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enoit1\Downloads\"/>
    </mc:Choice>
  </mc:AlternateContent>
  <bookViews>
    <workbookView xWindow="0" yWindow="0" windowWidth="20490" windowHeight="7155"/>
  </bookViews>
  <sheets>
    <sheet name="ABW FY 15-16" sheetId="1" r:id="rId1"/>
  </sheets>
  <definedNames>
    <definedName name="_xlnm.Print_Area" localSheetId="0">'ABW FY 15-16'!$A$1:$Q$4651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39" i="1" l="1"/>
  <c r="Q4636" i="1"/>
  <c r="O4636" i="1"/>
  <c r="M4636" i="1"/>
  <c r="O4635" i="1"/>
  <c r="M4635" i="1"/>
  <c r="K4635" i="1"/>
  <c r="G4635" i="1"/>
  <c r="E4635" i="1"/>
  <c r="C4635" i="1"/>
  <c r="M4634" i="1"/>
  <c r="I4634" i="1"/>
  <c r="E4631" i="1"/>
  <c r="E4630" i="1"/>
  <c r="E4629" i="1"/>
  <c r="G4599" i="1"/>
  <c r="G4639" i="1" s="1"/>
  <c r="E4599" i="1"/>
  <c r="E4639" i="1" s="1"/>
  <c r="O4597" i="1"/>
  <c r="M4597" i="1"/>
  <c r="M4599" i="1" s="1"/>
  <c r="M4639" i="1" s="1"/>
  <c r="K4597" i="1"/>
  <c r="I4597" i="1"/>
  <c r="G4597" i="1"/>
  <c r="E4597" i="1"/>
  <c r="C4597" i="1"/>
  <c r="Q4596" i="1"/>
  <c r="Q4595" i="1"/>
  <c r="Q4594" i="1"/>
  <c r="Q4593" i="1"/>
  <c r="Q4592" i="1"/>
  <c r="Q4591" i="1"/>
  <c r="Q4590" i="1"/>
  <c r="Q4589" i="1"/>
  <c r="Q4588" i="1"/>
  <c r="Q4597" i="1" s="1"/>
  <c r="O4585" i="1"/>
  <c r="O4599" i="1" s="1"/>
  <c r="M4585" i="1"/>
  <c r="K4585" i="1"/>
  <c r="K4599" i="1" s="1"/>
  <c r="K4639" i="1" s="1"/>
  <c r="I4585" i="1"/>
  <c r="I4599" i="1" s="1"/>
  <c r="I4639" i="1" s="1"/>
  <c r="G4585" i="1"/>
  <c r="E4585" i="1"/>
  <c r="C4585" i="1"/>
  <c r="C4599" i="1" s="1"/>
  <c r="C4639" i="1" s="1"/>
  <c r="Q4584" i="1"/>
  <c r="Q4583" i="1"/>
  <c r="Q4582" i="1"/>
  <c r="Q4580" i="1"/>
  <c r="Q4578" i="1"/>
  <c r="Q4577" i="1"/>
  <c r="Q4576" i="1"/>
  <c r="Q4575" i="1"/>
  <c r="Q4574" i="1"/>
  <c r="Q4573" i="1"/>
  <c r="Q4585" i="1" s="1"/>
  <c r="Q4570" i="1"/>
  <c r="O4570" i="1"/>
  <c r="M4570" i="1"/>
  <c r="O4569" i="1"/>
  <c r="M4569" i="1"/>
  <c r="K4569" i="1"/>
  <c r="G4569" i="1"/>
  <c r="E4569" i="1"/>
  <c r="C4569" i="1"/>
  <c r="M4568" i="1"/>
  <c r="I4568" i="1"/>
  <c r="E4565" i="1"/>
  <c r="E4564" i="1"/>
  <c r="E4563" i="1"/>
  <c r="I4525" i="1"/>
  <c r="G4525" i="1"/>
  <c r="G4641" i="1" s="1"/>
  <c r="O4523" i="1"/>
  <c r="O4525" i="1" s="1"/>
  <c r="O4641" i="1" s="1"/>
  <c r="M4523" i="1"/>
  <c r="M4525" i="1" s="1"/>
  <c r="M4641" i="1" s="1"/>
  <c r="K4523" i="1"/>
  <c r="K4525" i="1" s="1"/>
  <c r="I4523" i="1"/>
  <c r="G4523" i="1"/>
  <c r="E4523" i="1"/>
  <c r="E4525" i="1" s="1"/>
  <c r="C4523" i="1"/>
  <c r="C4525" i="1" s="1"/>
  <c r="Q4520" i="1"/>
  <c r="Q4519" i="1"/>
  <c r="Q4518" i="1"/>
  <c r="Q4517" i="1"/>
  <c r="Q4516" i="1"/>
  <c r="Q4515" i="1"/>
  <c r="Q4514" i="1"/>
  <c r="Q4513" i="1"/>
  <c r="Q4512" i="1"/>
  <c r="Q4523" i="1" s="1"/>
  <c r="Q4525" i="1" s="1"/>
  <c r="Q4504" i="1"/>
  <c r="O4504" i="1"/>
  <c r="M4504" i="1"/>
  <c r="Q4503" i="1"/>
  <c r="O4503" i="1"/>
  <c r="M4503" i="1"/>
  <c r="K4503" i="1"/>
  <c r="G4503" i="1"/>
  <c r="E4503" i="1"/>
  <c r="C4503" i="1"/>
  <c r="M4502" i="1"/>
  <c r="I4502" i="1"/>
  <c r="E4499" i="1"/>
  <c r="E4498" i="1"/>
  <c r="E4497" i="1"/>
  <c r="Q4441" i="1"/>
  <c r="O4441" i="1"/>
  <c r="M4441" i="1"/>
  <c r="Q4440" i="1"/>
  <c r="O4440" i="1"/>
  <c r="M4440" i="1"/>
  <c r="K4440" i="1"/>
  <c r="G4440" i="1"/>
  <c r="E4440" i="1"/>
  <c r="C4440" i="1"/>
  <c r="M4439" i="1"/>
  <c r="I4439" i="1"/>
  <c r="E4436" i="1"/>
  <c r="E4435" i="1"/>
  <c r="E4434" i="1"/>
  <c r="O4417" i="1"/>
  <c r="M4417" i="1"/>
  <c r="M4419" i="1" s="1"/>
  <c r="K4417" i="1"/>
  <c r="I4417" i="1"/>
  <c r="G4417" i="1"/>
  <c r="E4417" i="1"/>
  <c r="E4419" i="1" s="1"/>
  <c r="C4417" i="1"/>
  <c r="Q4416" i="1"/>
  <c r="Q4417" i="1" s="1"/>
  <c r="O4413" i="1"/>
  <c r="O4419" i="1" s="1"/>
  <c r="M4413" i="1"/>
  <c r="K4413" i="1"/>
  <c r="K4419" i="1" s="1"/>
  <c r="I4413" i="1"/>
  <c r="I4419" i="1" s="1"/>
  <c r="G4413" i="1"/>
  <c r="G4419" i="1" s="1"/>
  <c r="E4413" i="1"/>
  <c r="C4413" i="1"/>
  <c r="C4419" i="1" s="1"/>
  <c r="Q4412" i="1"/>
  <c r="Q4409" i="1"/>
  <c r="O4409" i="1"/>
  <c r="M4409" i="1"/>
  <c r="Q4408" i="1"/>
  <c r="O4408" i="1"/>
  <c r="M4408" i="1"/>
  <c r="K4408" i="1"/>
  <c r="G4408" i="1"/>
  <c r="E4408" i="1"/>
  <c r="C4408" i="1"/>
  <c r="M4407" i="1"/>
  <c r="I4407" i="1"/>
  <c r="E4404" i="1"/>
  <c r="E4403" i="1"/>
  <c r="E4402" i="1"/>
  <c r="M4396" i="1"/>
  <c r="C4396" i="1"/>
  <c r="O4394" i="1"/>
  <c r="M4394" i="1"/>
  <c r="K4394" i="1"/>
  <c r="I4394" i="1"/>
  <c r="G4394" i="1"/>
  <c r="E4394" i="1"/>
  <c r="E4396" i="1" s="1"/>
  <c r="C4394" i="1"/>
  <c r="Q4393" i="1"/>
  <c r="Q4392" i="1"/>
  <c r="Q4394" i="1" s="1"/>
  <c r="O4389" i="1"/>
  <c r="O4396" i="1" s="1"/>
  <c r="M4389" i="1"/>
  <c r="K4389" i="1"/>
  <c r="K4396" i="1" s="1"/>
  <c r="I4389" i="1"/>
  <c r="I4396" i="1" s="1"/>
  <c r="G4389" i="1"/>
  <c r="G4396" i="1" s="1"/>
  <c r="E4389" i="1"/>
  <c r="C4389" i="1"/>
  <c r="Q4388" i="1"/>
  <c r="Q4387" i="1"/>
  <c r="Q4386" i="1"/>
  <c r="Q4385" i="1"/>
  <c r="Q4384" i="1"/>
  <c r="Q4383" i="1"/>
  <c r="Q4382" i="1"/>
  <c r="Q4380" i="1"/>
  <c r="Q4379" i="1"/>
  <c r="Q4378" i="1"/>
  <c r="Q4377" i="1"/>
  <c r="Q4376" i="1"/>
  <c r="Q4375" i="1"/>
  <c r="Q4374" i="1"/>
  <c r="Q4373" i="1"/>
  <c r="Q4372" i="1"/>
  <c r="Q4371" i="1"/>
  <c r="Q4370" i="1"/>
  <c r="Q4369" i="1"/>
  <c r="Q4368" i="1"/>
  <c r="Q4367" i="1"/>
  <c r="Q4366" i="1"/>
  <c r="Q4365" i="1"/>
  <c r="Q4364" i="1"/>
  <c r="Q4363" i="1"/>
  <c r="Q4362" i="1"/>
  <c r="Q4361" i="1"/>
  <c r="Q4360" i="1"/>
  <c r="Q4359" i="1"/>
  <c r="Q4358" i="1"/>
  <c r="Q4357" i="1"/>
  <c r="Q4356" i="1"/>
  <c r="Q4355" i="1"/>
  <c r="Q4354" i="1"/>
  <c r="Q4353" i="1"/>
  <c r="Q4352" i="1"/>
  <c r="Q4351" i="1"/>
  <c r="Q4350" i="1"/>
  <c r="Q4349" i="1"/>
  <c r="Q4348" i="1"/>
  <c r="Q4347" i="1"/>
  <c r="Q4389" i="1" s="1"/>
  <c r="Q4396" i="1" s="1"/>
  <c r="Q4344" i="1"/>
  <c r="O4344" i="1"/>
  <c r="M4344" i="1"/>
  <c r="Q4343" i="1"/>
  <c r="O4343" i="1"/>
  <c r="M4343" i="1"/>
  <c r="K4343" i="1"/>
  <c r="G4343" i="1"/>
  <c r="E4343" i="1"/>
  <c r="C4343" i="1"/>
  <c r="M4342" i="1"/>
  <c r="I4342" i="1"/>
  <c r="E4339" i="1"/>
  <c r="E4338" i="1"/>
  <c r="E4337" i="1"/>
  <c r="M4326" i="1"/>
  <c r="O4324" i="1"/>
  <c r="O4326" i="1" s="1"/>
  <c r="M4324" i="1"/>
  <c r="K4324" i="1"/>
  <c r="I4324" i="1"/>
  <c r="G4324" i="1"/>
  <c r="E4324" i="1"/>
  <c r="C4324" i="1"/>
  <c r="Q4323" i="1"/>
  <c r="Q4322" i="1"/>
  <c r="Q4324" i="1" s="1"/>
  <c r="O4320" i="1"/>
  <c r="M4320" i="1"/>
  <c r="K4320" i="1"/>
  <c r="I4320" i="1"/>
  <c r="G4320" i="1"/>
  <c r="E4320" i="1"/>
  <c r="C4320" i="1"/>
  <c r="Q4319" i="1"/>
  <c r="Q4318" i="1"/>
  <c r="Q4317" i="1"/>
  <c r="Q4316" i="1"/>
  <c r="Q4315" i="1"/>
  <c r="Q4314" i="1"/>
  <c r="Q4313" i="1"/>
  <c r="Q4312" i="1"/>
  <c r="Q4311" i="1"/>
  <c r="Q4310" i="1"/>
  <c r="Q4309" i="1"/>
  <c r="Q4308" i="1"/>
  <c r="Q4307" i="1"/>
  <c r="Q4306" i="1"/>
  <c r="O4303" i="1"/>
  <c r="M4303" i="1"/>
  <c r="K4303" i="1"/>
  <c r="I4303" i="1"/>
  <c r="G4303" i="1"/>
  <c r="E4303" i="1"/>
  <c r="E4326" i="1" s="1"/>
  <c r="C4303" i="1"/>
  <c r="Q4302" i="1"/>
  <c r="Q4301" i="1"/>
  <c r="Q4300" i="1"/>
  <c r="Q4299" i="1"/>
  <c r="Q4298" i="1"/>
  <c r="Q4297" i="1"/>
  <c r="Q4296" i="1"/>
  <c r="Q4295" i="1"/>
  <c r="Q4294" i="1"/>
  <c r="Q4293" i="1"/>
  <c r="Q4303" i="1" s="1"/>
  <c r="O4290" i="1"/>
  <c r="M4290" i="1"/>
  <c r="K4290" i="1"/>
  <c r="K4326" i="1" s="1"/>
  <c r="I4290" i="1"/>
  <c r="I4326" i="1" s="1"/>
  <c r="G4290" i="1"/>
  <c r="E4290" i="1"/>
  <c r="C4290" i="1"/>
  <c r="C4326" i="1" s="1"/>
  <c r="Q4289" i="1"/>
  <c r="Q4288" i="1"/>
  <c r="Q4287" i="1"/>
  <c r="Q4286" i="1"/>
  <c r="Q4285" i="1"/>
  <c r="Q4284" i="1"/>
  <c r="Q4283" i="1"/>
  <c r="Q4280" i="1"/>
  <c r="O4280" i="1"/>
  <c r="M4280" i="1"/>
  <c r="Q4279" i="1"/>
  <c r="O4279" i="1"/>
  <c r="M4279" i="1"/>
  <c r="K4279" i="1"/>
  <c r="G4279" i="1"/>
  <c r="E4279" i="1"/>
  <c r="C4279" i="1"/>
  <c r="M4278" i="1"/>
  <c r="I4278" i="1"/>
  <c r="E4275" i="1"/>
  <c r="E4274" i="1"/>
  <c r="E4273" i="1"/>
  <c r="M4230" i="1"/>
  <c r="E4230" i="1"/>
  <c r="C4230" i="1"/>
  <c r="C4444" i="1" s="1"/>
  <c r="O4228" i="1"/>
  <c r="O4230" i="1" s="1"/>
  <c r="O4444" i="1" s="1"/>
  <c r="M4228" i="1"/>
  <c r="K4228" i="1"/>
  <c r="K4230" i="1" s="1"/>
  <c r="K4444" i="1" s="1"/>
  <c r="I4228" i="1"/>
  <c r="I4230" i="1" s="1"/>
  <c r="I4444" i="1" s="1"/>
  <c r="G4228" i="1"/>
  <c r="G4230" i="1" s="1"/>
  <c r="E4228" i="1"/>
  <c r="C4228" i="1"/>
  <c r="Q4227" i="1"/>
  <c r="Q4226" i="1"/>
  <c r="Q4225" i="1"/>
  <c r="Q4224" i="1"/>
  <c r="Q4223" i="1"/>
  <c r="Q4222" i="1"/>
  <c r="Q4221" i="1"/>
  <c r="Q4220" i="1"/>
  <c r="Q4228" i="1" s="1"/>
  <c r="Q4230" i="1" s="1"/>
  <c r="Q4217" i="1"/>
  <c r="O4217" i="1"/>
  <c r="M4217" i="1"/>
  <c r="Q4216" i="1"/>
  <c r="O4216" i="1"/>
  <c r="M4216" i="1"/>
  <c r="K4216" i="1"/>
  <c r="G4216" i="1"/>
  <c r="E4216" i="1"/>
  <c r="C4216" i="1"/>
  <c r="M4215" i="1"/>
  <c r="I4215" i="1"/>
  <c r="E4212" i="1"/>
  <c r="E4211" i="1"/>
  <c r="E4210" i="1"/>
  <c r="O4161" i="1"/>
  <c r="O4163" i="1" s="1"/>
  <c r="O4446" i="1" s="1"/>
  <c r="M4161" i="1"/>
  <c r="M4163" i="1" s="1"/>
  <c r="K4161" i="1"/>
  <c r="I4161" i="1"/>
  <c r="G4161" i="1"/>
  <c r="E4161" i="1"/>
  <c r="C4161" i="1"/>
  <c r="Q4160" i="1"/>
  <c r="Q4159" i="1"/>
  <c r="Q4158" i="1"/>
  <c r="Q4157" i="1"/>
  <c r="Q4153" i="1"/>
  <c r="O4153" i="1"/>
  <c r="M4153" i="1"/>
  <c r="Q4152" i="1"/>
  <c r="O4152" i="1"/>
  <c r="M4152" i="1"/>
  <c r="K4152" i="1"/>
  <c r="G4152" i="1"/>
  <c r="E4152" i="1"/>
  <c r="C4152" i="1"/>
  <c r="M4151" i="1"/>
  <c r="I4151" i="1"/>
  <c r="E4148" i="1"/>
  <c r="E4147" i="1"/>
  <c r="E4146" i="1"/>
  <c r="O4140" i="1"/>
  <c r="M4140" i="1"/>
  <c r="K4140" i="1"/>
  <c r="K4163" i="1" s="1"/>
  <c r="I4140" i="1"/>
  <c r="I4163" i="1" s="1"/>
  <c r="G4140" i="1"/>
  <c r="E4140" i="1"/>
  <c r="C4140" i="1"/>
  <c r="C4163" i="1" s="1"/>
  <c r="Q4139" i="1"/>
  <c r="Q4136" i="1"/>
  <c r="Q4135" i="1"/>
  <c r="Q4134" i="1"/>
  <c r="Q4133" i="1"/>
  <c r="Q4132" i="1"/>
  <c r="Q4131" i="1"/>
  <c r="Q4130" i="1"/>
  <c r="Q4129" i="1"/>
  <c r="Q4128" i="1"/>
  <c r="Q4127" i="1"/>
  <c r="Q4126" i="1"/>
  <c r="Q4125" i="1"/>
  <c r="Q4124" i="1"/>
  <c r="Q4123" i="1"/>
  <c r="Q4122" i="1"/>
  <c r="Q4121" i="1"/>
  <c r="Q4120" i="1"/>
  <c r="Q4119" i="1"/>
  <c r="Q4118" i="1"/>
  <c r="Q4117" i="1"/>
  <c r="Q4116" i="1"/>
  <c r="Q4115" i="1"/>
  <c r="Q4114" i="1"/>
  <c r="Q4113" i="1"/>
  <c r="Q4112" i="1"/>
  <c r="Q4111" i="1"/>
  <c r="Q4110" i="1"/>
  <c r="Q4108" i="1"/>
  <c r="Q4107" i="1"/>
  <c r="Q4106" i="1"/>
  <c r="Q4105" i="1"/>
  <c r="Q4104" i="1"/>
  <c r="Q4103" i="1"/>
  <c r="Q4102" i="1"/>
  <c r="Q4100" i="1"/>
  <c r="Q4099" i="1"/>
  <c r="Q4098" i="1"/>
  <c r="Q4097" i="1"/>
  <c r="Q4096" i="1"/>
  <c r="Q4088" i="1"/>
  <c r="O4088" i="1"/>
  <c r="M4088" i="1"/>
  <c r="Q4087" i="1"/>
  <c r="O4087" i="1"/>
  <c r="M4087" i="1"/>
  <c r="K4087" i="1"/>
  <c r="G4087" i="1"/>
  <c r="E4087" i="1"/>
  <c r="C4087" i="1"/>
  <c r="M4086" i="1"/>
  <c r="I4086" i="1"/>
  <c r="E4083" i="1"/>
  <c r="E4082" i="1"/>
  <c r="E4081" i="1"/>
  <c r="Q4025" i="1"/>
  <c r="O4025" i="1"/>
  <c r="M4025" i="1"/>
  <c r="Q4024" i="1"/>
  <c r="O4024" i="1"/>
  <c r="M4024" i="1"/>
  <c r="K4024" i="1"/>
  <c r="G4024" i="1"/>
  <c r="E4024" i="1"/>
  <c r="C4024" i="1"/>
  <c r="M4023" i="1"/>
  <c r="I4023" i="1"/>
  <c r="E4020" i="1"/>
  <c r="E4019" i="1"/>
  <c r="E4018" i="1"/>
  <c r="O3995" i="1"/>
  <c r="M3995" i="1"/>
  <c r="K3995" i="1"/>
  <c r="I3995" i="1"/>
  <c r="G3995" i="1"/>
  <c r="E3995" i="1"/>
  <c r="C3995" i="1"/>
  <c r="C3997" i="1" s="1"/>
  <c r="Q3994" i="1"/>
  <c r="Q3993" i="1"/>
  <c r="O3990" i="1"/>
  <c r="M3990" i="1"/>
  <c r="K3990" i="1"/>
  <c r="I3990" i="1"/>
  <c r="G3990" i="1"/>
  <c r="E3990" i="1"/>
  <c r="C3990" i="1"/>
  <c r="Q3989" i="1"/>
  <c r="Q3990" i="1" s="1"/>
  <c r="Q3988" i="1"/>
  <c r="O3986" i="1"/>
  <c r="M3986" i="1"/>
  <c r="K3986" i="1"/>
  <c r="I3986" i="1"/>
  <c r="G3986" i="1"/>
  <c r="E3986" i="1"/>
  <c r="C3986" i="1"/>
  <c r="Q3985" i="1"/>
  <c r="Q3984" i="1"/>
  <c r="Q3983" i="1"/>
  <c r="Q3982" i="1"/>
  <c r="Q3981" i="1"/>
  <c r="Q3980" i="1"/>
  <c r="Q3979" i="1"/>
  <c r="Q3978" i="1"/>
  <c r="O3975" i="1"/>
  <c r="M3975" i="1"/>
  <c r="K3975" i="1"/>
  <c r="I3975" i="1"/>
  <c r="G3975" i="1"/>
  <c r="E3975" i="1"/>
  <c r="E3997" i="1" s="1"/>
  <c r="C3975" i="1"/>
  <c r="Q3974" i="1"/>
  <c r="Q3975" i="1" s="1"/>
  <c r="O3971" i="1"/>
  <c r="K3971" i="1"/>
  <c r="I3971" i="1"/>
  <c r="I3997" i="1" s="1"/>
  <c r="G3971" i="1"/>
  <c r="G3997" i="1" s="1"/>
  <c r="E3971" i="1"/>
  <c r="C3971" i="1"/>
  <c r="M3970" i="1"/>
  <c r="Q3970" i="1" s="1"/>
  <c r="Q3969" i="1"/>
  <c r="M3969" i="1"/>
  <c r="Q3968" i="1"/>
  <c r="M3968" i="1"/>
  <c r="Q3967" i="1"/>
  <c r="Q3966" i="1"/>
  <c r="Q3965" i="1"/>
  <c r="Q3964" i="1"/>
  <c r="M3964" i="1"/>
  <c r="M3971" i="1" s="1"/>
  <c r="Q3961" i="1"/>
  <c r="O3961" i="1"/>
  <c r="M3961" i="1"/>
  <c r="Q3960" i="1"/>
  <c r="O3960" i="1"/>
  <c r="M3960" i="1"/>
  <c r="K3960" i="1"/>
  <c r="G3960" i="1"/>
  <c r="E3960" i="1"/>
  <c r="C3960" i="1"/>
  <c r="M3959" i="1"/>
  <c r="I3959" i="1"/>
  <c r="E3956" i="1"/>
  <c r="E3955" i="1"/>
  <c r="E3954" i="1"/>
  <c r="G3913" i="1"/>
  <c r="O3911" i="1"/>
  <c r="M3911" i="1"/>
  <c r="K3911" i="1"/>
  <c r="I3911" i="1"/>
  <c r="G3911" i="1"/>
  <c r="E3911" i="1"/>
  <c r="C3911" i="1"/>
  <c r="Q3910" i="1"/>
  <c r="Q3909" i="1"/>
  <c r="Q3907" i="1"/>
  <c r="Q3906" i="1"/>
  <c r="O3903" i="1"/>
  <c r="M3903" i="1"/>
  <c r="K3903" i="1"/>
  <c r="I3903" i="1"/>
  <c r="G3903" i="1"/>
  <c r="E3903" i="1"/>
  <c r="C3903" i="1"/>
  <c r="Q3902" i="1"/>
  <c r="Q3901" i="1"/>
  <c r="Q3903" i="1" s="1"/>
  <c r="Q3898" i="1"/>
  <c r="O3898" i="1"/>
  <c r="M3898" i="1"/>
  <c r="Q3897" i="1"/>
  <c r="O3897" i="1"/>
  <c r="M3897" i="1"/>
  <c r="K3897" i="1"/>
  <c r="G3897" i="1"/>
  <c r="E3897" i="1"/>
  <c r="C3897" i="1"/>
  <c r="M3896" i="1"/>
  <c r="I3896" i="1"/>
  <c r="E3893" i="1"/>
  <c r="E3892" i="1"/>
  <c r="E3891" i="1"/>
  <c r="O3885" i="1"/>
  <c r="M3885" i="1"/>
  <c r="K3885" i="1"/>
  <c r="I3885" i="1"/>
  <c r="G3885" i="1"/>
  <c r="E3885" i="1"/>
  <c r="C3885" i="1"/>
  <c r="Q3884" i="1"/>
  <c r="Q3885" i="1" s="1"/>
  <c r="Q3883" i="1"/>
  <c r="O3881" i="1"/>
  <c r="M3881" i="1"/>
  <c r="K3881" i="1"/>
  <c r="I3881" i="1"/>
  <c r="G3881" i="1"/>
  <c r="E3881" i="1"/>
  <c r="C3881" i="1"/>
  <c r="Q3880" i="1"/>
  <c r="Q3879" i="1"/>
  <c r="Q3878" i="1"/>
  <c r="Q3877" i="1"/>
  <c r="Q3876" i="1"/>
  <c r="Q3875" i="1"/>
  <c r="Q3874" i="1"/>
  <c r="Q3873" i="1"/>
  <c r="Q3872" i="1"/>
  <c r="Q3871" i="1"/>
  <c r="Q3870" i="1"/>
  <c r="Q3869" i="1"/>
  <c r="Q3868" i="1"/>
  <c r="Q3867" i="1"/>
  <c r="Q3866" i="1"/>
  <c r="Q3865" i="1"/>
  <c r="Q3864" i="1"/>
  <c r="Q3863" i="1"/>
  <c r="Q3862" i="1"/>
  <c r="Q3861" i="1"/>
  <c r="O3858" i="1"/>
  <c r="M3858" i="1"/>
  <c r="K3858" i="1"/>
  <c r="I3858" i="1"/>
  <c r="I3913" i="1" s="1"/>
  <c r="I4027" i="1" s="1"/>
  <c r="G3858" i="1"/>
  <c r="E3858" i="1"/>
  <c r="C3858" i="1"/>
  <c r="Q3857" i="1"/>
  <c r="Q3856" i="1"/>
  <c r="Q3855" i="1"/>
  <c r="Q3854" i="1"/>
  <c r="Q3853" i="1"/>
  <c r="Q3852" i="1"/>
  <c r="Q3851" i="1"/>
  <c r="Q3850" i="1"/>
  <c r="Q3849" i="1"/>
  <c r="Q3848" i="1"/>
  <c r="Q3847" i="1"/>
  <c r="O3844" i="1"/>
  <c r="M3844" i="1"/>
  <c r="K3844" i="1"/>
  <c r="I3844" i="1"/>
  <c r="G3844" i="1"/>
  <c r="E3844" i="1"/>
  <c r="C3844" i="1"/>
  <c r="Q3843" i="1"/>
  <c r="Q3842" i="1"/>
  <c r="Q3841" i="1"/>
  <c r="Q3840" i="1"/>
  <c r="Q3839" i="1"/>
  <c r="Q3838" i="1"/>
  <c r="Q3837" i="1"/>
  <c r="Q3836" i="1"/>
  <c r="Q3833" i="1"/>
  <c r="O3833" i="1"/>
  <c r="M3833" i="1"/>
  <c r="Q3832" i="1"/>
  <c r="O3832" i="1"/>
  <c r="M3832" i="1"/>
  <c r="K3832" i="1"/>
  <c r="G3832" i="1"/>
  <c r="E3832" i="1"/>
  <c r="C3832" i="1"/>
  <c r="M3831" i="1"/>
  <c r="I3831" i="1"/>
  <c r="E3828" i="1"/>
  <c r="E3827" i="1"/>
  <c r="E3826" i="1"/>
  <c r="O3799" i="1"/>
  <c r="M3799" i="1"/>
  <c r="K3799" i="1"/>
  <c r="I3799" i="1"/>
  <c r="G3799" i="1"/>
  <c r="E3799" i="1"/>
  <c r="C3799" i="1"/>
  <c r="Q3798" i="1"/>
  <c r="Q3797" i="1"/>
  <c r="Q3796" i="1"/>
  <c r="O3793" i="1"/>
  <c r="M3793" i="1"/>
  <c r="K3793" i="1"/>
  <c r="I3793" i="1"/>
  <c r="G3793" i="1"/>
  <c r="E3793" i="1"/>
  <c r="E3801" i="1" s="1"/>
  <c r="C3793" i="1"/>
  <c r="Q3792" i="1"/>
  <c r="Q3791" i="1"/>
  <c r="Q3790" i="1"/>
  <c r="Q3789" i="1"/>
  <c r="Q3788" i="1"/>
  <c r="Q3787" i="1"/>
  <c r="O3784" i="1"/>
  <c r="O3801" i="1" s="1"/>
  <c r="M3784" i="1"/>
  <c r="M3801" i="1" s="1"/>
  <c r="K3784" i="1"/>
  <c r="I3784" i="1"/>
  <c r="I3801" i="1" s="1"/>
  <c r="G3784" i="1"/>
  <c r="G3801" i="1" s="1"/>
  <c r="E3784" i="1"/>
  <c r="C3784" i="1"/>
  <c r="Q3783" i="1"/>
  <c r="Q3782" i="1"/>
  <c r="Q3781" i="1"/>
  <c r="Q3780" i="1"/>
  <c r="Q3779" i="1"/>
  <c r="Q3778" i="1"/>
  <c r="Q3784" i="1" s="1"/>
  <c r="Q3770" i="1"/>
  <c r="O3770" i="1"/>
  <c r="M3770" i="1"/>
  <c r="Q3769" i="1"/>
  <c r="O3769" i="1"/>
  <c r="M3769" i="1"/>
  <c r="K3769" i="1"/>
  <c r="G3769" i="1"/>
  <c r="E3769" i="1"/>
  <c r="C3769" i="1"/>
  <c r="M3768" i="1"/>
  <c r="I3768" i="1"/>
  <c r="E3765" i="1"/>
  <c r="E3764" i="1"/>
  <c r="E3763" i="1"/>
  <c r="Q3707" i="1"/>
  <c r="O3707" i="1"/>
  <c r="M3707" i="1"/>
  <c r="Q3706" i="1"/>
  <c r="O3706" i="1"/>
  <c r="M3706" i="1"/>
  <c r="K3706" i="1"/>
  <c r="G3706" i="1"/>
  <c r="E3706" i="1"/>
  <c r="C3706" i="1"/>
  <c r="M3705" i="1"/>
  <c r="I3705" i="1"/>
  <c r="E3702" i="1"/>
  <c r="E3701" i="1"/>
  <c r="E3700" i="1"/>
  <c r="G3684" i="1"/>
  <c r="O3682" i="1"/>
  <c r="M3682" i="1"/>
  <c r="K3682" i="1"/>
  <c r="I3682" i="1"/>
  <c r="G3682" i="1"/>
  <c r="E3682" i="1"/>
  <c r="C3682" i="1"/>
  <c r="Q3681" i="1"/>
  <c r="Q3680" i="1"/>
  <c r="Q3679" i="1"/>
  <c r="Q3682" i="1" s="1"/>
  <c r="O3676" i="1"/>
  <c r="M3676" i="1"/>
  <c r="K3676" i="1"/>
  <c r="I3676" i="1"/>
  <c r="G3676" i="1"/>
  <c r="E3676" i="1"/>
  <c r="C3676" i="1"/>
  <c r="Q3675" i="1"/>
  <c r="O3672" i="1"/>
  <c r="M3672" i="1"/>
  <c r="K3672" i="1"/>
  <c r="I3672" i="1"/>
  <c r="G3672" i="1"/>
  <c r="E3672" i="1"/>
  <c r="C3672" i="1"/>
  <c r="Q3670" i="1"/>
  <c r="Q3672" i="1" s="1"/>
  <c r="O3668" i="1"/>
  <c r="M3668" i="1"/>
  <c r="K3668" i="1"/>
  <c r="I3668" i="1"/>
  <c r="G3668" i="1"/>
  <c r="E3668" i="1"/>
  <c r="C3668" i="1"/>
  <c r="Q3667" i="1"/>
  <c r="Q3666" i="1"/>
  <c r="Q3665" i="1"/>
  <c r="Q3664" i="1"/>
  <c r="Q3663" i="1"/>
  <c r="Q3662" i="1"/>
  <c r="Q3661" i="1"/>
  <c r="Q3660" i="1"/>
  <c r="Q3659" i="1"/>
  <c r="Q3658" i="1"/>
  <c r="O3655" i="1"/>
  <c r="M3655" i="1"/>
  <c r="K3655" i="1"/>
  <c r="I3655" i="1"/>
  <c r="G3655" i="1"/>
  <c r="E3655" i="1"/>
  <c r="E3684" i="1" s="1"/>
  <c r="C3655" i="1"/>
  <c r="Q3654" i="1"/>
  <c r="Q3653" i="1"/>
  <c r="Q3652" i="1"/>
  <c r="Q3651" i="1"/>
  <c r="Q3650" i="1"/>
  <c r="Q3649" i="1"/>
  <c r="Q3648" i="1"/>
  <c r="Q3647" i="1"/>
  <c r="Q3644" i="1"/>
  <c r="O3644" i="1"/>
  <c r="M3644" i="1"/>
  <c r="Q3643" i="1"/>
  <c r="O3643" i="1"/>
  <c r="M3643" i="1"/>
  <c r="K3643" i="1"/>
  <c r="G3643" i="1"/>
  <c r="E3643" i="1"/>
  <c r="C3643" i="1"/>
  <c r="M3642" i="1"/>
  <c r="I3642" i="1"/>
  <c r="E3639" i="1"/>
  <c r="E3638" i="1"/>
  <c r="E3637" i="1"/>
  <c r="G3620" i="1"/>
  <c r="O3618" i="1"/>
  <c r="M3618" i="1"/>
  <c r="K3618" i="1"/>
  <c r="I3618" i="1"/>
  <c r="G3618" i="1"/>
  <c r="E3618" i="1"/>
  <c r="C3618" i="1"/>
  <c r="Q3617" i="1"/>
  <c r="Q3616" i="1"/>
  <c r="Q3615" i="1"/>
  <c r="Q3614" i="1"/>
  <c r="Q3613" i="1"/>
  <c r="Q3612" i="1"/>
  <c r="Q3611" i="1"/>
  <c r="Q3610" i="1"/>
  <c r="Q3609" i="1"/>
  <c r="Q3608" i="1"/>
  <c r="Q3607" i="1"/>
  <c r="Q3606" i="1"/>
  <c r="Q3605" i="1"/>
  <c r="Q3604" i="1"/>
  <c r="O3601" i="1"/>
  <c r="O3620" i="1" s="1"/>
  <c r="M3601" i="1"/>
  <c r="K3601" i="1"/>
  <c r="I3601" i="1"/>
  <c r="G3601" i="1"/>
  <c r="E3601" i="1"/>
  <c r="C3601" i="1"/>
  <c r="Q3600" i="1"/>
  <c r="Q3599" i="1"/>
  <c r="Q3598" i="1"/>
  <c r="Q3597" i="1"/>
  <c r="Q3596" i="1"/>
  <c r="Q3595" i="1"/>
  <c r="Q3594" i="1"/>
  <c r="O3591" i="1"/>
  <c r="M3591" i="1"/>
  <c r="M3620" i="1" s="1"/>
  <c r="K3591" i="1"/>
  <c r="K3620" i="1" s="1"/>
  <c r="I3591" i="1"/>
  <c r="I3620" i="1" s="1"/>
  <c r="G3591" i="1"/>
  <c r="E3591" i="1"/>
  <c r="E3620" i="1" s="1"/>
  <c r="C3591" i="1"/>
  <c r="C3620" i="1" s="1"/>
  <c r="Q3590" i="1"/>
  <c r="Q3589" i="1"/>
  <c r="Q3588" i="1"/>
  <c r="Q3587" i="1"/>
  <c r="Q3586" i="1"/>
  <c r="Q3585" i="1"/>
  <c r="Q3584" i="1"/>
  <c r="Q3591" i="1" s="1"/>
  <c r="Q3581" i="1"/>
  <c r="O3581" i="1"/>
  <c r="M3581" i="1"/>
  <c r="Q3580" i="1"/>
  <c r="O3580" i="1"/>
  <c r="M3580" i="1"/>
  <c r="K3580" i="1"/>
  <c r="G3580" i="1"/>
  <c r="E3580" i="1"/>
  <c r="C3580" i="1"/>
  <c r="M3579" i="1"/>
  <c r="I3579" i="1"/>
  <c r="E3576" i="1"/>
  <c r="E3575" i="1"/>
  <c r="E3574" i="1"/>
  <c r="O3564" i="1"/>
  <c r="O3561" i="1"/>
  <c r="M3561" i="1"/>
  <c r="K3561" i="1"/>
  <c r="I3561" i="1"/>
  <c r="G3561" i="1"/>
  <c r="E3561" i="1"/>
  <c r="C3561" i="1"/>
  <c r="Q3560" i="1"/>
  <c r="Q3561" i="1" s="1"/>
  <c r="Q3559" i="1"/>
  <c r="O3557" i="1"/>
  <c r="M3557" i="1"/>
  <c r="K3557" i="1"/>
  <c r="I3557" i="1"/>
  <c r="G3557" i="1"/>
  <c r="E3557" i="1"/>
  <c r="C3557" i="1"/>
  <c r="Q3556" i="1"/>
  <c r="Q3555" i="1"/>
  <c r="Q3554" i="1"/>
  <c r="Q3553" i="1"/>
  <c r="Q3552" i="1"/>
  <c r="Q3551" i="1"/>
  <c r="Q3550" i="1"/>
  <c r="Q3549" i="1"/>
  <c r="Q3548" i="1"/>
  <c r="Q3547" i="1"/>
  <c r="Q3546" i="1"/>
  <c r="Q3545" i="1"/>
  <c r="Q3544" i="1"/>
  <c r="Q3543" i="1"/>
  <c r="Q3542" i="1"/>
  <c r="O3539" i="1"/>
  <c r="M3539" i="1"/>
  <c r="K3539" i="1"/>
  <c r="I3539" i="1"/>
  <c r="G3539" i="1"/>
  <c r="G3564" i="1" s="1"/>
  <c r="E3539" i="1"/>
  <c r="C3539" i="1"/>
  <c r="Q3538" i="1"/>
  <c r="Q3537" i="1"/>
  <c r="Q3536" i="1"/>
  <c r="Q3535" i="1"/>
  <c r="Q3534" i="1"/>
  <c r="Q3533" i="1"/>
  <c r="Q3532" i="1"/>
  <c r="Q3531" i="1"/>
  <c r="O3528" i="1"/>
  <c r="M3528" i="1"/>
  <c r="M3564" i="1" s="1"/>
  <c r="K3528" i="1"/>
  <c r="I3528" i="1"/>
  <c r="I3564" i="1" s="1"/>
  <c r="G3528" i="1"/>
  <c r="E3528" i="1"/>
  <c r="E3564" i="1" s="1"/>
  <c r="C3528" i="1"/>
  <c r="Q3527" i="1"/>
  <c r="Q3526" i="1"/>
  <c r="Q3525" i="1"/>
  <c r="Q3524" i="1"/>
  <c r="Q3523" i="1"/>
  <c r="Q3522" i="1"/>
  <c r="Q3521" i="1"/>
  <c r="Q3518" i="1"/>
  <c r="O3518" i="1"/>
  <c r="M3518" i="1"/>
  <c r="Q3517" i="1"/>
  <c r="O3517" i="1"/>
  <c r="M3517" i="1"/>
  <c r="K3517" i="1"/>
  <c r="G3517" i="1"/>
  <c r="E3517" i="1"/>
  <c r="C3517" i="1"/>
  <c r="M3516" i="1"/>
  <c r="I3516" i="1"/>
  <c r="E3513" i="1"/>
  <c r="E3512" i="1"/>
  <c r="E3511" i="1"/>
  <c r="C3494" i="1"/>
  <c r="K3492" i="1"/>
  <c r="O3490" i="1"/>
  <c r="M3490" i="1"/>
  <c r="K3490" i="1"/>
  <c r="I3490" i="1"/>
  <c r="G3490" i="1"/>
  <c r="E3490" i="1"/>
  <c r="C3490" i="1"/>
  <c r="Q3489" i="1"/>
  <c r="Q3488" i="1"/>
  <c r="Q3487" i="1"/>
  <c r="Q3486" i="1"/>
  <c r="Q3485" i="1"/>
  <c r="Q3490" i="1" s="1"/>
  <c r="Q3484" i="1"/>
  <c r="Q3482" i="1"/>
  <c r="O3479" i="1"/>
  <c r="M3479" i="1"/>
  <c r="K3479" i="1"/>
  <c r="I3479" i="1"/>
  <c r="G3479" i="1"/>
  <c r="E3479" i="1"/>
  <c r="C3479" i="1"/>
  <c r="Q3478" i="1"/>
  <c r="Q3477" i="1"/>
  <c r="Q3476" i="1"/>
  <c r="Q3475" i="1"/>
  <c r="Q3474" i="1"/>
  <c r="Q3473" i="1"/>
  <c r="Q3472" i="1"/>
  <c r="Q3471" i="1"/>
  <c r="Q3470" i="1"/>
  <c r="Q3469" i="1"/>
  <c r="Q3468" i="1"/>
  <c r="Q3467" i="1"/>
  <c r="Q3466" i="1"/>
  <c r="O3463" i="1"/>
  <c r="O3492" i="1" s="1"/>
  <c r="M3463" i="1"/>
  <c r="K3463" i="1"/>
  <c r="I3463" i="1"/>
  <c r="G3463" i="1"/>
  <c r="G3492" i="1" s="1"/>
  <c r="E3463" i="1"/>
  <c r="C3463" i="1"/>
  <c r="C3492" i="1" s="1"/>
  <c r="Q3462" i="1"/>
  <c r="Q3463" i="1" s="1"/>
  <c r="Q3454" i="1"/>
  <c r="O3454" i="1"/>
  <c r="M3454" i="1"/>
  <c r="Q3453" i="1"/>
  <c r="O3453" i="1"/>
  <c r="M3453" i="1"/>
  <c r="K3453" i="1"/>
  <c r="G3453" i="1"/>
  <c r="E3453" i="1"/>
  <c r="C3453" i="1"/>
  <c r="M3452" i="1"/>
  <c r="I3452" i="1"/>
  <c r="E3449" i="1"/>
  <c r="E3448" i="1"/>
  <c r="E3447" i="1"/>
  <c r="Q3391" i="1"/>
  <c r="O3391" i="1"/>
  <c r="M3391" i="1"/>
  <c r="Q3390" i="1"/>
  <c r="O3390" i="1"/>
  <c r="M3390" i="1"/>
  <c r="K3390" i="1"/>
  <c r="G3390" i="1"/>
  <c r="E3390" i="1"/>
  <c r="C3390" i="1"/>
  <c r="M3389" i="1"/>
  <c r="I3389" i="1"/>
  <c r="E3386" i="1"/>
  <c r="E3385" i="1"/>
  <c r="E3384" i="1"/>
  <c r="O3345" i="1"/>
  <c r="O3393" i="1" s="1"/>
  <c r="O3343" i="1"/>
  <c r="M3343" i="1"/>
  <c r="K3343" i="1"/>
  <c r="I3343" i="1"/>
  <c r="G3343" i="1"/>
  <c r="E3343" i="1"/>
  <c r="C3343" i="1"/>
  <c r="Q3342" i="1"/>
  <c r="Q3341" i="1"/>
  <c r="Q3340" i="1"/>
  <c r="Q3339" i="1"/>
  <c r="Q3337" i="1"/>
  <c r="Q3343" i="1" s="1"/>
  <c r="Q3336" i="1"/>
  <c r="O3333" i="1"/>
  <c r="M3333" i="1"/>
  <c r="K3333" i="1"/>
  <c r="I3333" i="1"/>
  <c r="G3333" i="1"/>
  <c r="E3333" i="1"/>
  <c r="C3333" i="1"/>
  <c r="Q3332" i="1"/>
  <c r="Q3331" i="1"/>
  <c r="Q3333" i="1" s="1"/>
  <c r="Q3328" i="1"/>
  <c r="O3328" i="1"/>
  <c r="M3328" i="1"/>
  <c r="Q3327" i="1"/>
  <c r="O3327" i="1"/>
  <c r="M3327" i="1"/>
  <c r="K3327" i="1"/>
  <c r="G3327" i="1"/>
  <c r="E3327" i="1"/>
  <c r="C3327" i="1"/>
  <c r="M3326" i="1"/>
  <c r="I3326" i="1"/>
  <c r="E3323" i="1"/>
  <c r="E3322" i="1"/>
  <c r="E3321" i="1"/>
  <c r="O3320" i="1"/>
  <c r="M3320" i="1"/>
  <c r="K3320" i="1"/>
  <c r="I3320" i="1"/>
  <c r="G3320" i="1"/>
  <c r="E3320" i="1"/>
  <c r="C3320" i="1"/>
  <c r="Q3319" i="1"/>
  <c r="Q3318" i="1"/>
  <c r="Q3320" i="1" s="1"/>
  <c r="O3316" i="1"/>
  <c r="M3316" i="1"/>
  <c r="K3316" i="1"/>
  <c r="I3316" i="1"/>
  <c r="G3316" i="1"/>
  <c r="E3316" i="1"/>
  <c r="C3316" i="1"/>
  <c r="Q3315" i="1"/>
  <c r="Q3314" i="1"/>
  <c r="Q3313" i="1"/>
  <c r="Q3312" i="1"/>
  <c r="Q3311" i="1"/>
  <c r="Q3310" i="1"/>
  <c r="Q3309" i="1"/>
  <c r="Q3308" i="1"/>
  <c r="Q3307" i="1"/>
  <c r="Q3306" i="1"/>
  <c r="Q3305" i="1"/>
  <c r="Q3304" i="1"/>
  <c r="Q3303" i="1"/>
  <c r="Q3302" i="1"/>
  <c r="Q3301" i="1"/>
  <c r="Q3300" i="1"/>
  <c r="Q3299" i="1"/>
  <c r="Q3298" i="1"/>
  <c r="Q3297" i="1"/>
  <c r="Q3296" i="1"/>
  <c r="Q3295" i="1"/>
  <c r="O3292" i="1"/>
  <c r="M3292" i="1"/>
  <c r="K3292" i="1"/>
  <c r="I3292" i="1"/>
  <c r="G3292" i="1"/>
  <c r="E3292" i="1"/>
  <c r="E3345" i="1" s="1"/>
  <c r="E3393" i="1" s="1"/>
  <c r="C3292" i="1"/>
  <c r="Q3291" i="1"/>
  <c r="Q3290" i="1"/>
  <c r="Q3289" i="1"/>
  <c r="Q3288" i="1"/>
  <c r="Q3287" i="1"/>
  <c r="Q3286" i="1"/>
  <c r="Q3285" i="1"/>
  <c r="Q3284" i="1"/>
  <c r="Q3283" i="1"/>
  <c r="Q3282" i="1"/>
  <c r="Q3281" i="1"/>
  <c r="Q3280" i="1"/>
  <c r="Q3279" i="1"/>
  <c r="Q3292" i="1" s="1"/>
  <c r="O3276" i="1"/>
  <c r="M3276" i="1"/>
  <c r="K3276" i="1"/>
  <c r="K3345" i="1" s="1"/>
  <c r="K3393" i="1" s="1"/>
  <c r="I3276" i="1"/>
  <c r="G3276" i="1"/>
  <c r="E3276" i="1"/>
  <c r="C3276" i="1"/>
  <c r="C3345" i="1" s="1"/>
  <c r="C3393" i="1" s="1"/>
  <c r="Q3275" i="1"/>
  <c r="Q3274" i="1"/>
  <c r="Q3273" i="1"/>
  <c r="Q3272" i="1"/>
  <c r="Q3271" i="1"/>
  <c r="Q3270" i="1"/>
  <c r="Q3269" i="1"/>
  <c r="Q3268" i="1"/>
  <c r="Q3267" i="1"/>
  <c r="Q3264" i="1"/>
  <c r="O3264" i="1"/>
  <c r="M3264" i="1"/>
  <c r="Q3263" i="1"/>
  <c r="O3263" i="1"/>
  <c r="M3263" i="1"/>
  <c r="K3263" i="1"/>
  <c r="G3263" i="1"/>
  <c r="E3263" i="1"/>
  <c r="C3263" i="1"/>
  <c r="M3262" i="1"/>
  <c r="I3262" i="1"/>
  <c r="E3259" i="1"/>
  <c r="E3258" i="1"/>
  <c r="E3257" i="1"/>
  <c r="O3232" i="1"/>
  <c r="M3232" i="1"/>
  <c r="M3234" i="1" s="1"/>
  <c r="K3232" i="1"/>
  <c r="K3234" i="1" s="1"/>
  <c r="K3395" i="1" s="1"/>
  <c r="I3232" i="1"/>
  <c r="G3232" i="1"/>
  <c r="E3232" i="1"/>
  <c r="E3234" i="1" s="1"/>
  <c r="C3232" i="1"/>
  <c r="C3234" i="1" s="1"/>
  <c r="Q3231" i="1"/>
  <c r="Q3230" i="1"/>
  <c r="Q3232" i="1" s="1"/>
  <c r="O3227" i="1"/>
  <c r="M3227" i="1"/>
  <c r="K3227" i="1"/>
  <c r="I3227" i="1"/>
  <c r="G3227" i="1"/>
  <c r="E3227" i="1"/>
  <c r="C3227" i="1"/>
  <c r="Q3226" i="1"/>
  <c r="Q3225" i="1"/>
  <c r="Q3224" i="1"/>
  <c r="Q3223" i="1"/>
  <c r="Q3222" i="1"/>
  <c r="Q3221" i="1"/>
  <c r="Q3227" i="1" s="1"/>
  <c r="Q3220" i="1"/>
  <c r="Q3219" i="1"/>
  <c r="O3216" i="1"/>
  <c r="O3234" i="1" s="1"/>
  <c r="O3395" i="1" s="1"/>
  <c r="M3216" i="1"/>
  <c r="K3216" i="1"/>
  <c r="I3216" i="1"/>
  <c r="I3234" i="1" s="1"/>
  <c r="G3216" i="1"/>
  <c r="G3234" i="1" s="1"/>
  <c r="E3216" i="1"/>
  <c r="C3216" i="1"/>
  <c r="Q3215" i="1"/>
  <c r="Q3214" i="1"/>
  <c r="Q3213" i="1"/>
  <c r="Q3212" i="1"/>
  <c r="Q3211" i="1"/>
  <c r="Q3210" i="1"/>
  <c r="Q3216" i="1" s="1"/>
  <c r="Q3234" i="1" s="1"/>
  <c r="Q3209" i="1"/>
  <c r="Q3201" i="1"/>
  <c r="O3201" i="1"/>
  <c r="M3201" i="1"/>
  <c r="Q3200" i="1"/>
  <c r="O3200" i="1"/>
  <c r="M3200" i="1"/>
  <c r="K3200" i="1"/>
  <c r="G3200" i="1"/>
  <c r="E3200" i="1"/>
  <c r="C3200" i="1"/>
  <c r="M3199" i="1"/>
  <c r="I3199" i="1"/>
  <c r="E3196" i="1"/>
  <c r="E3195" i="1"/>
  <c r="E3194" i="1"/>
  <c r="Q3138" i="1"/>
  <c r="O3138" i="1"/>
  <c r="M3138" i="1"/>
  <c r="Q3137" i="1"/>
  <c r="O3137" i="1"/>
  <c r="M3137" i="1"/>
  <c r="K3137" i="1"/>
  <c r="G3137" i="1"/>
  <c r="E3137" i="1"/>
  <c r="C3137" i="1"/>
  <c r="M3136" i="1"/>
  <c r="I3136" i="1"/>
  <c r="E3133" i="1"/>
  <c r="E3132" i="1"/>
  <c r="E3131" i="1"/>
  <c r="M3087" i="1"/>
  <c r="G3087" i="1"/>
  <c r="O3085" i="1"/>
  <c r="M3085" i="1"/>
  <c r="K3085" i="1"/>
  <c r="I3085" i="1"/>
  <c r="G3085" i="1"/>
  <c r="E3085" i="1"/>
  <c r="E3087" i="1" s="1"/>
  <c r="C3085" i="1"/>
  <c r="Q3084" i="1"/>
  <c r="Q3085" i="1" s="1"/>
  <c r="O3081" i="1"/>
  <c r="O3087" i="1" s="1"/>
  <c r="M3081" i="1"/>
  <c r="K3081" i="1"/>
  <c r="K3087" i="1" s="1"/>
  <c r="I3081" i="1"/>
  <c r="I3087" i="1" s="1"/>
  <c r="G3081" i="1"/>
  <c r="E3081" i="1"/>
  <c r="C3081" i="1"/>
  <c r="C3087" i="1" s="1"/>
  <c r="Q3080" i="1"/>
  <c r="Q3079" i="1"/>
  <c r="Q3078" i="1"/>
  <c r="Q3075" i="1"/>
  <c r="O3075" i="1"/>
  <c r="M3075" i="1"/>
  <c r="Q3074" i="1"/>
  <c r="O3074" i="1"/>
  <c r="M3074" i="1"/>
  <c r="K3074" i="1"/>
  <c r="G3074" i="1"/>
  <c r="E3074" i="1"/>
  <c r="C3074" i="1"/>
  <c r="M3073" i="1"/>
  <c r="I3073" i="1"/>
  <c r="E3070" i="1"/>
  <c r="E3069" i="1"/>
  <c r="E3068" i="1"/>
  <c r="O3030" i="1"/>
  <c r="M3030" i="1"/>
  <c r="K3030" i="1"/>
  <c r="K3032" i="1" s="1"/>
  <c r="I3030" i="1"/>
  <c r="G3030" i="1"/>
  <c r="E3030" i="1"/>
  <c r="C3030" i="1"/>
  <c r="Q3029" i="1"/>
  <c r="Q3028" i="1"/>
  <c r="Q3027" i="1"/>
  <c r="Q3026" i="1"/>
  <c r="Q3025" i="1"/>
  <c r="Q3024" i="1"/>
  <c r="Q3023" i="1"/>
  <c r="O3020" i="1"/>
  <c r="M3020" i="1"/>
  <c r="K3020" i="1"/>
  <c r="I3020" i="1"/>
  <c r="G3020" i="1"/>
  <c r="E3020" i="1"/>
  <c r="C3020" i="1"/>
  <c r="Q3019" i="1"/>
  <c r="Q3018" i="1"/>
  <c r="Q3017" i="1"/>
  <c r="Q3020" i="1" s="1"/>
  <c r="O3014" i="1"/>
  <c r="M3014" i="1"/>
  <c r="K3014" i="1"/>
  <c r="I3014" i="1"/>
  <c r="G3014" i="1"/>
  <c r="E3014" i="1"/>
  <c r="C3014" i="1"/>
  <c r="Q3013" i="1"/>
  <c r="Q3012" i="1"/>
  <c r="Q3014" i="1" s="1"/>
  <c r="Q3010" i="1"/>
  <c r="O3010" i="1"/>
  <c r="M3010" i="1"/>
  <c r="Q3009" i="1"/>
  <c r="O3009" i="1"/>
  <c r="M3009" i="1"/>
  <c r="K3009" i="1"/>
  <c r="G3009" i="1"/>
  <c r="E3009" i="1"/>
  <c r="C3009" i="1"/>
  <c r="M3008" i="1"/>
  <c r="I3008" i="1"/>
  <c r="E3005" i="1"/>
  <c r="E3004" i="1"/>
  <c r="E3003" i="1"/>
  <c r="O3001" i="1"/>
  <c r="M3001" i="1"/>
  <c r="K3001" i="1"/>
  <c r="I3001" i="1"/>
  <c r="G3001" i="1"/>
  <c r="E3001" i="1"/>
  <c r="C3001" i="1"/>
  <c r="Q3000" i="1"/>
  <c r="Q2999" i="1"/>
  <c r="Q2998" i="1"/>
  <c r="Q2997" i="1"/>
  <c r="Q2996" i="1"/>
  <c r="Q2995" i="1"/>
  <c r="Q2994" i="1"/>
  <c r="Q2993" i="1"/>
  <c r="Q2992" i="1"/>
  <c r="Q2991" i="1"/>
  <c r="Q2990" i="1"/>
  <c r="Q2989" i="1"/>
  <c r="Q2988" i="1"/>
  <c r="Q2987" i="1"/>
  <c r="Q2986" i="1"/>
  <c r="Q2985" i="1"/>
  <c r="Q2984" i="1"/>
  <c r="Q2983" i="1"/>
  <c r="Q2982" i="1"/>
  <c r="Q2981" i="1"/>
  <c r="Q2980" i="1"/>
  <c r="Q2979" i="1"/>
  <c r="Q2978" i="1"/>
  <c r="O2975" i="1"/>
  <c r="M2975" i="1"/>
  <c r="K2975" i="1"/>
  <c r="I2975" i="1"/>
  <c r="G2975" i="1"/>
  <c r="E2975" i="1"/>
  <c r="E3032" i="1" s="1"/>
  <c r="C2975" i="1"/>
  <c r="Q2974" i="1"/>
  <c r="Q2973" i="1"/>
  <c r="Q2972" i="1"/>
  <c r="Q2971" i="1"/>
  <c r="Q2970" i="1"/>
  <c r="Q2969" i="1"/>
  <c r="Q2968" i="1"/>
  <c r="Q2967" i="1"/>
  <c r="Q2966" i="1"/>
  <c r="Q2965" i="1"/>
  <c r="Q2964" i="1"/>
  <c r="Q2963" i="1"/>
  <c r="Q2962" i="1"/>
  <c r="Q2975" i="1" s="1"/>
  <c r="O2959" i="1"/>
  <c r="O3032" i="1" s="1"/>
  <c r="M2959" i="1"/>
  <c r="K2959" i="1"/>
  <c r="I2959" i="1"/>
  <c r="G2959" i="1"/>
  <c r="G3032" i="1" s="1"/>
  <c r="E2959" i="1"/>
  <c r="C2959" i="1"/>
  <c r="C3032" i="1" s="1"/>
  <c r="Q2958" i="1"/>
  <c r="Q2957" i="1"/>
  <c r="Q2956" i="1"/>
  <c r="Q2955" i="1"/>
  <c r="Q2954" i="1"/>
  <c r="Q2953" i="1"/>
  <c r="Q2952" i="1"/>
  <c r="Q2951" i="1"/>
  <c r="Q2950" i="1"/>
  <c r="Q2947" i="1"/>
  <c r="O2947" i="1"/>
  <c r="M2947" i="1"/>
  <c r="Q2946" i="1"/>
  <c r="O2946" i="1"/>
  <c r="M2946" i="1"/>
  <c r="K2946" i="1"/>
  <c r="G2946" i="1"/>
  <c r="E2946" i="1"/>
  <c r="C2946" i="1"/>
  <c r="M2945" i="1"/>
  <c r="I2945" i="1"/>
  <c r="E2942" i="1"/>
  <c r="E2941" i="1"/>
  <c r="E2940" i="1"/>
  <c r="M2912" i="1"/>
  <c r="O2910" i="1"/>
  <c r="O2912" i="1" s="1"/>
  <c r="O3140" i="1" s="1"/>
  <c r="M2910" i="1"/>
  <c r="K2910" i="1"/>
  <c r="I2910" i="1"/>
  <c r="G2910" i="1"/>
  <c r="G2912" i="1" s="1"/>
  <c r="E2910" i="1"/>
  <c r="C2910" i="1"/>
  <c r="Q2909" i="1"/>
  <c r="Q2908" i="1"/>
  <c r="Q2907" i="1"/>
  <c r="Q2906" i="1"/>
  <c r="Q2905" i="1"/>
  <c r="Q2904" i="1"/>
  <c r="Q2903" i="1"/>
  <c r="Q2902" i="1"/>
  <c r="Q2899" i="1"/>
  <c r="O2899" i="1"/>
  <c r="M2899" i="1"/>
  <c r="K2899" i="1"/>
  <c r="I2899" i="1"/>
  <c r="G2899" i="1"/>
  <c r="E2899" i="1"/>
  <c r="C2899" i="1"/>
  <c r="Q2898" i="1"/>
  <c r="Q2897" i="1"/>
  <c r="O2894" i="1"/>
  <c r="M2894" i="1"/>
  <c r="K2894" i="1"/>
  <c r="I2894" i="1"/>
  <c r="I2912" i="1" s="1"/>
  <c r="G2894" i="1"/>
  <c r="E2894" i="1"/>
  <c r="C2894" i="1"/>
  <c r="Q2893" i="1"/>
  <c r="Q2892" i="1"/>
  <c r="Q2891" i="1"/>
  <c r="Q2890" i="1"/>
  <c r="Q2889" i="1"/>
  <c r="Q2888" i="1"/>
  <c r="Q2887" i="1"/>
  <c r="Q2886" i="1"/>
  <c r="Q2885" i="1"/>
  <c r="Q2882" i="1"/>
  <c r="O2882" i="1"/>
  <c r="M2882" i="1"/>
  <c r="Q2881" i="1"/>
  <c r="O2881" i="1"/>
  <c r="M2881" i="1"/>
  <c r="K2881" i="1"/>
  <c r="G2881" i="1"/>
  <c r="E2881" i="1"/>
  <c r="C2881" i="1"/>
  <c r="M2880" i="1"/>
  <c r="I2880" i="1"/>
  <c r="E2877" i="1"/>
  <c r="E2876" i="1"/>
  <c r="E2875" i="1"/>
  <c r="K2856" i="1"/>
  <c r="O2854" i="1"/>
  <c r="M2854" i="1"/>
  <c r="K2854" i="1"/>
  <c r="I2854" i="1"/>
  <c r="G2854" i="1"/>
  <c r="E2854" i="1"/>
  <c r="C2854" i="1"/>
  <c r="C2856" i="1" s="1"/>
  <c r="Q2852" i="1"/>
  <c r="Q2851" i="1"/>
  <c r="Q2854" i="1" s="1"/>
  <c r="O2848" i="1"/>
  <c r="M2848" i="1"/>
  <c r="K2848" i="1"/>
  <c r="I2848" i="1"/>
  <c r="G2848" i="1"/>
  <c r="E2848" i="1"/>
  <c r="C2848" i="1"/>
  <c r="Q2847" i="1"/>
  <c r="Q2848" i="1" s="1"/>
  <c r="Q2846" i="1"/>
  <c r="Q2845" i="1"/>
  <c r="O2842" i="1"/>
  <c r="M2842" i="1"/>
  <c r="K2842" i="1"/>
  <c r="I2842" i="1"/>
  <c r="G2842" i="1"/>
  <c r="E2842" i="1"/>
  <c r="C2842" i="1"/>
  <c r="Q2841" i="1"/>
  <c r="Q2840" i="1"/>
  <c r="Q2839" i="1"/>
  <c r="Q2838" i="1"/>
  <c r="Q2837" i="1"/>
  <c r="Q2836" i="1"/>
  <c r="Q2835" i="1"/>
  <c r="O2832" i="1"/>
  <c r="M2832" i="1"/>
  <c r="K2832" i="1"/>
  <c r="I2832" i="1"/>
  <c r="G2832" i="1"/>
  <c r="E2832" i="1"/>
  <c r="C2832" i="1"/>
  <c r="Q2831" i="1"/>
  <c r="Q2830" i="1"/>
  <c r="Q2829" i="1"/>
  <c r="Q2828" i="1"/>
  <c r="Q2827" i="1"/>
  <c r="Q2826" i="1"/>
  <c r="Q2818" i="1"/>
  <c r="O2818" i="1"/>
  <c r="M2818" i="1"/>
  <c r="Q2817" i="1"/>
  <c r="O2817" i="1"/>
  <c r="M2817" i="1"/>
  <c r="K2817" i="1"/>
  <c r="G2817" i="1"/>
  <c r="E2817" i="1"/>
  <c r="C2817" i="1"/>
  <c r="M2816" i="1"/>
  <c r="I2816" i="1"/>
  <c r="E2813" i="1"/>
  <c r="E2812" i="1"/>
  <c r="E2811" i="1"/>
  <c r="Q2755" i="1"/>
  <c r="O2755" i="1"/>
  <c r="M2755" i="1"/>
  <c r="Q2754" i="1"/>
  <c r="O2754" i="1"/>
  <c r="M2754" i="1"/>
  <c r="K2754" i="1"/>
  <c r="G2754" i="1"/>
  <c r="E2754" i="1"/>
  <c r="C2754" i="1"/>
  <c r="M2753" i="1"/>
  <c r="I2753" i="1"/>
  <c r="E2750" i="1"/>
  <c r="E2749" i="1"/>
  <c r="E2748" i="1"/>
  <c r="O2701" i="1"/>
  <c r="M2701" i="1"/>
  <c r="K2701" i="1"/>
  <c r="K2703" i="1" s="1"/>
  <c r="I2701" i="1"/>
  <c r="G2701" i="1"/>
  <c r="E2701" i="1"/>
  <c r="C2701" i="1"/>
  <c r="C2703" i="1" s="1"/>
  <c r="Q2700" i="1"/>
  <c r="Q2701" i="1" s="1"/>
  <c r="O2697" i="1"/>
  <c r="O2703" i="1" s="1"/>
  <c r="M2697" i="1"/>
  <c r="M2703" i="1" s="1"/>
  <c r="K2697" i="1"/>
  <c r="I2697" i="1"/>
  <c r="I2703" i="1" s="1"/>
  <c r="G2697" i="1"/>
  <c r="G2703" i="1" s="1"/>
  <c r="E2697" i="1"/>
  <c r="E2703" i="1" s="1"/>
  <c r="C2697" i="1"/>
  <c r="Q2696" i="1"/>
  <c r="Q2695" i="1"/>
  <c r="Q2697" i="1" s="1"/>
  <c r="Q2703" i="1" s="1"/>
  <c r="Q2692" i="1"/>
  <c r="O2692" i="1"/>
  <c r="M2692" i="1"/>
  <c r="Q2691" i="1"/>
  <c r="O2691" i="1"/>
  <c r="M2691" i="1"/>
  <c r="K2691" i="1"/>
  <c r="G2691" i="1"/>
  <c r="E2691" i="1"/>
  <c r="C2691" i="1"/>
  <c r="M2690" i="1"/>
  <c r="I2690" i="1"/>
  <c r="E2687" i="1"/>
  <c r="E2686" i="1"/>
  <c r="E2685" i="1"/>
  <c r="O2641" i="1"/>
  <c r="M2641" i="1"/>
  <c r="K2641" i="1"/>
  <c r="I2641" i="1"/>
  <c r="G2641" i="1"/>
  <c r="E2641" i="1"/>
  <c r="C2641" i="1"/>
  <c r="Q2640" i="1"/>
  <c r="Q2639" i="1"/>
  <c r="Q2638" i="1"/>
  <c r="Q2637" i="1"/>
  <c r="Q2641" i="1" s="1"/>
  <c r="Q2636" i="1"/>
  <c r="O2633" i="1"/>
  <c r="M2633" i="1"/>
  <c r="K2633" i="1"/>
  <c r="I2633" i="1"/>
  <c r="G2633" i="1"/>
  <c r="E2633" i="1"/>
  <c r="C2633" i="1"/>
  <c r="Q2632" i="1"/>
  <c r="Q2633" i="1" s="1"/>
  <c r="Q2629" i="1"/>
  <c r="O2629" i="1"/>
  <c r="M2629" i="1"/>
  <c r="Q2628" i="1"/>
  <c r="O2628" i="1"/>
  <c r="M2628" i="1"/>
  <c r="K2628" i="1"/>
  <c r="G2628" i="1"/>
  <c r="E2628" i="1"/>
  <c r="C2628" i="1"/>
  <c r="M2627" i="1"/>
  <c r="I2627" i="1"/>
  <c r="E2624" i="1"/>
  <c r="E2623" i="1"/>
  <c r="E2622" i="1"/>
  <c r="O2620" i="1"/>
  <c r="O2643" i="1" s="1"/>
  <c r="M2620" i="1"/>
  <c r="K2620" i="1"/>
  <c r="I2620" i="1"/>
  <c r="G2620" i="1"/>
  <c r="E2620" i="1"/>
  <c r="C2620" i="1"/>
  <c r="Q2618" i="1"/>
  <c r="Q2620" i="1" s="1"/>
  <c r="O2616" i="1"/>
  <c r="M2616" i="1"/>
  <c r="K2616" i="1"/>
  <c r="I2616" i="1"/>
  <c r="G2616" i="1"/>
  <c r="E2616" i="1"/>
  <c r="C2616" i="1"/>
  <c r="Q2615" i="1"/>
  <c r="Q2614" i="1"/>
  <c r="Q2613" i="1"/>
  <c r="Q2612" i="1"/>
  <c r="Q2611" i="1"/>
  <c r="Q2610" i="1"/>
  <c r="Q2609" i="1"/>
  <c r="Q2608" i="1"/>
  <c r="Q2607" i="1"/>
  <c r="Q2606" i="1"/>
  <c r="Q2605" i="1"/>
  <c r="Q2604" i="1"/>
  <c r="Q2603" i="1"/>
  <c r="Q2602" i="1"/>
  <c r="Q2601" i="1"/>
  <c r="Q2600" i="1"/>
  <c r="Q2599" i="1"/>
  <c r="Q2598" i="1"/>
  <c r="Q2597" i="1"/>
  <c r="O2594" i="1"/>
  <c r="M2594" i="1"/>
  <c r="K2594" i="1"/>
  <c r="I2594" i="1"/>
  <c r="G2594" i="1"/>
  <c r="E2594" i="1"/>
  <c r="C2594" i="1"/>
  <c r="Q2593" i="1"/>
  <c r="Q2592" i="1"/>
  <c r="Q2591" i="1"/>
  <c r="Q2590" i="1"/>
  <c r="Q2589" i="1"/>
  <c r="Q2588" i="1"/>
  <c r="Q2587" i="1"/>
  <c r="Q2586" i="1"/>
  <c r="Q2585" i="1"/>
  <c r="Q2584" i="1"/>
  <c r="Q2583" i="1"/>
  <c r="Q2582" i="1"/>
  <c r="Q2581" i="1"/>
  <c r="O2578" i="1"/>
  <c r="M2578" i="1"/>
  <c r="M2643" i="1" s="1"/>
  <c r="K2578" i="1"/>
  <c r="I2578" i="1"/>
  <c r="G2578" i="1"/>
  <c r="E2578" i="1"/>
  <c r="E2643" i="1" s="1"/>
  <c r="C2578" i="1"/>
  <c r="Q2577" i="1"/>
  <c r="Q2576" i="1"/>
  <c r="Q2575" i="1"/>
  <c r="Q2574" i="1"/>
  <c r="Q2573" i="1"/>
  <c r="Q2572" i="1"/>
  <c r="Q2571" i="1"/>
  <c r="Q2570" i="1"/>
  <c r="Q2569" i="1"/>
  <c r="Q2566" i="1"/>
  <c r="O2566" i="1"/>
  <c r="M2566" i="1"/>
  <c r="Q2565" i="1"/>
  <c r="O2565" i="1"/>
  <c r="M2565" i="1"/>
  <c r="K2565" i="1"/>
  <c r="G2565" i="1"/>
  <c r="E2565" i="1"/>
  <c r="C2565" i="1"/>
  <c r="M2564" i="1"/>
  <c r="I2564" i="1"/>
  <c r="E2561" i="1"/>
  <c r="E2560" i="1"/>
  <c r="E2559" i="1"/>
  <c r="E2519" i="1"/>
  <c r="C2519" i="1"/>
  <c r="O2517" i="1"/>
  <c r="M2517" i="1"/>
  <c r="K2517" i="1"/>
  <c r="I2517" i="1"/>
  <c r="G2517" i="1"/>
  <c r="E2517" i="1"/>
  <c r="C2517" i="1"/>
  <c r="Q2516" i="1"/>
  <c r="Q2515" i="1"/>
  <c r="Q2514" i="1"/>
  <c r="Q2513" i="1"/>
  <c r="Q2512" i="1"/>
  <c r="Q2511" i="1"/>
  <c r="Q2517" i="1" s="1"/>
  <c r="O2508" i="1"/>
  <c r="M2508" i="1"/>
  <c r="K2508" i="1"/>
  <c r="I2508" i="1"/>
  <c r="G2508" i="1"/>
  <c r="E2508" i="1"/>
  <c r="C2508" i="1"/>
  <c r="Q2507" i="1"/>
  <c r="Q2506" i="1"/>
  <c r="Q2508" i="1" s="1"/>
  <c r="Q2503" i="1"/>
  <c r="O2503" i="1"/>
  <c r="M2503" i="1"/>
  <c r="Q2502" i="1"/>
  <c r="O2502" i="1"/>
  <c r="M2502" i="1"/>
  <c r="K2502" i="1"/>
  <c r="G2502" i="1"/>
  <c r="E2502" i="1"/>
  <c r="C2502" i="1"/>
  <c r="M2501" i="1"/>
  <c r="I2501" i="1"/>
  <c r="E2498" i="1"/>
  <c r="E2497" i="1"/>
  <c r="E2496" i="1"/>
  <c r="O2494" i="1"/>
  <c r="M2494" i="1"/>
  <c r="K2494" i="1"/>
  <c r="I2494" i="1"/>
  <c r="G2494" i="1"/>
  <c r="E2494" i="1"/>
  <c r="C2494" i="1"/>
  <c r="Q2493" i="1"/>
  <c r="Q2492" i="1"/>
  <c r="Q2494" i="1" s="1"/>
  <c r="O2490" i="1"/>
  <c r="M2490" i="1"/>
  <c r="K2490" i="1"/>
  <c r="I2490" i="1"/>
  <c r="G2490" i="1"/>
  <c r="E2490" i="1"/>
  <c r="C2490" i="1"/>
  <c r="Q2489" i="1"/>
  <c r="Q2488" i="1"/>
  <c r="Q2487" i="1"/>
  <c r="Q2486" i="1"/>
  <c r="Q2485" i="1"/>
  <c r="Q2484" i="1"/>
  <c r="Q2483" i="1"/>
  <c r="Q2482" i="1"/>
  <c r="Q2481" i="1"/>
  <c r="Q2480" i="1"/>
  <c r="Q2479" i="1"/>
  <c r="Q2478" i="1"/>
  <c r="Q2477" i="1"/>
  <c r="Q2476" i="1"/>
  <c r="Q2475" i="1"/>
  <c r="Q2474" i="1"/>
  <c r="Q2473" i="1"/>
  <c r="Q2472" i="1"/>
  <c r="Q2471" i="1"/>
  <c r="Q2470" i="1"/>
  <c r="O2467" i="1"/>
  <c r="M2467" i="1"/>
  <c r="M2519" i="1" s="1"/>
  <c r="K2467" i="1"/>
  <c r="I2467" i="1"/>
  <c r="G2467" i="1"/>
  <c r="E2467" i="1"/>
  <c r="C2467" i="1"/>
  <c r="Q2466" i="1"/>
  <c r="Q2465" i="1"/>
  <c r="Q2464" i="1"/>
  <c r="Q2463" i="1"/>
  <c r="Q2462" i="1"/>
  <c r="Q2461" i="1"/>
  <c r="Q2460" i="1"/>
  <c r="Q2459" i="1"/>
  <c r="Q2458" i="1"/>
  <c r="Q2457" i="1"/>
  <c r="Q2456" i="1"/>
  <c r="Q2455" i="1"/>
  <c r="Q2454" i="1"/>
  <c r="O2451" i="1"/>
  <c r="O2519" i="1" s="1"/>
  <c r="M2451" i="1"/>
  <c r="K2451" i="1"/>
  <c r="K2519" i="1" s="1"/>
  <c r="I2451" i="1"/>
  <c r="I2519" i="1" s="1"/>
  <c r="G2451" i="1"/>
  <c r="G2519" i="1" s="1"/>
  <c r="E2451" i="1"/>
  <c r="C2451" i="1"/>
  <c r="Q2450" i="1"/>
  <c r="Q2449" i="1"/>
  <c r="Q2448" i="1"/>
  <c r="Q2447" i="1"/>
  <c r="Q2446" i="1"/>
  <c r="Q2445" i="1"/>
  <c r="Q2444" i="1"/>
  <c r="Q2443" i="1"/>
  <c r="Q2442" i="1"/>
  <c r="Q2439" i="1"/>
  <c r="O2439" i="1"/>
  <c r="M2439" i="1"/>
  <c r="Q2438" i="1"/>
  <c r="O2438" i="1"/>
  <c r="M2438" i="1"/>
  <c r="K2438" i="1"/>
  <c r="G2438" i="1"/>
  <c r="E2438" i="1"/>
  <c r="C2438" i="1"/>
  <c r="M2437" i="1"/>
  <c r="I2437" i="1"/>
  <c r="E2434" i="1"/>
  <c r="E2433" i="1"/>
  <c r="E2432" i="1"/>
  <c r="E2388" i="1"/>
  <c r="E2757" i="1" s="1"/>
  <c r="O2386" i="1"/>
  <c r="O2388" i="1" s="1"/>
  <c r="M2386" i="1"/>
  <c r="M2388" i="1" s="1"/>
  <c r="M2757" i="1" s="1"/>
  <c r="K2386" i="1"/>
  <c r="I2386" i="1"/>
  <c r="G2386" i="1"/>
  <c r="G2388" i="1" s="1"/>
  <c r="E2386" i="1"/>
  <c r="C2386" i="1"/>
  <c r="Q2385" i="1"/>
  <c r="Q2382" i="1"/>
  <c r="O2382" i="1"/>
  <c r="M2382" i="1"/>
  <c r="K2382" i="1"/>
  <c r="K2388" i="1" s="1"/>
  <c r="I2382" i="1"/>
  <c r="I2388" i="1" s="1"/>
  <c r="G2382" i="1"/>
  <c r="E2382" i="1"/>
  <c r="C2382" i="1"/>
  <c r="C2388" i="1" s="1"/>
  <c r="Q2381" i="1"/>
  <c r="Q2380" i="1"/>
  <c r="Q2379" i="1"/>
  <c r="Q2376" i="1"/>
  <c r="O2376" i="1"/>
  <c r="M2376" i="1"/>
  <c r="Q2375" i="1"/>
  <c r="O2375" i="1"/>
  <c r="M2375" i="1"/>
  <c r="K2375" i="1"/>
  <c r="G2375" i="1"/>
  <c r="E2375" i="1"/>
  <c r="C2375" i="1"/>
  <c r="M2374" i="1"/>
  <c r="I2374" i="1"/>
  <c r="E2371" i="1"/>
  <c r="E2370" i="1"/>
  <c r="E2369" i="1"/>
  <c r="O2363" i="1"/>
  <c r="M2363" i="1"/>
  <c r="K2363" i="1"/>
  <c r="I2363" i="1"/>
  <c r="G2363" i="1"/>
  <c r="E2363" i="1"/>
  <c r="C2363" i="1"/>
  <c r="Q2362" i="1"/>
  <c r="Q2360" i="1"/>
  <c r="Q2359" i="1"/>
  <c r="Q2357" i="1"/>
  <c r="Q2356" i="1"/>
  <c r="Q2363" i="1" s="1"/>
  <c r="Q2355" i="1"/>
  <c r="O2352" i="1"/>
  <c r="M2352" i="1"/>
  <c r="K2352" i="1"/>
  <c r="I2352" i="1"/>
  <c r="G2352" i="1"/>
  <c r="E2352" i="1"/>
  <c r="C2352" i="1"/>
  <c r="Q2351" i="1"/>
  <c r="Q2350" i="1"/>
  <c r="Q2352" i="1" s="1"/>
  <c r="O2347" i="1"/>
  <c r="M2347" i="1"/>
  <c r="K2347" i="1"/>
  <c r="I2347" i="1"/>
  <c r="G2347" i="1"/>
  <c r="G2365" i="1" s="1"/>
  <c r="E2347" i="1"/>
  <c r="C2347" i="1"/>
  <c r="Q2346" i="1"/>
  <c r="Q2345" i="1"/>
  <c r="Q2347" i="1" s="1"/>
  <c r="Q2344" i="1"/>
  <c r="Q2343" i="1"/>
  <c r="O2340" i="1"/>
  <c r="M2340" i="1"/>
  <c r="K2340" i="1"/>
  <c r="I2340" i="1"/>
  <c r="I2365" i="1" s="1"/>
  <c r="G2340" i="1"/>
  <c r="E2340" i="1"/>
  <c r="C2340" i="1"/>
  <c r="Q2339" i="1"/>
  <c r="Q2338" i="1"/>
  <c r="Q2337" i="1"/>
  <c r="Q2336" i="1"/>
  <c r="Q2335" i="1"/>
  <c r="Q2340" i="1" s="1"/>
  <c r="Q2334" i="1"/>
  <c r="O2329" i="1"/>
  <c r="M2329" i="1"/>
  <c r="K2329" i="1"/>
  <c r="I2329" i="1"/>
  <c r="G2329" i="1"/>
  <c r="E2329" i="1"/>
  <c r="C2329" i="1"/>
  <c r="Q2328" i="1"/>
  <c r="Q2327" i="1"/>
  <c r="Q2326" i="1"/>
  <c r="Q2325" i="1"/>
  <c r="Q2329" i="1" s="1"/>
  <c r="O2322" i="1"/>
  <c r="M2322" i="1"/>
  <c r="K2322" i="1"/>
  <c r="I2322" i="1"/>
  <c r="G2322" i="1"/>
  <c r="E2322" i="1"/>
  <c r="C2322" i="1"/>
  <c r="Q2321" i="1"/>
  <c r="Q2320" i="1"/>
  <c r="Q2319" i="1"/>
  <c r="Q2318" i="1"/>
  <c r="Q2317" i="1"/>
  <c r="Q2316" i="1"/>
  <c r="Q2315" i="1"/>
  <c r="O2312" i="1"/>
  <c r="M2312" i="1"/>
  <c r="K2312" i="1"/>
  <c r="I2312" i="1"/>
  <c r="G2312" i="1"/>
  <c r="E2312" i="1"/>
  <c r="C2312" i="1"/>
  <c r="Q2311" i="1"/>
  <c r="Q2310" i="1"/>
  <c r="Q2312" i="1" s="1"/>
  <c r="Q2302" i="1"/>
  <c r="O2302" i="1"/>
  <c r="M2302" i="1"/>
  <c r="Q2301" i="1"/>
  <c r="O2301" i="1"/>
  <c r="M2301" i="1"/>
  <c r="K2301" i="1"/>
  <c r="G2301" i="1"/>
  <c r="E2301" i="1"/>
  <c r="C2301" i="1"/>
  <c r="M2300" i="1"/>
  <c r="I2300" i="1"/>
  <c r="E2297" i="1"/>
  <c r="E2296" i="1"/>
  <c r="E2295" i="1"/>
  <c r="Q2239" i="1"/>
  <c r="O2239" i="1"/>
  <c r="M2239" i="1"/>
  <c r="Q2238" i="1"/>
  <c r="O2238" i="1"/>
  <c r="M2238" i="1"/>
  <c r="K2238" i="1"/>
  <c r="G2238" i="1"/>
  <c r="E2238" i="1"/>
  <c r="C2238" i="1"/>
  <c r="M2237" i="1"/>
  <c r="I2237" i="1"/>
  <c r="E2234" i="1"/>
  <c r="E2233" i="1"/>
  <c r="E2232" i="1"/>
  <c r="O2224" i="1"/>
  <c r="M2224" i="1"/>
  <c r="K2224" i="1"/>
  <c r="I2224" i="1"/>
  <c r="G2224" i="1"/>
  <c r="E2224" i="1"/>
  <c r="C2224" i="1"/>
  <c r="Q2223" i="1"/>
  <c r="Q2224" i="1" s="1"/>
  <c r="Q2222" i="1"/>
  <c r="O2220" i="1"/>
  <c r="M2220" i="1"/>
  <c r="K2220" i="1"/>
  <c r="I2220" i="1"/>
  <c r="I2226" i="1" s="1"/>
  <c r="G2220" i="1"/>
  <c r="E2220" i="1"/>
  <c r="C2220" i="1"/>
  <c r="Q2219" i="1"/>
  <c r="Q2218" i="1"/>
  <c r="Q2217" i="1"/>
  <c r="Q2216" i="1"/>
  <c r="Q2215" i="1"/>
  <c r="Q2214" i="1"/>
  <c r="Q2213" i="1"/>
  <c r="Q2212" i="1"/>
  <c r="Q2211" i="1"/>
  <c r="Q2210" i="1"/>
  <c r="Q2209" i="1"/>
  <c r="Q2208" i="1"/>
  <c r="Q2207" i="1"/>
  <c r="Q2206" i="1"/>
  <c r="Q2205" i="1"/>
  <c r="Q2204" i="1"/>
  <c r="Q2203" i="1"/>
  <c r="Q2220" i="1" s="1"/>
  <c r="O2200" i="1"/>
  <c r="M2200" i="1"/>
  <c r="K2200" i="1"/>
  <c r="I2200" i="1"/>
  <c r="G2200" i="1"/>
  <c r="E2200" i="1"/>
  <c r="C2200" i="1"/>
  <c r="Q2199" i="1"/>
  <c r="Q2198" i="1"/>
  <c r="Q2197" i="1"/>
  <c r="Q2196" i="1"/>
  <c r="Q2195" i="1"/>
  <c r="Q2194" i="1"/>
  <c r="Q2193" i="1"/>
  <c r="Q2192" i="1"/>
  <c r="Q2191" i="1"/>
  <c r="O2188" i="1"/>
  <c r="M2188" i="1"/>
  <c r="M2226" i="1" s="1"/>
  <c r="K2188" i="1"/>
  <c r="K2226" i="1" s="1"/>
  <c r="I2188" i="1"/>
  <c r="G2188" i="1"/>
  <c r="E2188" i="1"/>
  <c r="E2226" i="1" s="1"/>
  <c r="C2188" i="1"/>
  <c r="C2226" i="1" s="1"/>
  <c r="Q2187" i="1"/>
  <c r="Q2186" i="1"/>
  <c r="Q2185" i="1"/>
  <c r="Q2184" i="1"/>
  <c r="Q2183" i="1"/>
  <c r="Q2182" i="1"/>
  <c r="Q2181" i="1"/>
  <c r="Q2180" i="1"/>
  <c r="Q2188" i="1" s="1"/>
  <c r="Q2177" i="1"/>
  <c r="O2177" i="1"/>
  <c r="M2177" i="1"/>
  <c r="Q2176" i="1"/>
  <c r="O2176" i="1"/>
  <c r="M2176" i="1"/>
  <c r="K2176" i="1"/>
  <c r="G2176" i="1"/>
  <c r="E2176" i="1"/>
  <c r="C2176" i="1"/>
  <c r="M2175" i="1"/>
  <c r="I2175" i="1"/>
  <c r="E2172" i="1"/>
  <c r="E2171" i="1"/>
  <c r="E2170" i="1"/>
  <c r="E2151" i="1"/>
  <c r="O2149" i="1"/>
  <c r="M2149" i="1"/>
  <c r="K2149" i="1"/>
  <c r="I2149" i="1"/>
  <c r="G2149" i="1"/>
  <c r="E2149" i="1"/>
  <c r="C2149" i="1"/>
  <c r="Q2148" i="1"/>
  <c r="Q2147" i="1"/>
  <c r="Q2146" i="1"/>
  <c r="Q2145" i="1"/>
  <c r="Q2144" i="1"/>
  <c r="Q2143" i="1"/>
  <c r="Q2142" i="1"/>
  <c r="Q2141" i="1"/>
  <c r="Q2140" i="1"/>
  <c r="Q2139" i="1"/>
  <c r="O2136" i="1"/>
  <c r="M2136" i="1"/>
  <c r="K2136" i="1"/>
  <c r="I2136" i="1"/>
  <c r="G2136" i="1"/>
  <c r="G2151" i="1" s="1"/>
  <c r="E2136" i="1"/>
  <c r="C2136" i="1"/>
  <c r="Q2135" i="1"/>
  <c r="Q2134" i="1"/>
  <c r="Q2133" i="1"/>
  <c r="Q2132" i="1"/>
  <c r="Q2131" i="1"/>
  <c r="Q2130" i="1"/>
  <c r="Q2129" i="1"/>
  <c r="O2126" i="1"/>
  <c r="M2126" i="1"/>
  <c r="M2151" i="1" s="1"/>
  <c r="K2126" i="1"/>
  <c r="K2151" i="1" s="1"/>
  <c r="I2126" i="1"/>
  <c r="G2126" i="1"/>
  <c r="E2126" i="1"/>
  <c r="C2126" i="1"/>
  <c r="C2151" i="1" s="1"/>
  <c r="Q2125" i="1"/>
  <c r="Q2124" i="1"/>
  <c r="Q2123" i="1"/>
  <c r="Q2122" i="1"/>
  <c r="Q2121" i="1"/>
  <c r="Q2120" i="1"/>
  <c r="Q2119" i="1"/>
  <c r="Q2118" i="1"/>
  <c r="Q2126" i="1" s="1"/>
  <c r="Q2115" i="1"/>
  <c r="O2115" i="1"/>
  <c r="M2115" i="1"/>
  <c r="Q2114" i="1"/>
  <c r="O2114" i="1"/>
  <c r="M2114" i="1"/>
  <c r="K2114" i="1"/>
  <c r="G2114" i="1"/>
  <c r="E2114" i="1"/>
  <c r="C2114" i="1"/>
  <c r="M2113" i="1"/>
  <c r="I2113" i="1"/>
  <c r="E2110" i="1"/>
  <c r="E2109" i="1"/>
  <c r="E2108" i="1"/>
  <c r="E2080" i="1"/>
  <c r="O2078" i="1"/>
  <c r="O2080" i="1" s="1"/>
  <c r="M2078" i="1"/>
  <c r="M2080" i="1" s="1"/>
  <c r="K2078" i="1"/>
  <c r="I2078" i="1"/>
  <c r="G2078" i="1"/>
  <c r="G2080" i="1" s="1"/>
  <c r="E2078" i="1"/>
  <c r="C2078" i="1"/>
  <c r="Q2077" i="1"/>
  <c r="Q2076" i="1"/>
  <c r="Q2075" i="1"/>
  <c r="Q2074" i="1"/>
  <c r="Q2073" i="1"/>
  <c r="O2070" i="1"/>
  <c r="M2070" i="1"/>
  <c r="K2070" i="1"/>
  <c r="I2070" i="1"/>
  <c r="G2070" i="1"/>
  <c r="E2070" i="1"/>
  <c r="C2070" i="1"/>
  <c r="Q2069" i="1"/>
  <c r="Q2068" i="1"/>
  <c r="Q2067" i="1"/>
  <c r="Q2066" i="1"/>
  <c r="O2063" i="1"/>
  <c r="M2063" i="1"/>
  <c r="K2063" i="1"/>
  <c r="K2080" i="1" s="1"/>
  <c r="I2063" i="1"/>
  <c r="I2080" i="1" s="1"/>
  <c r="G2063" i="1"/>
  <c r="E2063" i="1"/>
  <c r="C2063" i="1"/>
  <c r="C2080" i="1" s="1"/>
  <c r="Q2062" i="1"/>
  <c r="Q2061" i="1"/>
  <c r="Q2060" i="1"/>
  <c r="Q2059" i="1"/>
  <c r="Q2058" i="1"/>
  <c r="Q2057" i="1"/>
  <c r="Q2056" i="1"/>
  <c r="Q2053" i="1"/>
  <c r="O2053" i="1"/>
  <c r="M2053" i="1"/>
  <c r="Q2052" i="1"/>
  <c r="O2052" i="1"/>
  <c r="M2052" i="1"/>
  <c r="K2052" i="1"/>
  <c r="G2052" i="1"/>
  <c r="E2052" i="1"/>
  <c r="C2052" i="1"/>
  <c r="M2051" i="1"/>
  <c r="I2051" i="1"/>
  <c r="E2048" i="1"/>
  <c r="E2047" i="1"/>
  <c r="E2046" i="1"/>
  <c r="G2014" i="1"/>
  <c r="O2012" i="1"/>
  <c r="M2012" i="1"/>
  <c r="M2014" i="1" s="1"/>
  <c r="K2012" i="1"/>
  <c r="I2012" i="1"/>
  <c r="G2012" i="1"/>
  <c r="E2012" i="1"/>
  <c r="C2012" i="1"/>
  <c r="Q2011" i="1"/>
  <c r="Q2010" i="1"/>
  <c r="Q2012" i="1" s="1"/>
  <c r="O2008" i="1"/>
  <c r="O2014" i="1" s="1"/>
  <c r="M2008" i="1"/>
  <c r="K2008" i="1"/>
  <c r="I2008" i="1"/>
  <c r="G2008" i="1"/>
  <c r="E2008" i="1"/>
  <c r="C2008" i="1"/>
  <c r="Q2007" i="1"/>
  <c r="Q2006" i="1"/>
  <c r="Q2005" i="1"/>
  <c r="Q2004" i="1"/>
  <c r="Q2003" i="1"/>
  <c r="O2000" i="1"/>
  <c r="M2000" i="1"/>
  <c r="K2000" i="1"/>
  <c r="K2014" i="1" s="1"/>
  <c r="I2000" i="1"/>
  <c r="I2014" i="1" s="1"/>
  <c r="G2000" i="1"/>
  <c r="E2000" i="1"/>
  <c r="C2000" i="1"/>
  <c r="C2014" i="1" s="1"/>
  <c r="Q1999" i="1"/>
  <c r="Q1998" i="1"/>
  <c r="Q1997" i="1"/>
  <c r="Q1996" i="1"/>
  <c r="Q1995" i="1"/>
  <c r="Q1994" i="1"/>
  <c r="Q1993" i="1"/>
  <c r="Q1990" i="1"/>
  <c r="O1990" i="1"/>
  <c r="M1990" i="1"/>
  <c r="Q1989" i="1"/>
  <c r="O1989" i="1"/>
  <c r="M1989" i="1"/>
  <c r="K1989" i="1"/>
  <c r="G1989" i="1"/>
  <c r="E1989" i="1"/>
  <c r="C1989" i="1"/>
  <c r="M1988" i="1"/>
  <c r="I1988" i="1"/>
  <c r="E1985" i="1"/>
  <c r="E1984" i="1"/>
  <c r="E1983" i="1"/>
  <c r="G1942" i="1"/>
  <c r="O1939" i="1"/>
  <c r="M1939" i="1"/>
  <c r="K1939" i="1"/>
  <c r="I1939" i="1"/>
  <c r="G1939" i="1"/>
  <c r="E1939" i="1"/>
  <c r="C1939" i="1"/>
  <c r="Q1938" i="1"/>
  <c r="Q1939" i="1" s="1"/>
  <c r="O1935" i="1"/>
  <c r="M1935" i="1"/>
  <c r="K1935" i="1"/>
  <c r="I1935" i="1"/>
  <c r="G1935" i="1"/>
  <c r="E1935" i="1"/>
  <c r="C1935" i="1"/>
  <c r="Q1934" i="1"/>
  <c r="Q1935" i="1" s="1"/>
  <c r="O1931" i="1"/>
  <c r="M1931" i="1"/>
  <c r="K1931" i="1"/>
  <c r="I1931" i="1"/>
  <c r="G1931" i="1"/>
  <c r="E1931" i="1"/>
  <c r="C1931" i="1"/>
  <c r="Q1930" i="1"/>
  <c r="Q1929" i="1"/>
  <c r="Q1931" i="1" s="1"/>
  <c r="Q1927" i="1"/>
  <c r="O1927" i="1"/>
  <c r="M1927" i="1"/>
  <c r="Q1926" i="1"/>
  <c r="O1926" i="1"/>
  <c r="M1926" i="1"/>
  <c r="K1926" i="1"/>
  <c r="G1926" i="1"/>
  <c r="E1926" i="1"/>
  <c r="C1926" i="1"/>
  <c r="M1925" i="1"/>
  <c r="I1925" i="1"/>
  <c r="E1922" i="1"/>
  <c r="E1921" i="1"/>
  <c r="E1920" i="1"/>
  <c r="O1919" i="1"/>
  <c r="M1919" i="1"/>
  <c r="K1919" i="1"/>
  <c r="I1919" i="1"/>
  <c r="I1942" i="1" s="1"/>
  <c r="G1919" i="1"/>
  <c r="E1919" i="1"/>
  <c r="C1919" i="1"/>
  <c r="Q1918" i="1"/>
  <c r="Q1917" i="1"/>
  <c r="Q1916" i="1"/>
  <c r="Q1915" i="1"/>
  <c r="Q1914" i="1"/>
  <c r="Q1913" i="1"/>
  <c r="Q1912" i="1"/>
  <c r="Q1911" i="1"/>
  <c r="Q1910" i="1"/>
  <c r="Q1909" i="1"/>
  <c r="Q1908" i="1"/>
  <c r="Q1907" i="1"/>
  <c r="Q1906" i="1"/>
  <c r="O1905" i="1"/>
  <c r="Q1905" i="1" s="1"/>
  <c r="Q1904" i="1"/>
  <c r="Q1903" i="1"/>
  <c r="Q1902" i="1"/>
  <c r="Q1901" i="1"/>
  <c r="Q1900" i="1"/>
  <c r="Q1899" i="1"/>
  <c r="Q1898" i="1"/>
  <c r="Q1897" i="1"/>
  <c r="Q1896" i="1"/>
  <c r="O1893" i="1"/>
  <c r="O1942" i="1" s="1"/>
  <c r="M1893" i="1"/>
  <c r="K1893" i="1"/>
  <c r="I1893" i="1"/>
  <c r="G1893" i="1"/>
  <c r="E1893" i="1"/>
  <c r="C1893" i="1"/>
  <c r="Q1892" i="1"/>
  <c r="Q1891" i="1"/>
  <c r="Q1890" i="1"/>
  <c r="Q1889" i="1"/>
  <c r="Q1888" i="1"/>
  <c r="Q1887" i="1"/>
  <c r="Q1886" i="1"/>
  <c r="Q1885" i="1"/>
  <c r="Q1884" i="1"/>
  <c r="Q1883" i="1"/>
  <c r="Q1882" i="1"/>
  <c r="Q1881" i="1"/>
  <c r="Q1880" i="1"/>
  <c r="Q1879" i="1"/>
  <c r="Q1878" i="1"/>
  <c r="O1875" i="1"/>
  <c r="M1875" i="1"/>
  <c r="M1942" i="1" s="1"/>
  <c r="K1875" i="1"/>
  <c r="I1875" i="1"/>
  <c r="G1875" i="1"/>
  <c r="E1875" i="1"/>
  <c r="E1942" i="1" s="1"/>
  <c r="C1875" i="1"/>
  <c r="Q1874" i="1"/>
  <c r="Q1873" i="1"/>
  <c r="Q1872" i="1"/>
  <c r="Q1871" i="1"/>
  <c r="Q1870" i="1"/>
  <c r="Q1869" i="1"/>
  <c r="Q1868" i="1"/>
  <c r="Q1867" i="1"/>
  <c r="Q1866" i="1"/>
  <c r="Q1863" i="1"/>
  <c r="O1863" i="1"/>
  <c r="M1863" i="1"/>
  <c r="Q1862" i="1"/>
  <c r="O1862" i="1"/>
  <c r="M1862" i="1"/>
  <c r="K1862" i="1"/>
  <c r="G1862" i="1"/>
  <c r="E1862" i="1"/>
  <c r="C1862" i="1"/>
  <c r="M1861" i="1"/>
  <c r="I1861" i="1"/>
  <c r="E1858" i="1"/>
  <c r="E1857" i="1"/>
  <c r="E1856" i="1"/>
  <c r="Q1804" i="1"/>
  <c r="O1804" i="1"/>
  <c r="M1804" i="1"/>
  <c r="K1804" i="1"/>
  <c r="I1804" i="1"/>
  <c r="G1804" i="1"/>
  <c r="E1804" i="1"/>
  <c r="C1804" i="1"/>
  <c r="Q1803" i="1"/>
  <c r="Q1802" i="1"/>
  <c r="Q1800" i="1"/>
  <c r="O1800" i="1"/>
  <c r="M1800" i="1"/>
  <c r="Q1799" i="1"/>
  <c r="O1799" i="1"/>
  <c r="M1799" i="1"/>
  <c r="K1799" i="1"/>
  <c r="G1799" i="1"/>
  <c r="E1799" i="1"/>
  <c r="C1799" i="1"/>
  <c r="M1798" i="1"/>
  <c r="I1798" i="1"/>
  <c r="E1795" i="1"/>
  <c r="E1794" i="1"/>
  <c r="E1793" i="1"/>
  <c r="O1788" i="1"/>
  <c r="M1788" i="1"/>
  <c r="K1788" i="1"/>
  <c r="I1788" i="1"/>
  <c r="I1806" i="1" s="1"/>
  <c r="G1788" i="1"/>
  <c r="E1788" i="1"/>
  <c r="C1788" i="1"/>
  <c r="Q1787" i="1"/>
  <c r="Q1786" i="1"/>
  <c r="Q1785" i="1"/>
  <c r="Q1784" i="1"/>
  <c r="Q1783" i="1"/>
  <c r="Q1782" i="1"/>
  <c r="Q1781" i="1"/>
  <c r="Q1780" i="1"/>
  <c r="Q1779" i="1"/>
  <c r="Q1778" i="1"/>
  <c r="Q1777" i="1"/>
  <c r="Q1776" i="1"/>
  <c r="Q1775" i="1"/>
  <c r="Q1774" i="1"/>
  <c r="Q1773" i="1"/>
  <c r="Q1772" i="1"/>
  <c r="Q1771" i="1"/>
  <c r="Q1770" i="1"/>
  <c r="Q1769" i="1"/>
  <c r="O1766" i="1"/>
  <c r="M1766" i="1"/>
  <c r="K1766" i="1"/>
  <c r="I1766" i="1"/>
  <c r="G1766" i="1"/>
  <c r="E1766" i="1"/>
  <c r="C1766" i="1"/>
  <c r="Q1765" i="1"/>
  <c r="Q1764" i="1"/>
  <c r="Q1763" i="1"/>
  <c r="Q1762" i="1"/>
  <c r="Q1761" i="1"/>
  <c r="Q1760" i="1"/>
  <c r="Q1759" i="1"/>
  <c r="Q1758" i="1"/>
  <c r="Q1757" i="1"/>
  <c r="Q1756" i="1"/>
  <c r="Q1755" i="1"/>
  <c r="Q1754" i="1"/>
  <c r="Q1753" i="1"/>
  <c r="O1750" i="1"/>
  <c r="M1750" i="1"/>
  <c r="K1750" i="1"/>
  <c r="K1806" i="1" s="1"/>
  <c r="I1750" i="1"/>
  <c r="G1750" i="1"/>
  <c r="E1750" i="1"/>
  <c r="C1750" i="1"/>
  <c r="C1806" i="1" s="1"/>
  <c r="Q1749" i="1"/>
  <c r="Q1748" i="1"/>
  <c r="Q1747" i="1"/>
  <c r="Q1746" i="1"/>
  <c r="Q1745" i="1"/>
  <c r="Q1744" i="1"/>
  <c r="Q1743" i="1"/>
  <c r="Q1742" i="1"/>
  <c r="Q1741" i="1"/>
  <c r="Q1740" i="1"/>
  <c r="Q1737" i="1"/>
  <c r="O1737" i="1"/>
  <c r="M1737" i="1"/>
  <c r="Q1736" i="1"/>
  <c r="O1736" i="1"/>
  <c r="M1736" i="1"/>
  <c r="K1736" i="1"/>
  <c r="G1736" i="1"/>
  <c r="E1736" i="1"/>
  <c r="C1736" i="1"/>
  <c r="M1735" i="1"/>
  <c r="I1735" i="1"/>
  <c r="E1732" i="1"/>
  <c r="E1731" i="1"/>
  <c r="E1730" i="1"/>
  <c r="M1722" i="1"/>
  <c r="C1722" i="1"/>
  <c r="O1720" i="1"/>
  <c r="M1720" i="1"/>
  <c r="K1720" i="1"/>
  <c r="I1720" i="1"/>
  <c r="G1720" i="1"/>
  <c r="E1720" i="1"/>
  <c r="C1720" i="1"/>
  <c r="Q1718" i="1"/>
  <c r="Q1720" i="1" s="1"/>
  <c r="O1716" i="1"/>
  <c r="M1716" i="1"/>
  <c r="K1716" i="1"/>
  <c r="I1716" i="1"/>
  <c r="G1716" i="1"/>
  <c r="E1716" i="1"/>
  <c r="C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O1698" i="1"/>
  <c r="M1698" i="1"/>
  <c r="K1698" i="1"/>
  <c r="K1722" i="1" s="1"/>
  <c r="I1698" i="1"/>
  <c r="G1698" i="1"/>
  <c r="E1698" i="1"/>
  <c r="C1698" i="1"/>
  <c r="Q1697" i="1"/>
  <c r="Q1696" i="1"/>
  <c r="Q1695" i="1"/>
  <c r="Q1694" i="1"/>
  <c r="Q1693" i="1"/>
  <c r="Q1692" i="1"/>
  <c r="Q1691" i="1"/>
  <c r="Q1690" i="1"/>
  <c r="Q1689" i="1"/>
  <c r="Q1688" i="1"/>
  <c r="Q1687" i="1"/>
  <c r="Q1686" i="1"/>
  <c r="O1683" i="1"/>
  <c r="M1683" i="1"/>
  <c r="K1683" i="1"/>
  <c r="I1683" i="1"/>
  <c r="I1722" i="1" s="1"/>
  <c r="G1683" i="1"/>
  <c r="E1683" i="1"/>
  <c r="E1722" i="1" s="1"/>
  <c r="C1683" i="1"/>
  <c r="Q1682" i="1"/>
  <c r="Q1681" i="1"/>
  <c r="Q1680" i="1"/>
  <c r="Q1679" i="1"/>
  <c r="Q1678" i="1"/>
  <c r="Q1677" i="1"/>
  <c r="Q1676" i="1"/>
  <c r="Q1675" i="1"/>
  <c r="Q1672" i="1"/>
  <c r="O1672" i="1"/>
  <c r="M1672" i="1"/>
  <c r="Q1671" i="1"/>
  <c r="O1671" i="1"/>
  <c r="M1671" i="1"/>
  <c r="K1671" i="1"/>
  <c r="G1671" i="1"/>
  <c r="E1671" i="1"/>
  <c r="C1671" i="1"/>
  <c r="M1670" i="1"/>
  <c r="I1670" i="1"/>
  <c r="E1667" i="1"/>
  <c r="E1666" i="1"/>
  <c r="E1665" i="1"/>
  <c r="O1650" i="1"/>
  <c r="O1648" i="1"/>
  <c r="M1648" i="1"/>
  <c r="M1650" i="1" s="1"/>
  <c r="K1648" i="1"/>
  <c r="I1648" i="1"/>
  <c r="G1648" i="1"/>
  <c r="E1648" i="1"/>
  <c r="C1648" i="1"/>
  <c r="Q1647" i="1"/>
  <c r="Q1646" i="1"/>
  <c r="Q1648" i="1" s="1"/>
  <c r="O1644" i="1"/>
  <c r="M1644" i="1"/>
  <c r="K1644" i="1"/>
  <c r="I1644" i="1"/>
  <c r="G1644" i="1"/>
  <c r="E1644" i="1"/>
  <c r="C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44" i="1" s="1"/>
  <c r="O1627" i="1"/>
  <c r="M1627" i="1"/>
  <c r="K1627" i="1"/>
  <c r="I1627" i="1"/>
  <c r="G1627" i="1"/>
  <c r="G1650" i="1" s="1"/>
  <c r="E1627" i="1"/>
  <c r="C1627" i="1"/>
  <c r="Q1626" i="1"/>
  <c r="Q1625" i="1"/>
  <c r="Q1624" i="1"/>
  <c r="Q1623" i="1"/>
  <c r="Q1622" i="1"/>
  <c r="O1619" i="1"/>
  <c r="M1619" i="1"/>
  <c r="K1619" i="1"/>
  <c r="K1650" i="1" s="1"/>
  <c r="I1619" i="1"/>
  <c r="I1650" i="1" s="1"/>
  <c r="G1619" i="1"/>
  <c r="E1619" i="1"/>
  <c r="C1619" i="1"/>
  <c r="C1650" i="1" s="1"/>
  <c r="Q1618" i="1"/>
  <c r="Q1617" i="1"/>
  <c r="Q1616" i="1"/>
  <c r="Q1615" i="1"/>
  <c r="Q1614" i="1"/>
  <c r="Q1613" i="1"/>
  <c r="Q1612" i="1"/>
  <c r="Q1609" i="1"/>
  <c r="O1609" i="1"/>
  <c r="M1609" i="1"/>
  <c r="Q1608" i="1"/>
  <c r="O1608" i="1"/>
  <c r="M1608" i="1"/>
  <c r="K1608" i="1"/>
  <c r="G1608" i="1"/>
  <c r="E1608" i="1"/>
  <c r="C1608" i="1"/>
  <c r="M1607" i="1"/>
  <c r="I1607" i="1"/>
  <c r="E1604" i="1"/>
  <c r="E1603" i="1"/>
  <c r="E1602" i="1"/>
  <c r="G1556" i="1"/>
  <c r="O1554" i="1"/>
  <c r="O1556" i="1" s="1"/>
  <c r="M1554" i="1"/>
  <c r="M1556" i="1" s="1"/>
  <c r="K1554" i="1"/>
  <c r="K1556" i="1" s="1"/>
  <c r="I1554" i="1"/>
  <c r="I1556" i="1" s="1"/>
  <c r="G1554" i="1"/>
  <c r="E1554" i="1"/>
  <c r="E1556" i="1" s="1"/>
  <c r="C1554" i="1"/>
  <c r="C1556" i="1" s="1"/>
  <c r="Q1553" i="1"/>
  <c r="Q1552" i="1"/>
  <c r="Q1551" i="1"/>
  <c r="Q1554" i="1" s="1"/>
  <c r="Q1556" i="1" s="1"/>
  <c r="Q1550" i="1"/>
  <c r="Q1549" i="1"/>
  <c r="Q1546" i="1"/>
  <c r="O1546" i="1"/>
  <c r="M1546" i="1"/>
  <c r="Q1545" i="1"/>
  <c r="O1545" i="1"/>
  <c r="M1545" i="1"/>
  <c r="K1545" i="1"/>
  <c r="G1545" i="1"/>
  <c r="E1545" i="1"/>
  <c r="C1545" i="1"/>
  <c r="M1544" i="1"/>
  <c r="I1544" i="1"/>
  <c r="E1541" i="1"/>
  <c r="E1540" i="1"/>
  <c r="E1539" i="1"/>
  <c r="M1537" i="1"/>
  <c r="C1537" i="1"/>
  <c r="O1535" i="1"/>
  <c r="M1535" i="1"/>
  <c r="K1535" i="1"/>
  <c r="I1535" i="1"/>
  <c r="G1535" i="1"/>
  <c r="E1535" i="1"/>
  <c r="C1535" i="1"/>
  <c r="Q1534" i="1"/>
  <c r="Q1533" i="1"/>
  <c r="Q1535" i="1" s="1"/>
  <c r="O1531" i="1"/>
  <c r="M1531" i="1"/>
  <c r="K1531" i="1"/>
  <c r="I1531" i="1"/>
  <c r="G1531" i="1"/>
  <c r="E1531" i="1"/>
  <c r="E1537" i="1" s="1"/>
  <c r="C1531" i="1"/>
  <c r="Q1530" i="1"/>
  <c r="Q1529" i="1"/>
  <c r="Q1528" i="1"/>
  <c r="Q1527" i="1"/>
  <c r="Q1526" i="1"/>
  <c r="Q1525" i="1"/>
  <c r="Q1524" i="1"/>
  <c r="Q1523" i="1"/>
  <c r="Q1522" i="1"/>
  <c r="Q1521" i="1"/>
  <c r="Q1520" i="1"/>
  <c r="Q1519" i="1"/>
  <c r="Q1518" i="1"/>
  <c r="Q1517" i="1"/>
  <c r="Q1516" i="1"/>
  <c r="Q1515" i="1"/>
  <c r="Q1514" i="1"/>
  <c r="Q1513" i="1"/>
  <c r="Q1512" i="1"/>
  <c r="O1509" i="1"/>
  <c r="M1509" i="1"/>
  <c r="K1509" i="1"/>
  <c r="I1509" i="1"/>
  <c r="G1509" i="1"/>
  <c r="E1509" i="1"/>
  <c r="C1509" i="1"/>
  <c r="Q1508" i="1"/>
  <c r="Q1507" i="1"/>
  <c r="Q1506" i="1"/>
  <c r="Q1505" i="1"/>
  <c r="Q1504" i="1"/>
  <c r="Q1503" i="1"/>
  <c r="Q1502" i="1"/>
  <c r="Q1501" i="1"/>
  <c r="Q1500" i="1"/>
  <c r="Q1499" i="1"/>
  <c r="Q1498" i="1"/>
  <c r="Q1509" i="1" s="1"/>
  <c r="Q1497" i="1"/>
  <c r="Q1496" i="1"/>
  <c r="Q1495" i="1"/>
  <c r="O1492" i="1"/>
  <c r="M1492" i="1"/>
  <c r="K1492" i="1"/>
  <c r="K1537" i="1" s="1"/>
  <c r="I1492" i="1"/>
  <c r="I1537" i="1" s="1"/>
  <c r="G1492" i="1"/>
  <c r="E1492" i="1"/>
  <c r="C1492" i="1"/>
  <c r="Q1491" i="1"/>
  <c r="Q1490" i="1"/>
  <c r="Q1489" i="1"/>
  <c r="Q1488" i="1"/>
  <c r="Q1487" i="1"/>
  <c r="Q1486" i="1"/>
  <c r="Q1485" i="1"/>
  <c r="Q1482" i="1"/>
  <c r="O1482" i="1"/>
  <c r="M1482" i="1"/>
  <c r="Q1481" i="1"/>
  <c r="O1481" i="1"/>
  <c r="M1481" i="1"/>
  <c r="K1481" i="1"/>
  <c r="G1481" i="1"/>
  <c r="E1481" i="1"/>
  <c r="C1481" i="1"/>
  <c r="M1480" i="1"/>
  <c r="I1480" i="1"/>
  <c r="E1477" i="1"/>
  <c r="E1476" i="1"/>
  <c r="E1475" i="1"/>
  <c r="M1444" i="1"/>
  <c r="O1442" i="1"/>
  <c r="M1442" i="1"/>
  <c r="K1442" i="1"/>
  <c r="I1442" i="1"/>
  <c r="G1442" i="1"/>
  <c r="E1442" i="1"/>
  <c r="E1444" i="1" s="1"/>
  <c r="C1442" i="1"/>
  <c r="Q1440" i="1"/>
  <c r="Q1442" i="1" s="1"/>
  <c r="O1438" i="1"/>
  <c r="M1438" i="1"/>
  <c r="K1438" i="1"/>
  <c r="I1438" i="1"/>
  <c r="G1438" i="1"/>
  <c r="E1438" i="1"/>
  <c r="C1438" i="1"/>
  <c r="Q1437" i="1"/>
  <c r="Q1436" i="1"/>
  <c r="Q1435" i="1"/>
  <c r="Q1434" i="1"/>
  <c r="Q1433" i="1"/>
  <c r="Q1432" i="1"/>
  <c r="Q1431" i="1"/>
  <c r="O1428" i="1"/>
  <c r="M1428" i="1"/>
  <c r="K1428" i="1"/>
  <c r="I1428" i="1"/>
  <c r="G1428" i="1"/>
  <c r="G1444" i="1" s="1"/>
  <c r="E1428" i="1"/>
  <c r="C1428" i="1"/>
  <c r="Q1427" i="1"/>
  <c r="Q1426" i="1"/>
  <c r="Q1425" i="1"/>
  <c r="Q1424" i="1"/>
  <c r="Q1423" i="1"/>
  <c r="Q1422" i="1"/>
  <c r="Q1419" i="1"/>
  <c r="O1419" i="1"/>
  <c r="M1419" i="1"/>
  <c r="Q1418" i="1"/>
  <c r="O1418" i="1"/>
  <c r="M1418" i="1"/>
  <c r="K1418" i="1"/>
  <c r="G1418" i="1"/>
  <c r="E1418" i="1"/>
  <c r="C1418" i="1"/>
  <c r="M1417" i="1"/>
  <c r="I1417" i="1"/>
  <c r="E1414" i="1"/>
  <c r="E1413" i="1"/>
  <c r="E1412" i="1"/>
  <c r="K1410" i="1"/>
  <c r="I1410" i="1"/>
  <c r="O1409" i="1"/>
  <c r="M1409" i="1"/>
  <c r="K1409" i="1"/>
  <c r="I1409" i="1"/>
  <c r="G1409" i="1"/>
  <c r="E1409" i="1"/>
  <c r="C1409" i="1"/>
  <c r="Q1408" i="1"/>
  <c r="Q1407" i="1"/>
  <c r="Q1409" i="1" s="1"/>
  <c r="O1405" i="1"/>
  <c r="M1405" i="1"/>
  <c r="K1405" i="1"/>
  <c r="I1405" i="1"/>
  <c r="G1405" i="1"/>
  <c r="E1405" i="1"/>
  <c r="C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O1381" i="1"/>
  <c r="M1381" i="1"/>
  <c r="K1381" i="1"/>
  <c r="I1381" i="1"/>
  <c r="G1381" i="1"/>
  <c r="E1381" i="1"/>
  <c r="C1381" i="1"/>
  <c r="Q1380" i="1"/>
  <c r="Q1379" i="1"/>
  <c r="Q1378" i="1"/>
  <c r="Q1377" i="1"/>
  <c r="Q1376" i="1"/>
  <c r="Q1375" i="1"/>
  <c r="Q1374" i="1"/>
  <c r="Q1373" i="1"/>
  <c r="Q1372" i="1"/>
  <c r="Q1371" i="1"/>
  <c r="Q1370" i="1"/>
  <c r="Q1369" i="1"/>
  <c r="Q1368" i="1"/>
  <c r="Q1381" i="1" s="1"/>
  <c r="O1365" i="1"/>
  <c r="O1410" i="1" s="1"/>
  <c r="M1365" i="1"/>
  <c r="K1365" i="1"/>
  <c r="I1365" i="1"/>
  <c r="G1365" i="1"/>
  <c r="G1410" i="1" s="1"/>
  <c r="E1365" i="1"/>
  <c r="C1365" i="1"/>
  <c r="C1410" i="1" s="1"/>
  <c r="Q1364" i="1"/>
  <c r="Q1363" i="1"/>
  <c r="Q1362" i="1"/>
  <c r="Q1361" i="1"/>
  <c r="Q1360" i="1"/>
  <c r="Q1359" i="1"/>
  <c r="Q1358" i="1"/>
  <c r="Q1357" i="1"/>
  <c r="Q1354" i="1"/>
  <c r="O1354" i="1"/>
  <c r="M1354" i="1"/>
  <c r="Q1353" i="1"/>
  <c r="O1353" i="1"/>
  <c r="M1353" i="1"/>
  <c r="K1353" i="1"/>
  <c r="G1353" i="1"/>
  <c r="E1353" i="1"/>
  <c r="C1353" i="1"/>
  <c r="M1352" i="1"/>
  <c r="I1352" i="1"/>
  <c r="E1349" i="1"/>
  <c r="E1348" i="1"/>
  <c r="E1347" i="1"/>
  <c r="O1317" i="1"/>
  <c r="M1317" i="1"/>
  <c r="K1317" i="1"/>
  <c r="I1317" i="1"/>
  <c r="G1317" i="1"/>
  <c r="E1317" i="1"/>
  <c r="C1317" i="1"/>
  <c r="Q1316" i="1"/>
  <c r="Q1315" i="1"/>
  <c r="Q1314" i="1"/>
  <c r="Q1313" i="1"/>
  <c r="Q1312" i="1"/>
  <c r="Q1311" i="1"/>
  <c r="O1308" i="1"/>
  <c r="O1319" i="1" s="1"/>
  <c r="M1308" i="1"/>
  <c r="K1308" i="1"/>
  <c r="I1308" i="1"/>
  <c r="G1308" i="1"/>
  <c r="E1308" i="1"/>
  <c r="C1308" i="1"/>
  <c r="Q1307" i="1"/>
  <c r="Q1308" i="1" s="1"/>
  <c r="Q1306" i="1"/>
  <c r="Q1305" i="1"/>
  <c r="O1302" i="1"/>
  <c r="M1302" i="1"/>
  <c r="M1319" i="1" s="1"/>
  <c r="K1302" i="1"/>
  <c r="K1319" i="1" s="1"/>
  <c r="I1302" i="1"/>
  <c r="I1319" i="1" s="1"/>
  <c r="G1302" i="1"/>
  <c r="G1319" i="1" s="1"/>
  <c r="E1302" i="1"/>
  <c r="E1319" i="1" s="1"/>
  <c r="C1302" i="1"/>
  <c r="C1319" i="1" s="1"/>
  <c r="Q1301" i="1"/>
  <c r="Q1300" i="1"/>
  <c r="Q1299" i="1"/>
  <c r="Q1298" i="1"/>
  <c r="Q1297" i="1"/>
  <c r="Q1296" i="1"/>
  <c r="Q1295" i="1"/>
  <c r="Q1294" i="1"/>
  <c r="Q1291" i="1"/>
  <c r="O1291" i="1"/>
  <c r="M1291" i="1"/>
  <c r="Q1290" i="1"/>
  <c r="O1290" i="1"/>
  <c r="M1290" i="1"/>
  <c r="K1290" i="1"/>
  <c r="G1290" i="1"/>
  <c r="E1290" i="1"/>
  <c r="C1290" i="1"/>
  <c r="M1289" i="1"/>
  <c r="I1289" i="1"/>
  <c r="E1286" i="1"/>
  <c r="E1285" i="1"/>
  <c r="E1284" i="1"/>
  <c r="O1262" i="1"/>
  <c r="G1262" i="1"/>
  <c r="Q1260" i="1"/>
  <c r="O1260" i="1"/>
  <c r="M1260" i="1"/>
  <c r="K1260" i="1"/>
  <c r="I1260" i="1"/>
  <c r="G1260" i="1"/>
  <c r="E1260" i="1"/>
  <c r="C1260" i="1"/>
  <c r="Q1259" i="1"/>
  <c r="Q1258" i="1"/>
  <c r="Q1256" i="1"/>
  <c r="O1256" i="1"/>
  <c r="M1256" i="1"/>
  <c r="K1256" i="1"/>
  <c r="I1256" i="1"/>
  <c r="G1256" i="1"/>
  <c r="E1256" i="1"/>
  <c r="C1256" i="1"/>
  <c r="Q1255" i="1"/>
  <c r="Q1254" i="1"/>
  <c r="Q1253" i="1"/>
  <c r="Q1252" i="1"/>
  <c r="Q1251" i="1"/>
  <c r="Q1250" i="1"/>
  <c r="Q1249" i="1"/>
  <c r="Q1248" i="1"/>
  <c r="Q1245" i="1"/>
  <c r="O1245" i="1"/>
  <c r="M1245" i="1"/>
  <c r="K1245" i="1"/>
  <c r="I1245" i="1"/>
  <c r="G1245" i="1"/>
  <c r="E1245" i="1"/>
  <c r="C1245" i="1"/>
  <c r="Q1244" i="1"/>
  <c r="Q1243" i="1"/>
  <c r="Q1242" i="1"/>
  <c r="Q1241" i="1"/>
  <c r="Q1238" i="1"/>
  <c r="Q1262" i="1" s="1"/>
  <c r="O1238" i="1"/>
  <c r="M1238" i="1"/>
  <c r="M1262" i="1" s="1"/>
  <c r="K1238" i="1"/>
  <c r="K1262" i="1" s="1"/>
  <c r="I1238" i="1"/>
  <c r="I1262" i="1" s="1"/>
  <c r="G1238" i="1"/>
  <c r="E1238" i="1"/>
  <c r="E1262" i="1" s="1"/>
  <c r="C1238" i="1"/>
  <c r="C1262" i="1" s="1"/>
  <c r="Q1237" i="1"/>
  <c r="Q1236" i="1"/>
  <c r="Q1235" i="1"/>
  <c r="Q1234" i="1"/>
  <c r="Q1233" i="1"/>
  <c r="Q1232" i="1"/>
  <c r="Q1231" i="1"/>
  <c r="Q1230" i="1"/>
  <c r="Q1229" i="1"/>
  <c r="Q1226" i="1"/>
  <c r="O1226" i="1"/>
  <c r="M1226" i="1"/>
  <c r="Q1225" i="1"/>
  <c r="O1225" i="1"/>
  <c r="M1225" i="1"/>
  <c r="K1225" i="1"/>
  <c r="G1225" i="1"/>
  <c r="E1225" i="1"/>
  <c r="C1225" i="1"/>
  <c r="M1224" i="1"/>
  <c r="I1224" i="1"/>
  <c r="E1221" i="1"/>
  <c r="E1220" i="1"/>
  <c r="E1219" i="1"/>
  <c r="M1205" i="1"/>
  <c r="Q1203" i="1"/>
  <c r="O1203" i="1"/>
  <c r="M1203" i="1"/>
  <c r="K1203" i="1"/>
  <c r="I1203" i="1"/>
  <c r="G1203" i="1"/>
  <c r="E1203" i="1"/>
  <c r="C1203" i="1"/>
  <c r="Q1202" i="1"/>
  <c r="Q1201" i="1"/>
  <c r="Q1199" i="1"/>
  <c r="O1199" i="1"/>
  <c r="M1199" i="1"/>
  <c r="K1199" i="1"/>
  <c r="I1199" i="1"/>
  <c r="G1199" i="1"/>
  <c r="E1199" i="1"/>
  <c r="C1199" i="1"/>
  <c r="Q1198" i="1"/>
  <c r="Q1197" i="1"/>
  <c r="Q1196" i="1"/>
  <c r="Q1195" i="1"/>
  <c r="Q1194" i="1"/>
  <c r="Q1193" i="1"/>
  <c r="Q1192" i="1"/>
  <c r="Q1191" i="1"/>
  <c r="Q1190" i="1"/>
  <c r="Q1189" i="1"/>
  <c r="Q1186" i="1"/>
  <c r="O1186" i="1"/>
  <c r="M1186" i="1"/>
  <c r="K1186" i="1"/>
  <c r="I1186" i="1"/>
  <c r="I1205" i="1" s="1"/>
  <c r="G1186" i="1"/>
  <c r="E1186" i="1"/>
  <c r="C1186" i="1"/>
  <c r="Q1185" i="1"/>
  <c r="Q1184" i="1"/>
  <c r="Q1183" i="1"/>
  <c r="Q1182" i="1"/>
  <c r="Q1181" i="1"/>
  <c r="Q1180" i="1"/>
  <c r="Q1179" i="1"/>
  <c r="Q1178" i="1"/>
  <c r="Q1177" i="1"/>
  <c r="Q1176" i="1"/>
  <c r="O1173" i="1"/>
  <c r="O1205" i="1" s="1"/>
  <c r="M1173" i="1"/>
  <c r="K1173" i="1"/>
  <c r="K1205" i="1" s="1"/>
  <c r="I1173" i="1"/>
  <c r="G1173" i="1"/>
  <c r="G1205" i="1" s="1"/>
  <c r="E1173" i="1"/>
  <c r="E1205" i="1" s="1"/>
  <c r="C1173" i="1"/>
  <c r="C1205" i="1" s="1"/>
  <c r="Q1172" i="1"/>
  <c r="Q1171" i="1"/>
  <c r="Q1170" i="1"/>
  <c r="Q1169" i="1"/>
  <c r="Q1168" i="1"/>
  <c r="Q1167" i="1"/>
  <c r="Q1166" i="1"/>
  <c r="Q1163" i="1"/>
  <c r="O1163" i="1"/>
  <c r="M1163" i="1"/>
  <c r="Q1162" i="1"/>
  <c r="O1162" i="1"/>
  <c r="M1162" i="1"/>
  <c r="K1162" i="1"/>
  <c r="G1162" i="1"/>
  <c r="E1162" i="1"/>
  <c r="C1162" i="1"/>
  <c r="M1161" i="1"/>
  <c r="I1161" i="1"/>
  <c r="E1158" i="1"/>
  <c r="E1157" i="1"/>
  <c r="E1156" i="1"/>
  <c r="I1107" i="1"/>
  <c r="E1107" i="1"/>
  <c r="O1105" i="1"/>
  <c r="M1105" i="1"/>
  <c r="K1105" i="1"/>
  <c r="I1105" i="1"/>
  <c r="G1105" i="1"/>
  <c r="E1105" i="1"/>
  <c r="C1105" i="1"/>
  <c r="Q1104" i="1"/>
  <c r="Q1103" i="1"/>
  <c r="Q1105" i="1" s="1"/>
  <c r="Q1101" i="1"/>
  <c r="O1101" i="1"/>
  <c r="M1101" i="1"/>
  <c r="Q1100" i="1"/>
  <c r="O1100" i="1"/>
  <c r="M1100" i="1"/>
  <c r="K1100" i="1"/>
  <c r="G1100" i="1"/>
  <c r="E1100" i="1"/>
  <c r="C1100" i="1"/>
  <c r="M1099" i="1"/>
  <c r="I1099" i="1"/>
  <c r="E1096" i="1"/>
  <c r="E1095" i="1"/>
  <c r="E1094" i="1"/>
  <c r="O1090" i="1"/>
  <c r="M1090" i="1"/>
  <c r="K1090" i="1"/>
  <c r="I1090" i="1"/>
  <c r="G1090" i="1"/>
  <c r="E1090" i="1"/>
  <c r="C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90" i="1" s="1"/>
  <c r="O1067" i="1"/>
  <c r="M1067" i="1"/>
  <c r="K1067" i="1"/>
  <c r="I1067" i="1"/>
  <c r="G1067" i="1"/>
  <c r="E1067" i="1"/>
  <c r="C1067" i="1"/>
  <c r="C1107" i="1" s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67" i="1" s="1"/>
  <c r="O1050" i="1"/>
  <c r="M1050" i="1"/>
  <c r="M1107" i="1" s="1"/>
  <c r="K1050" i="1"/>
  <c r="K1107" i="1" s="1"/>
  <c r="I1050" i="1"/>
  <c r="G1050" i="1"/>
  <c r="E1050" i="1"/>
  <c r="C1050" i="1"/>
  <c r="Q1049" i="1"/>
  <c r="Q1048" i="1"/>
  <c r="Q1047" i="1"/>
  <c r="Q1046" i="1"/>
  <c r="Q1045" i="1"/>
  <c r="Q1044" i="1"/>
  <c r="Q1043" i="1"/>
  <c r="Q1042" i="1"/>
  <c r="Q1041" i="1"/>
  <c r="Q1050" i="1" s="1"/>
  <c r="Q1107" i="1" s="1"/>
  <c r="Q1038" i="1"/>
  <c r="O1038" i="1"/>
  <c r="M1038" i="1"/>
  <c r="Q1037" i="1"/>
  <c r="O1037" i="1"/>
  <c r="M1037" i="1"/>
  <c r="K1037" i="1"/>
  <c r="G1037" i="1"/>
  <c r="E1037" i="1"/>
  <c r="C1037" i="1"/>
  <c r="M1036" i="1"/>
  <c r="I1036" i="1"/>
  <c r="E1033" i="1"/>
  <c r="E1032" i="1"/>
  <c r="E1031" i="1"/>
  <c r="O984" i="1"/>
  <c r="M984" i="1"/>
  <c r="K984" i="1"/>
  <c r="I984" i="1"/>
  <c r="G984" i="1"/>
  <c r="E984" i="1"/>
  <c r="C984" i="1"/>
  <c r="Q983" i="1"/>
  <c r="Q982" i="1"/>
  <c r="I980" i="1"/>
  <c r="I986" i="1" s="1"/>
  <c r="Q979" i="1"/>
  <c r="Q978" i="1"/>
  <c r="Q977" i="1"/>
  <c r="Q975" i="1"/>
  <c r="O975" i="1"/>
  <c r="M975" i="1"/>
  <c r="Q974" i="1"/>
  <c r="O974" i="1"/>
  <c r="M974" i="1"/>
  <c r="K974" i="1"/>
  <c r="K980" i="1" s="1"/>
  <c r="G974" i="1"/>
  <c r="G980" i="1" s="1"/>
  <c r="E974" i="1"/>
  <c r="C974" i="1"/>
  <c r="C980" i="1" s="1"/>
  <c r="M973" i="1"/>
  <c r="M980" i="1" s="1"/>
  <c r="M986" i="1" s="1"/>
  <c r="I973" i="1"/>
  <c r="E970" i="1"/>
  <c r="E969" i="1"/>
  <c r="E968" i="1"/>
  <c r="E980" i="1" s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O941" i="1"/>
  <c r="M941" i="1"/>
  <c r="K941" i="1"/>
  <c r="I941" i="1"/>
  <c r="G941" i="1"/>
  <c r="E941" i="1"/>
  <c r="C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O922" i="1"/>
  <c r="M922" i="1"/>
  <c r="K922" i="1"/>
  <c r="I922" i="1"/>
  <c r="G922" i="1"/>
  <c r="E922" i="1"/>
  <c r="E986" i="1" s="1"/>
  <c r="C922" i="1"/>
  <c r="C986" i="1" s="1"/>
  <c r="Q921" i="1"/>
  <c r="Q920" i="1"/>
  <c r="Q919" i="1"/>
  <c r="Q918" i="1"/>
  <c r="Q917" i="1"/>
  <c r="Q916" i="1"/>
  <c r="Q915" i="1"/>
  <c r="Q914" i="1"/>
  <c r="Q913" i="1"/>
  <c r="Q922" i="1" s="1"/>
  <c r="Q910" i="1"/>
  <c r="O910" i="1"/>
  <c r="M910" i="1"/>
  <c r="Q909" i="1"/>
  <c r="O909" i="1"/>
  <c r="M909" i="1"/>
  <c r="K909" i="1"/>
  <c r="G909" i="1"/>
  <c r="E909" i="1"/>
  <c r="C909" i="1"/>
  <c r="M908" i="1"/>
  <c r="I908" i="1"/>
  <c r="E905" i="1"/>
  <c r="E904" i="1"/>
  <c r="E903" i="1"/>
  <c r="Q888" i="1"/>
  <c r="O888" i="1"/>
  <c r="M888" i="1"/>
  <c r="K888" i="1"/>
  <c r="I888" i="1"/>
  <c r="G888" i="1"/>
  <c r="E888" i="1"/>
  <c r="C888" i="1"/>
  <c r="Q887" i="1"/>
  <c r="Q886" i="1"/>
  <c r="O884" i="1"/>
  <c r="M884" i="1"/>
  <c r="K884" i="1"/>
  <c r="I884" i="1"/>
  <c r="G884" i="1"/>
  <c r="E884" i="1"/>
  <c r="C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7" i="1"/>
  <c r="O867" i="1"/>
  <c r="M867" i="1"/>
  <c r="K867" i="1"/>
  <c r="I867" i="1"/>
  <c r="I890" i="1" s="1"/>
  <c r="G867" i="1"/>
  <c r="E867" i="1"/>
  <c r="C867" i="1"/>
  <c r="Q866" i="1"/>
  <c r="Q865" i="1"/>
  <c r="Q864" i="1"/>
  <c r="Q863" i="1"/>
  <c r="Q862" i="1"/>
  <c r="Q861" i="1"/>
  <c r="O858" i="1"/>
  <c r="O890" i="1" s="1"/>
  <c r="M858" i="1"/>
  <c r="M890" i="1" s="1"/>
  <c r="K858" i="1"/>
  <c r="K890" i="1" s="1"/>
  <c r="I858" i="1"/>
  <c r="G858" i="1"/>
  <c r="G890" i="1" s="1"/>
  <c r="E858" i="1"/>
  <c r="E890" i="1" s="1"/>
  <c r="C858" i="1"/>
  <c r="C890" i="1" s="1"/>
  <c r="Q857" i="1"/>
  <c r="Q856" i="1"/>
  <c r="Q855" i="1"/>
  <c r="Q854" i="1"/>
  <c r="Q853" i="1"/>
  <c r="Q852" i="1"/>
  <c r="Q851" i="1"/>
  <c r="Q858" i="1" s="1"/>
  <c r="Q848" i="1"/>
  <c r="O848" i="1"/>
  <c r="M848" i="1"/>
  <c r="Q847" i="1"/>
  <c r="O847" i="1"/>
  <c r="M847" i="1"/>
  <c r="K847" i="1"/>
  <c r="G847" i="1"/>
  <c r="E847" i="1"/>
  <c r="C847" i="1"/>
  <c r="M846" i="1"/>
  <c r="I846" i="1"/>
  <c r="E843" i="1"/>
  <c r="E842" i="1"/>
  <c r="E841" i="1"/>
  <c r="Q794" i="1"/>
  <c r="O794" i="1"/>
  <c r="M794" i="1"/>
  <c r="K794" i="1"/>
  <c r="I794" i="1"/>
  <c r="I796" i="1" s="1"/>
  <c r="G794" i="1"/>
  <c r="E794" i="1"/>
  <c r="C794" i="1"/>
  <c r="Q793" i="1"/>
  <c r="Q792" i="1"/>
  <c r="O790" i="1"/>
  <c r="M790" i="1"/>
  <c r="K790" i="1"/>
  <c r="I790" i="1"/>
  <c r="G790" i="1"/>
  <c r="E790" i="1"/>
  <c r="C790" i="1"/>
  <c r="Q789" i="1"/>
  <c r="Q788" i="1"/>
  <c r="Q787" i="1"/>
  <c r="Q785" i="1"/>
  <c r="O785" i="1"/>
  <c r="M785" i="1"/>
  <c r="Q784" i="1"/>
  <c r="O784" i="1"/>
  <c r="M784" i="1"/>
  <c r="K784" i="1"/>
  <c r="G784" i="1"/>
  <c r="E784" i="1"/>
  <c r="C784" i="1"/>
  <c r="M783" i="1"/>
  <c r="I783" i="1"/>
  <c r="E780" i="1"/>
  <c r="E779" i="1"/>
  <c r="E778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90" i="1" s="1"/>
  <c r="O752" i="1"/>
  <c r="M752" i="1"/>
  <c r="K752" i="1"/>
  <c r="I752" i="1"/>
  <c r="G752" i="1"/>
  <c r="E752" i="1"/>
  <c r="C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O735" i="1"/>
  <c r="M735" i="1"/>
  <c r="M796" i="1" s="1"/>
  <c r="K735" i="1"/>
  <c r="K796" i="1" s="1"/>
  <c r="I735" i="1"/>
  <c r="G735" i="1"/>
  <c r="G796" i="1" s="1"/>
  <c r="E735" i="1"/>
  <c r="E796" i="1" s="1"/>
  <c r="C735" i="1"/>
  <c r="C796" i="1" s="1"/>
  <c r="Q734" i="1"/>
  <c r="Q733" i="1"/>
  <c r="Q732" i="1"/>
  <c r="Q731" i="1"/>
  <c r="Q730" i="1"/>
  <c r="Q729" i="1"/>
  <c r="Q728" i="1"/>
  <c r="Q735" i="1" s="1"/>
  <c r="Q725" i="1"/>
  <c r="O725" i="1"/>
  <c r="M725" i="1"/>
  <c r="Q724" i="1"/>
  <c r="O724" i="1"/>
  <c r="M724" i="1"/>
  <c r="K724" i="1"/>
  <c r="G724" i="1"/>
  <c r="E724" i="1"/>
  <c r="C724" i="1"/>
  <c r="M723" i="1"/>
  <c r="I723" i="1"/>
  <c r="E720" i="1"/>
  <c r="E719" i="1"/>
  <c r="E718" i="1"/>
  <c r="O693" i="1"/>
  <c r="M693" i="1"/>
  <c r="M695" i="1" s="1"/>
  <c r="K693" i="1"/>
  <c r="K695" i="1" s="1"/>
  <c r="I693" i="1"/>
  <c r="G693" i="1"/>
  <c r="E693" i="1"/>
  <c r="E695" i="1" s="1"/>
  <c r="C693" i="1"/>
  <c r="C695" i="1" s="1"/>
  <c r="Q692" i="1"/>
  <c r="Q691" i="1"/>
  <c r="Q690" i="1"/>
  <c r="Q689" i="1"/>
  <c r="Q688" i="1"/>
  <c r="Q687" i="1"/>
  <c r="Q686" i="1"/>
  <c r="O683" i="1"/>
  <c r="M683" i="1"/>
  <c r="K683" i="1"/>
  <c r="I683" i="1"/>
  <c r="G683" i="1"/>
  <c r="E683" i="1"/>
  <c r="C683" i="1"/>
  <c r="Q682" i="1"/>
  <c r="Q681" i="1"/>
  <c r="Q680" i="1"/>
  <c r="Q679" i="1"/>
  <c r="Q678" i="1"/>
  <c r="Q677" i="1"/>
  <c r="Q676" i="1"/>
  <c r="Q683" i="1" s="1"/>
  <c r="Q675" i="1"/>
  <c r="O672" i="1"/>
  <c r="O695" i="1" s="1"/>
  <c r="M672" i="1"/>
  <c r="K672" i="1"/>
  <c r="I672" i="1"/>
  <c r="I695" i="1" s="1"/>
  <c r="G672" i="1"/>
  <c r="G695" i="1" s="1"/>
  <c r="E672" i="1"/>
  <c r="C672" i="1"/>
  <c r="Q671" i="1"/>
  <c r="Q670" i="1"/>
  <c r="Q669" i="1"/>
  <c r="Q668" i="1"/>
  <c r="Q667" i="1"/>
  <c r="Q666" i="1"/>
  <c r="Q663" i="1"/>
  <c r="O663" i="1"/>
  <c r="M663" i="1"/>
  <c r="Q662" i="1"/>
  <c r="O662" i="1"/>
  <c r="M662" i="1"/>
  <c r="K662" i="1"/>
  <c r="G662" i="1"/>
  <c r="E662" i="1"/>
  <c r="C662" i="1"/>
  <c r="M661" i="1"/>
  <c r="I661" i="1"/>
  <c r="E657" i="1"/>
  <c r="E656" i="1"/>
  <c r="E655" i="1"/>
  <c r="O652" i="1"/>
  <c r="M652" i="1"/>
  <c r="K652" i="1"/>
  <c r="K653" i="1" s="1"/>
  <c r="I652" i="1"/>
  <c r="G652" i="1"/>
  <c r="E652" i="1"/>
  <c r="C652" i="1"/>
  <c r="C653" i="1" s="1"/>
  <c r="Q651" i="1"/>
  <c r="Q652" i="1" s="1"/>
  <c r="O648" i="1"/>
  <c r="M648" i="1"/>
  <c r="K648" i="1"/>
  <c r="I648" i="1"/>
  <c r="G648" i="1"/>
  <c r="E648" i="1"/>
  <c r="C648" i="1"/>
  <c r="Q647" i="1"/>
  <c r="Q646" i="1"/>
  <c r="Q648" i="1" s="1"/>
  <c r="O644" i="1"/>
  <c r="M644" i="1"/>
  <c r="K644" i="1"/>
  <c r="I644" i="1"/>
  <c r="G644" i="1"/>
  <c r="E644" i="1"/>
  <c r="C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44" i="1" s="1"/>
  <c r="Q626" i="1"/>
  <c r="O623" i="1"/>
  <c r="M623" i="1"/>
  <c r="K623" i="1"/>
  <c r="I623" i="1"/>
  <c r="G623" i="1"/>
  <c r="E623" i="1"/>
  <c r="C623" i="1"/>
  <c r="Q622" i="1"/>
  <c r="Q621" i="1"/>
  <c r="Q620" i="1"/>
  <c r="Q619" i="1"/>
  <c r="Q618" i="1"/>
  <c r="Q617" i="1"/>
  <c r="Q616" i="1"/>
  <c r="Q615" i="1"/>
  <c r="Q614" i="1"/>
  <c r="Q623" i="1" s="1"/>
  <c r="O611" i="1"/>
  <c r="O653" i="1" s="1"/>
  <c r="M611" i="1"/>
  <c r="M653" i="1" s="1"/>
  <c r="K611" i="1"/>
  <c r="I611" i="1"/>
  <c r="I653" i="1" s="1"/>
  <c r="G611" i="1"/>
  <c r="G653" i="1" s="1"/>
  <c r="E611" i="1"/>
  <c r="E653" i="1" s="1"/>
  <c r="C611" i="1"/>
  <c r="Q610" i="1"/>
  <c r="Q609" i="1"/>
  <c r="Q608" i="1"/>
  <c r="Q607" i="1"/>
  <c r="Q606" i="1"/>
  <c r="Q605" i="1"/>
  <c r="Q604" i="1"/>
  <c r="Q603" i="1"/>
  <c r="Q611" i="1" s="1"/>
  <c r="Q600" i="1"/>
  <c r="O600" i="1"/>
  <c r="M600" i="1"/>
  <c r="Q599" i="1"/>
  <c r="O599" i="1"/>
  <c r="M599" i="1"/>
  <c r="K599" i="1"/>
  <c r="G599" i="1"/>
  <c r="E599" i="1"/>
  <c r="C599" i="1"/>
  <c r="M598" i="1"/>
  <c r="I598" i="1"/>
  <c r="E595" i="1"/>
  <c r="E594" i="1"/>
  <c r="E593" i="1"/>
  <c r="O551" i="1"/>
  <c r="M551" i="1"/>
  <c r="K551" i="1"/>
  <c r="I551" i="1"/>
  <c r="G551" i="1"/>
  <c r="E551" i="1"/>
  <c r="C551" i="1"/>
  <c r="Q550" i="1"/>
  <c r="Q551" i="1" s="1"/>
  <c r="Q547" i="1"/>
  <c r="O547" i="1"/>
  <c r="M547" i="1"/>
  <c r="K547" i="1"/>
  <c r="I547" i="1"/>
  <c r="G547" i="1"/>
  <c r="E547" i="1"/>
  <c r="C547" i="1"/>
  <c r="Q546" i="1"/>
  <c r="Q545" i="1"/>
  <c r="Q544" i="1"/>
  <c r="M542" i="1"/>
  <c r="K542" i="1"/>
  <c r="Q541" i="1"/>
  <c r="Q540" i="1"/>
  <c r="Q539" i="1"/>
  <c r="Q537" i="1"/>
  <c r="O537" i="1"/>
  <c r="M537" i="1"/>
  <c r="Q536" i="1"/>
  <c r="O536" i="1"/>
  <c r="O542" i="1" s="1"/>
  <c r="M536" i="1"/>
  <c r="K536" i="1"/>
  <c r="G536" i="1"/>
  <c r="G542" i="1" s="1"/>
  <c r="E536" i="1"/>
  <c r="C536" i="1"/>
  <c r="C542" i="1" s="1"/>
  <c r="M535" i="1"/>
  <c r="I535" i="1"/>
  <c r="I542" i="1" s="1"/>
  <c r="E532" i="1"/>
  <c r="E542" i="1" s="1"/>
  <c r="E531" i="1"/>
  <c r="E530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42" i="1" s="1"/>
  <c r="O502" i="1"/>
  <c r="O553" i="1" s="1"/>
  <c r="M502" i="1"/>
  <c r="K502" i="1"/>
  <c r="I502" i="1"/>
  <c r="I553" i="1" s="1"/>
  <c r="G502" i="1"/>
  <c r="G553" i="1" s="1"/>
  <c r="E502" i="1"/>
  <c r="C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502" i="1" s="1"/>
  <c r="O486" i="1"/>
  <c r="M486" i="1"/>
  <c r="M553" i="1" s="1"/>
  <c r="K486" i="1"/>
  <c r="K553" i="1" s="1"/>
  <c r="I486" i="1"/>
  <c r="G486" i="1"/>
  <c r="E486" i="1"/>
  <c r="C486" i="1"/>
  <c r="C553" i="1" s="1"/>
  <c r="Q485" i="1"/>
  <c r="Q484" i="1"/>
  <c r="Q483" i="1"/>
  <c r="Q482" i="1"/>
  <c r="Q481" i="1"/>
  <c r="Q480" i="1"/>
  <c r="Q479" i="1"/>
  <c r="Q478" i="1"/>
  <c r="Q477" i="1"/>
  <c r="Q486" i="1" s="1"/>
  <c r="Q474" i="1"/>
  <c r="O474" i="1"/>
  <c r="M474" i="1"/>
  <c r="Q473" i="1"/>
  <c r="O473" i="1"/>
  <c r="M473" i="1"/>
  <c r="K473" i="1"/>
  <c r="G473" i="1"/>
  <c r="E473" i="1"/>
  <c r="C473" i="1"/>
  <c r="M472" i="1"/>
  <c r="I472" i="1"/>
  <c r="E469" i="1"/>
  <c r="E468" i="1"/>
  <c r="E467" i="1"/>
  <c r="Q426" i="1"/>
  <c r="O426" i="1"/>
  <c r="M426" i="1"/>
  <c r="K426" i="1"/>
  <c r="I426" i="1"/>
  <c r="G426" i="1"/>
  <c r="E426" i="1"/>
  <c r="C426" i="1"/>
  <c r="Q425" i="1"/>
  <c r="O422" i="1"/>
  <c r="M422" i="1"/>
  <c r="K422" i="1"/>
  <c r="I422" i="1"/>
  <c r="G422" i="1"/>
  <c r="E422" i="1"/>
  <c r="C422" i="1"/>
  <c r="Q421" i="1"/>
  <c r="Q420" i="1"/>
  <c r="Q422" i="1" s="1"/>
  <c r="O418" i="1"/>
  <c r="M418" i="1"/>
  <c r="K418" i="1"/>
  <c r="I418" i="1"/>
  <c r="G418" i="1"/>
  <c r="E418" i="1"/>
  <c r="C418" i="1"/>
  <c r="Q417" i="1"/>
  <c r="Q416" i="1"/>
  <c r="Q415" i="1"/>
  <c r="Q414" i="1"/>
  <c r="Q413" i="1"/>
  <c r="Q411" i="1"/>
  <c r="O411" i="1"/>
  <c r="M411" i="1"/>
  <c r="Q410" i="1"/>
  <c r="O410" i="1"/>
  <c r="M410" i="1"/>
  <c r="K410" i="1"/>
  <c r="G410" i="1"/>
  <c r="E410" i="1"/>
  <c r="C410" i="1"/>
  <c r="M409" i="1"/>
  <c r="I409" i="1"/>
  <c r="E406" i="1"/>
  <c r="E405" i="1"/>
  <c r="E404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418" i="1" s="1"/>
  <c r="O380" i="1"/>
  <c r="M380" i="1"/>
  <c r="K380" i="1"/>
  <c r="I380" i="1"/>
  <c r="G380" i="1"/>
  <c r="E380" i="1"/>
  <c r="C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80" i="1" s="1"/>
  <c r="Q364" i="1"/>
  <c r="O361" i="1"/>
  <c r="O428" i="1" s="1"/>
  <c r="M361" i="1"/>
  <c r="M428" i="1" s="1"/>
  <c r="K361" i="1"/>
  <c r="K428" i="1" s="1"/>
  <c r="I361" i="1"/>
  <c r="I428" i="1" s="1"/>
  <c r="G361" i="1"/>
  <c r="G428" i="1" s="1"/>
  <c r="E361" i="1"/>
  <c r="E428" i="1" s="1"/>
  <c r="C361" i="1"/>
  <c r="C428" i="1" s="1"/>
  <c r="Q360" i="1"/>
  <c r="Q359" i="1"/>
  <c r="Q358" i="1"/>
  <c r="Q357" i="1"/>
  <c r="Q356" i="1"/>
  <c r="Q355" i="1"/>
  <c r="Q354" i="1"/>
  <c r="Q353" i="1"/>
  <c r="Q352" i="1"/>
  <c r="Q361" i="1" s="1"/>
  <c r="Q351" i="1"/>
  <c r="Q348" i="1"/>
  <c r="O348" i="1"/>
  <c r="M348" i="1"/>
  <c r="Q347" i="1"/>
  <c r="O347" i="1"/>
  <c r="M347" i="1"/>
  <c r="K347" i="1"/>
  <c r="G347" i="1"/>
  <c r="E347" i="1"/>
  <c r="C347" i="1"/>
  <c r="M346" i="1"/>
  <c r="I346" i="1"/>
  <c r="E343" i="1"/>
  <c r="E342" i="1"/>
  <c r="E341" i="1"/>
  <c r="O321" i="1"/>
  <c r="M321" i="1"/>
  <c r="K321" i="1"/>
  <c r="I321" i="1"/>
  <c r="G321" i="1"/>
  <c r="E321" i="1"/>
  <c r="C321" i="1"/>
  <c r="Q320" i="1"/>
  <c r="Q319" i="1"/>
  <c r="Q318" i="1"/>
  <c r="Q317" i="1"/>
  <c r="Q316" i="1"/>
  <c r="Q315" i="1"/>
  <c r="Q314" i="1"/>
  <c r="Q321" i="1" s="1"/>
  <c r="O311" i="1"/>
  <c r="M311" i="1"/>
  <c r="K311" i="1"/>
  <c r="I311" i="1"/>
  <c r="G311" i="1"/>
  <c r="E311" i="1"/>
  <c r="C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311" i="1" s="1"/>
  <c r="K295" i="1"/>
  <c r="I295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79" i="1"/>
  <c r="Q278" i="1"/>
  <c r="Q277" i="1"/>
  <c r="Q275" i="1"/>
  <c r="Q269" i="1"/>
  <c r="Q268" i="1"/>
  <c r="Q265" i="1"/>
  <c r="O265" i="1"/>
  <c r="M265" i="1"/>
  <c r="Q264" i="1"/>
  <c r="O264" i="1"/>
  <c r="O295" i="1" s="1"/>
  <c r="M264" i="1"/>
  <c r="K264" i="1"/>
  <c r="G264" i="1"/>
  <c r="E264" i="1"/>
  <c r="C264" i="1"/>
  <c r="C295" i="1" s="1"/>
  <c r="M263" i="1"/>
  <c r="M295" i="1" s="1"/>
  <c r="I263" i="1"/>
  <c r="E260" i="1"/>
  <c r="E259" i="1"/>
  <c r="E258" i="1"/>
  <c r="E295" i="1" s="1"/>
  <c r="Q254" i="1"/>
  <c r="Q253" i="1"/>
  <c r="Q252" i="1"/>
  <c r="G252" i="1"/>
  <c r="G295" i="1" s="1"/>
  <c r="Q251" i="1"/>
  <c r="Q250" i="1"/>
  <c r="Q249" i="1"/>
  <c r="Q247" i="1"/>
  <c r="Q246" i="1"/>
  <c r="Q245" i="1"/>
  <c r="Q244" i="1"/>
  <c r="Q243" i="1"/>
  <c r="Q242" i="1"/>
  <c r="Q241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17" i="1"/>
  <c r="Q216" i="1"/>
  <c r="Q215" i="1"/>
  <c r="Q212" i="1"/>
  <c r="Q211" i="1"/>
  <c r="Q210" i="1"/>
  <c r="Q209" i="1"/>
  <c r="Q207" i="1"/>
  <c r="Q206" i="1"/>
  <c r="Q205" i="1"/>
  <c r="Q203" i="1"/>
  <c r="Q202" i="1"/>
  <c r="Q201" i="1"/>
  <c r="Q295" i="1" s="1"/>
  <c r="Q198" i="1"/>
  <c r="O198" i="1"/>
  <c r="M198" i="1"/>
  <c r="Q197" i="1"/>
  <c r="O197" i="1"/>
  <c r="M197" i="1"/>
  <c r="K197" i="1"/>
  <c r="G197" i="1"/>
  <c r="E197" i="1"/>
  <c r="C197" i="1"/>
  <c r="M196" i="1"/>
  <c r="I196" i="1"/>
  <c r="E193" i="1"/>
  <c r="E192" i="1"/>
  <c r="E191" i="1"/>
  <c r="O180" i="1"/>
  <c r="M180" i="1"/>
  <c r="K180" i="1"/>
  <c r="I180" i="1"/>
  <c r="G180" i="1"/>
  <c r="E180" i="1"/>
  <c r="C180" i="1"/>
  <c r="Q179" i="1"/>
  <c r="Q178" i="1"/>
  <c r="Q177" i="1"/>
  <c r="Q176" i="1"/>
  <c r="Q175" i="1"/>
  <c r="Q174" i="1"/>
  <c r="Q173" i="1"/>
  <c r="Q172" i="1"/>
  <c r="Q180" i="1" s="1"/>
  <c r="O169" i="1"/>
  <c r="M169" i="1"/>
  <c r="K169" i="1"/>
  <c r="I169" i="1"/>
  <c r="G169" i="1"/>
  <c r="E169" i="1"/>
  <c r="C169" i="1"/>
  <c r="Q168" i="1"/>
  <c r="Q167" i="1"/>
  <c r="Q166" i="1"/>
  <c r="Q165" i="1"/>
  <c r="Q164" i="1"/>
  <c r="Q169" i="1" s="1"/>
  <c r="O161" i="1"/>
  <c r="M161" i="1"/>
  <c r="K161" i="1"/>
  <c r="I161" i="1"/>
  <c r="G161" i="1"/>
  <c r="E161" i="1"/>
  <c r="C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61" i="1" s="1"/>
  <c r="Q143" i="1"/>
  <c r="Q142" i="1"/>
  <c r="Q141" i="1"/>
  <c r="Q138" i="1"/>
  <c r="O138" i="1"/>
  <c r="M138" i="1"/>
  <c r="Q137" i="1"/>
  <c r="O137" i="1"/>
  <c r="M137" i="1"/>
  <c r="K137" i="1"/>
  <c r="G137" i="1"/>
  <c r="E137" i="1"/>
  <c r="C137" i="1"/>
  <c r="M136" i="1"/>
  <c r="I136" i="1"/>
  <c r="E133" i="1"/>
  <c r="E132" i="1"/>
  <c r="E131" i="1"/>
  <c r="O119" i="1"/>
  <c r="M119" i="1"/>
  <c r="K119" i="1"/>
  <c r="I119" i="1"/>
  <c r="G119" i="1"/>
  <c r="E119" i="1"/>
  <c r="C119" i="1"/>
  <c r="Q118" i="1"/>
  <c r="Q117" i="1"/>
  <c r="Q116" i="1"/>
  <c r="Q115" i="1"/>
  <c r="Q114" i="1"/>
  <c r="Q113" i="1"/>
  <c r="Q112" i="1"/>
  <c r="Q111" i="1"/>
  <c r="Q110" i="1"/>
  <c r="Q119" i="1" s="1"/>
  <c r="Q109" i="1"/>
  <c r="Q108" i="1"/>
  <c r="Q107" i="1"/>
  <c r="O104" i="1"/>
  <c r="M104" i="1"/>
  <c r="K104" i="1"/>
  <c r="I104" i="1"/>
  <c r="G104" i="1"/>
  <c r="E104" i="1"/>
  <c r="C104" i="1"/>
  <c r="Q103" i="1"/>
  <c r="Q102" i="1"/>
  <c r="Q101" i="1"/>
  <c r="Q100" i="1"/>
  <c r="Q99" i="1"/>
  <c r="Q98" i="1"/>
  <c r="Q97" i="1"/>
  <c r="Q96" i="1"/>
  <c r="Q104" i="1" s="1"/>
  <c r="O93" i="1"/>
  <c r="M93" i="1"/>
  <c r="K93" i="1"/>
  <c r="I93" i="1"/>
  <c r="G93" i="1"/>
  <c r="E93" i="1"/>
  <c r="C93" i="1"/>
  <c r="Q92" i="1"/>
  <c r="Q91" i="1"/>
  <c r="Q90" i="1"/>
  <c r="Q89" i="1"/>
  <c r="Q88" i="1"/>
  <c r="Q87" i="1"/>
  <c r="Q86" i="1"/>
  <c r="Q85" i="1"/>
  <c r="O82" i="1"/>
  <c r="M82" i="1"/>
  <c r="K82" i="1"/>
  <c r="I82" i="1"/>
  <c r="G82" i="1"/>
  <c r="E82" i="1"/>
  <c r="C82" i="1"/>
  <c r="Q81" i="1"/>
  <c r="Q80" i="1"/>
  <c r="Q79" i="1"/>
  <c r="Q78" i="1"/>
  <c r="Q77" i="1"/>
  <c r="Q82" i="1" s="1"/>
  <c r="Q76" i="1"/>
  <c r="Q73" i="1"/>
  <c r="O73" i="1"/>
  <c r="M73" i="1"/>
  <c r="Q72" i="1"/>
  <c r="O72" i="1"/>
  <c r="M72" i="1"/>
  <c r="K72" i="1"/>
  <c r="G72" i="1"/>
  <c r="E72" i="1"/>
  <c r="C72" i="1"/>
  <c r="M71" i="1"/>
  <c r="I71" i="1"/>
  <c r="E68" i="1"/>
  <c r="E67" i="1"/>
  <c r="E66" i="1"/>
  <c r="O56" i="1"/>
  <c r="M56" i="1"/>
  <c r="K56" i="1"/>
  <c r="I56" i="1"/>
  <c r="G56" i="1"/>
  <c r="E56" i="1"/>
  <c r="C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56" i="1" s="1"/>
  <c r="O38" i="1"/>
  <c r="M38" i="1"/>
  <c r="K38" i="1"/>
  <c r="I38" i="1"/>
  <c r="G38" i="1"/>
  <c r="E38" i="1"/>
  <c r="C38" i="1"/>
  <c r="Q37" i="1"/>
  <c r="Q36" i="1"/>
  <c r="Q35" i="1"/>
  <c r="Q34" i="1"/>
  <c r="Q33" i="1"/>
  <c r="Q32" i="1"/>
  <c r="Q38" i="1" s="1"/>
  <c r="Q31" i="1"/>
  <c r="O28" i="1"/>
  <c r="M28" i="1"/>
  <c r="K28" i="1"/>
  <c r="I28" i="1"/>
  <c r="G28" i="1"/>
  <c r="E28" i="1"/>
  <c r="C28" i="1"/>
  <c r="Q27" i="1"/>
  <c r="Q28" i="1" s="1"/>
  <c r="Q26" i="1"/>
  <c r="Q25" i="1"/>
  <c r="Q24" i="1"/>
  <c r="O21" i="1"/>
  <c r="M21" i="1"/>
  <c r="M324" i="1" s="1"/>
  <c r="K21" i="1"/>
  <c r="K324" i="1" s="1"/>
  <c r="I21" i="1"/>
  <c r="I324" i="1" s="1"/>
  <c r="G21" i="1"/>
  <c r="G324" i="1" s="1"/>
  <c r="E21" i="1"/>
  <c r="E324" i="1" s="1"/>
  <c r="C21" i="1"/>
  <c r="C324" i="1" s="1"/>
  <c r="Q20" i="1"/>
  <c r="Q19" i="1"/>
  <c r="Q18" i="1"/>
  <c r="Q17" i="1"/>
  <c r="Q16" i="1"/>
  <c r="Q21" i="1" s="1"/>
  <c r="E327" i="1" l="1"/>
  <c r="C327" i="1"/>
  <c r="Q428" i="1"/>
  <c r="Q553" i="1"/>
  <c r="Q653" i="1"/>
  <c r="K986" i="1"/>
  <c r="K2242" i="1" s="1"/>
  <c r="K2245" i="1" s="1"/>
  <c r="O324" i="1"/>
  <c r="M2242" i="1"/>
  <c r="M2245" i="1" s="1"/>
  <c r="E553" i="1"/>
  <c r="E2242" i="1" s="1"/>
  <c r="Q93" i="1"/>
  <c r="Q324" i="1" s="1"/>
  <c r="Q693" i="1"/>
  <c r="O796" i="1"/>
  <c r="Q884" i="1"/>
  <c r="Q890" i="1" s="1"/>
  <c r="Q941" i="1"/>
  <c r="Q986" i="1" s="1"/>
  <c r="O980" i="1"/>
  <c r="O986" i="1" s="1"/>
  <c r="O2242" i="1" s="1"/>
  <c r="Q980" i="1"/>
  <c r="Q984" i="1"/>
  <c r="O1444" i="1"/>
  <c r="Q672" i="1"/>
  <c r="Q695" i="1" s="1"/>
  <c r="Q752" i="1"/>
  <c r="Q796" i="1" s="1"/>
  <c r="Q2842" i="1"/>
  <c r="G986" i="1"/>
  <c r="G1107" i="1"/>
  <c r="G2242" i="1" s="1"/>
  <c r="G2245" i="1" s="1"/>
  <c r="O1107" i="1"/>
  <c r="Q1428" i="1"/>
  <c r="Q1444" i="1" s="1"/>
  <c r="Q1438" i="1"/>
  <c r="Q1492" i="1"/>
  <c r="Q3276" i="1"/>
  <c r="Q1173" i="1"/>
  <c r="Q1205" i="1" s="1"/>
  <c r="Q1317" i="1"/>
  <c r="Q1365" i="1"/>
  <c r="E1410" i="1"/>
  <c r="M1410" i="1"/>
  <c r="Q1619" i="1"/>
  <c r="Q1716" i="1"/>
  <c r="Q2063" i="1"/>
  <c r="Q2136" i="1"/>
  <c r="Q2151" i="1" s="1"/>
  <c r="G2226" i="1"/>
  <c r="G2757" i="1"/>
  <c r="G2759" i="1" s="1"/>
  <c r="O2757" i="1"/>
  <c r="G2643" i="1"/>
  <c r="E2856" i="1"/>
  <c r="M2856" i="1"/>
  <c r="E1650" i="1"/>
  <c r="Q1698" i="1"/>
  <c r="Q1750" i="1"/>
  <c r="Q1766" i="1"/>
  <c r="Q1788" i="1"/>
  <c r="E2014" i="1"/>
  <c r="Q2070" i="1"/>
  <c r="Q2226" i="1"/>
  <c r="Q2200" i="1"/>
  <c r="I2643" i="1"/>
  <c r="I2757" i="1" s="1"/>
  <c r="I2759" i="1" s="1"/>
  <c r="Q2616" i="1"/>
  <c r="C3395" i="1"/>
  <c r="C3237" i="1"/>
  <c r="Q3539" i="1"/>
  <c r="M3684" i="1"/>
  <c r="Q3676" i="1"/>
  <c r="Q3971" i="1"/>
  <c r="Q1683" i="1"/>
  <c r="Q1722" i="1" s="1"/>
  <c r="E1806" i="1"/>
  <c r="M1806" i="1"/>
  <c r="O2365" i="1"/>
  <c r="Q2451" i="1"/>
  <c r="Q2910" i="1"/>
  <c r="G3140" i="1"/>
  <c r="Q3081" i="1"/>
  <c r="Q3087" i="1" s="1"/>
  <c r="E3395" i="1"/>
  <c r="E3399" i="1"/>
  <c r="G3204" i="1" s="1"/>
  <c r="E3237" i="1"/>
  <c r="Q1302" i="1"/>
  <c r="Q1319" i="1" s="1"/>
  <c r="C1444" i="1"/>
  <c r="C2242" i="1" s="1"/>
  <c r="C2245" i="1" s="1"/>
  <c r="K1444" i="1"/>
  <c r="G1537" i="1"/>
  <c r="O1537" i="1"/>
  <c r="Q1531" i="1"/>
  <c r="G1722" i="1"/>
  <c r="O1722" i="1"/>
  <c r="C1942" i="1"/>
  <c r="K1942" i="1"/>
  <c r="Q1893" i="1"/>
  <c r="Q2008" i="1"/>
  <c r="Q2078" i="1"/>
  <c r="I2151" i="1"/>
  <c r="O2151" i="1"/>
  <c r="Q2490" i="1"/>
  <c r="Q2578" i="1"/>
  <c r="C3142" i="1"/>
  <c r="C2859" i="1"/>
  <c r="Q3001" i="1"/>
  <c r="M3345" i="1"/>
  <c r="M3393" i="1" s="1"/>
  <c r="G3709" i="1"/>
  <c r="G3711" i="1" s="1"/>
  <c r="Q3881" i="1"/>
  <c r="Q1405" i="1"/>
  <c r="I1444" i="1"/>
  <c r="I2242" i="1" s="1"/>
  <c r="I2245" i="1" s="1"/>
  <c r="Q1627" i="1"/>
  <c r="G1806" i="1"/>
  <c r="O1806" i="1"/>
  <c r="Q1875" i="1"/>
  <c r="Q1919" i="1"/>
  <c r="Q2000" i="1"/>
  <c r="Q2014" i="1" s="1"/>
  <c r="Q2149" i="1"/>
  <c r="O2226" i="1"/>
  <c r="C2365" i="1"/>
  <c r="K2365" i="1"/>
  <c r="Q2386" i="1"/>
  <c r="Q2388" i="1" s="1"/>
  <c r="E2912" i="1"/>
  <c r="E3140" i="1" s="1"/>
  <c r="M3032" i="1"/>
  <c r="M3140" i="1" s="1"/>
  <c r="G3345" i="1"/>
  <c r="G3393" i="1" s="1"/>
  <c r="G3395" i="1" s="1"/>
  <c r="I3492" i="1"/>
  <c r="Q3801" i="1"/>
  <c r="G3804" i="1"/>
  <c r="E3804" i="1"/>
  <c r="G4027" i="1"/>
  <c r="G4033" i="1" s="1"/>
  <c r="I3773" i="1" s="1"/>
  <c r="Q2322" i="1"/>
  <c r="Q2365" i="1" s="1"/>
  <c r="E2365" i="1"/>
  <c r="M2365" i="1"/>
  <c r="C2643" i="1"/>
  <c r="C2757" i="1" s="1"/>
  <c r="K2643" i="1"/>
  <c r="Q2594" i="1"/>
  <c r="Q2832" i="1"/>
  <c r="G2856" i="1"/>
  <c r="O2856" i="1"/>
  <c r="O3142" i="1" s="1"/>
  <c r="Q2894" i="1"/>
  <c r="Q2912" i="1" s="1"/>
  <c r="C2912" i="1"/>
  <c r="C3140" i="1" s="1"/>
  <c r="K2912" i="1"/>
  <c r="K3140" i="1" s="1"/>
  <c r="K3142" i="1" s="1"/>
  <c r="I3032" i="1"/>
  <c r="I3140" i="1" s="1"/>
  <c r="Q2959" i="1"/>
  <c r="Q3479" i="1"/>
  <c r="Q3492" i="1" s="1"/>
  <c r="Q3528" i="1"/>
  <c r="O3684" i="1"/>
  <c r="O3709" i="1" s="1"/>
  <c r="O3711" i="1" s="1"/>
  <c r="Q3799" i="1"/>
  <c r="M3997" i="1"/>
  <c r="I4446" i="1"/>
  <c r="M4446" i="1"/>
  <c r="Q2467" i="1"/>
  <c r="I2856" i="1"/>
  <c r="Q3030" i="1"/>
  <c r="I3345" i="1"/>
  <c r="I3393" i="1" s="1"/>
  <c r="I3395" i="1" s="1"/>
  <c r="Q3316" i="1"/>
  <c r="E3492" i="1"/>
  <c r="M3492" i="1"/>
  <c r="M3711" i="1" s="1"/>
  <c r="Q3618" i="1"/>
  <c r="C4446" i="1"/>
  <c r="C4166" i="1"/>
  <c r="K4446" i="1"/>
  <c r="C3564" i="1"/>
  <c r="K3564" i="1"/>
  <c r="K3709" i="1" s="1"/>
  <c r="K3711" i="1" s="1"/>
  <c r="I3684" i="1"/>
  <c r="I3709" i="1" s="1"/>
  <c r="Q3668" i="1"/>
  <c r="I4029" i="1"/>
  <c r="E3913" i="1"/>
  <c r="E4027" i="1" s="1"/>
  <c r="E4033" i="1" s="1"/>
  <c r="M3913" i="1"/>
  <c r="K3997" i="1"/>
  <c r="E4163" i="1"/>
  <c r="M4444" i="1"/>
  <c r="G4326" i="1"/>
  <c r="Q4413" i="1"/>
  <c r="Q4419" i="1" s="1"/>
  <c r="C4641" i="1"/>
  <c r="C4528" i="1"/>
  <c r="K4641" i="1"/>
  <c r="I4641" i="1"/>
  <c r="E3709" i="1"/>
  <c r="M3709" i="1"/>
  <c r="Q3557" i="1"/>
  <c r="Q3601" i="1"/>
  <c r="Q3620" i="1" s="1"/>
  <c r="Q3655" i="1"/>
  <c r="Q3684" i="1" s="1"/>
  <c r="C3684" i="1"/>
  <c r="K3684" i="1"/>
  <c r="C3801" i="1"/>
  <c r="Q3793" i="1"/>
  <c r="O3913" i="1"/>
  <c r="G4163" i="1"/>
  <c r="G4444" i="1"/>
  <c r="Q4320" i="1"/>
  <c r="Q4635" i="1"/>
  <c r="Q4569" i="1"/>
  <c r="E4641" i="1"/>
  <c r="E4528" i="1"/>
  <c r="E4645" i="1"/>
  <c r="G4507" i="1" s="1"/>
  <c r="Q4599" i="1"/>
  <c r="Q4639" i="1" s="1"/>
  <c r="Q4641" i="1" s="1"/>
  <c r="K3801" i="1"/>
  <c r="Q3858" i="1"/>
  <c r="Q3986" i="1"/>
  <c r="Q4140" i="1"/>
  <c r="E4444" i="1"/>
  <c r="Q4290" i="1"/>
  <c r="Q4326" i="1" s="1"/>
  <c r="Q4444" i="1" s="1"/>
  <c r="Q3844" i="1"/>
  <c r="C3913" i="1"/>
  <c r="C4027" i="1" s="1"/>
  <c r="K3913" i="1"/>
  <c r="K4027" i="1" s="1"/>
  <c r="Q3911" i="1"/>
  <c r="O3997" i="1"/>
  <c r="Q3995" i="1"/>
  <c r="Q4161" i="1"/>
  <c r="I4033" i="1" l="1"/>
  <c r="I3804" i="1"/>
  <c r="K3773" i="1"/>
  <c r="E2248" i="1"/>
  <c r="G11" i="1" s="1"/>
  <c r="E2245" i="1"/>
  <c r="G4645" i="1"/>
  <c r="I4507" i="1" s="1"/>
  <c r="G4528" i="1"/>
  <c r="O4027" i="1"/>
  <c r="O4029" i="1" s="1"/>
  <c r="E4446" i="1"/>
  <c r="E4450" i="1"/>
  <c r="G4091" i="1" s="1"/>
  <c r="E4166" i="1"/>
  <c r="Q3032" i="1"/>
  <c r="Q2856" i="1"/>
  <c r="G3399" i="1"/>
  <c r="I3204" i="1" s="1"/>
  <c r="G3237" i="1"/>
  <c r="M3142" i="1"/>
  <c r="O2245" i="1"/>
  <c r="K4029" i="1"/>
  <c r="C3709" i="1"/>
  <c r="C3711" i="1" s="1"/>
  <c r="E3711" i="1"/>
  <c r="E3715" i="1"/>
  <c r="G3457" i="1" s="1"/>
  <c r="E3494" i="1"/>
  <c r="I3142" i="1"/>
  <c r="Q3564" i="1"/>
  <c r="Q3709" i="1" s="1"/>
  <c r="Q3711" i="1" s="1"/>
  <c r="E2763" i="1"/>
  <c r="G2305" i="1" s="1"/>
  <c r="E2759" i="1"/>
  <c r="E2367" i="1"/>
  <c r="G4029" i="1"/>
  <c r="Q1942" i="1"/>
  <c r="Q2643" i="1"/>
  <c r="M3395" i="1"/>
  <c r="O2759" i="1"/>
  <c r="O2367" i="1"/>
  <c r="E4029" i="1"/>
  <c r="E2859" i="1"/>
  <c r="E3146" i="1"/>
  <c r="G2821" i="1" s="1"/>
  <c r="E3142" i="1"/>
  <c r="Q2080" i="1"/>
  <c r="Q1650" i="1"/>
  <c r="Q1410" i="1"/>
  <c r="K2757" i="1"/>
  <c r="K2759" i="1" s="1"/>
  <c r="Q1537" i="1"/>
  <c r="Q3140" i="1"/>
  <c r="M2759" i="1"/>
  <c r="C2367" i="1"/>
  <c r="C2759" i="1"/>
  <c r="Q2519" i="1"/>
  <c r="Q2757" i="1" s="1"/>
  <c r="Q2759" i="1" s="1"/>
  <c r="Q3913" i="1"/>
  <c r="Q4163" i="1"/>
  <c r="G4446" i="1"/>
  <c r="C4029" i="1"/>
  <c r="C3804" i="1"/>
  <c r="M4027" i="1"/>
  <c r="G3142" i="1"/>
  <c r="I3711" i="1"/>
  <c r="Q3997" i="1"/>
  <c r="Q1806" i="1"/>
  <c r="Q3345" i="1"/>
  <c r="Q2242" i="1"/>
  <c r="Q2245" i="1" s="1"/>
  <c r="G4450" i="1" l="1"/>
  <c r="I4091" i="1" s="1"/>
  <c r="G4166" i="1"/>
  <c r="K4507" i="1"/>
  <c r="I4645" i="1"/>
  <c r="I4528" i="1"/>
  <c r="G2763" i="1"/>
  <c r="I2305" i="1" s="1"/>
  <c r="G2367" i="1"/>
  <c r="Q3142" i="1"/>
  <c r="G2248" i="1"/>
  <c r="I11" i="1" s="1"/>
  <c r="G327" i="1"/>
  <c r="G2859" i="1"/>
  <c r="G3146" i="1"/>
  <c r="I2821" i="1" s="1"/>
  <c r="G3715" i="1"/>
  <c r="I3457" i="1" s="1"/>
  <c r="G3494" i="1"/>
  <c r="Q4027" i="1"/>
  <c r="Q4029" i="1" s="1"/>
  <c r="Q3393" i="1"/>
  <c r="Q3395" i="1" s="1"/>
  <c r="M4029" i="1"/>
  <c r="Q4446" i="1"/>
  <c r="I3237" i="1"/>
  <c r="K3204" i="1"/>
  <c r="I3399" i="1"/>
  <c r="K4033" i="1"/>
  <c r="M3773" i="1" s="1"/>
  <c r="K3804" i="1"/>
  <c r="I3494" i="1" l="1"/>
  <c r="K3457" i="1"/>
  <c r="I3715" i="1"/>
  <c r="I2248" i="1"/>
  <c r="I327" i="1"/>
  <c r="K11" i="1"/>
  <c r="I3146" i="1"/>
  <c r="K2821" i="1"/>
  <c r="I2859" i="1"/>
  <c r="K2305" i="1"/>
  <c r="I2367" i="1"/>
  <c r="I2763" i="1"/>
  <c r="K3237" i="1"/>
  <c r="K3399" i="1"/>
  <c r="M3204" i="1" s="1"/>
  <c r="K4528" i="1"/>
  <c r="K4645" i="1"/>
  <c r="M4507" i="1" s="1"/>
  <c r="M3804" i="1"/>
  <c r="M4033" i="1"/>
  <c r="Q3773" i="1"/>
  <c r="I4450" i="1"/>
  <c r="K4091" i="1"/>
  <c r="I4166" i="1"/>
  <c r="M4528" i="1" l="1"/>
  <c r="M4645" i="1"/>
  <c r="Q4507" i="1"/>
  <c r="K3146" i="1"/>
  <c r="M2821" i="1" s="1"/>
  <c r="K2859" i="1"/>
  <c r="M3399" i="1"/>
  <c r="M3237" i="1"/>
  <c r="Q3204" i="1"/>
  <c r="K2367" i="1"/>
  <c r="K2763" i="1"/>
  <c r="M2305" i="1" s="1"/>
  <c r="K2248" i="1"/>
  <c r="M11" i="1" s="1"/>
  <c r="K327" i="1"/>
  <c r="K3494" i="1"/>
  <c r="K3715" i="1"/>
  <c r="M3457" i="1" s="1"/>
  <c r="Q3804" i="1"/>
  <c r="Q4033" i="1"/>
  <c r="K4450" i="1"/>
  <c r="M4091" i="1" s="1"/>
  <c r="K4166" i="1"/>
  <c r="Q3399" i="1" l="1"/>
  <c r="Q3237" i="1"/>
  <c r="M2859" i="1"/>
  <c r="M3146" i="1"/>
  <c r="Q2821" i="1"/>
  <c r="M2763" i="1"/>
  <c r="M2367" i="1"/>
  <c r="Q2305" i="1"/>
  <c r="M2248" i="1"/>
  <c r="Q11" i="1"/>
  <c r="M327" i="1"/>
  <c r="Q4645" i="1"/>
  <c r="Q4528" i="1"/>
  <c r="M3715" i="1"/>
  <c r="M3494" i="1"/>
  <c r="Q3457" i="1"/>
  <c r="M4450" i="1"/>
  <c r="M4166" i="1"/>
  <c r="Q4091" i="1"/>
  <c r="Q4450" i="1" l="1"/>
  <c r="Q4166" i="1"/>
  <c r="Q327" i="1"/>
  <c r="Q2248" i="1"/>
  <c r="Q3715" i="1"/>
  <c r="Q3494" i="1"/>
  <c r="Q2763" i="1"/>
  <c r="Q2367" i="1"/>
  <c r="Q2859" i="1"/>
  <c r="Q3146" i="1"/>
</calcChain>
</file>

<file path=xl/comments1.xml><?xml version="1.0" encoding="utf-8"?>
<comments xmlns="http://schemas.openxmlformats.org/spreadsheetml/2006/main">
  <authors>
    <author>kphillips</author>
  </authors>
  <commentList>
    <comment ref="A201" authorId="0" shapeId="0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<sst xmlns="http://schemas.openxmlformats.org/spreadsheetml/2006/main" count="2723" uniqueCount="1778">
  <si>
    <t>CITY OF BRADY</t>
  </si>
  <si>
    <t>BUDGET REPORT</t>
  </si>
  <si>
    <t>FISCAL YEAR 2015 - 2016</t>
  </si>
  <si>
    <t>10 -GENERAL FUND</t>
  </si>
  <si>
    <t>(----- 2014-2015 ------)</t>
  </si>
  <si>
    <t>2015-2016</t>
  </si>
  <si>
    <t>2011- 2012</t>
  </si>
  <si>
    <t>2012-2013</t>
  </si>
  <si>
    <t>2013- 2014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</si>
  <si>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</si>
  <si>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</si>
  <si>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</si>
  <si>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</si>
  <si>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</si>
  <si>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</si>
  <si>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</si>
  <si>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</si>
  <si>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</si>
  <si>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</si>
  <si>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</si>
  <si>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</si>
  <si>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</si>
  <si>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</si>
  <si>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</si>
  <si>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</si>
  <si>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</si>
  <si>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</si>
  <si>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</si>
  <si>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</si>
  <si>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</si>
  <si>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</si>
  <si>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</si>
  <si>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</si>
  <si>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10-4-01-813.00 Admin</t>
  </si>
  <si>
    <t>10-4-07-648.00 Fire</t>
  </si>
  <si>
    <t>10-4-27-648.00 Animal Control</t>
  </si>
  <si>
    <t>10-4-45-648.00 Building</t>
  </si>
  <si>
    <t>10-4-27-627.00 Dog Pound Fees</t>
  </si>
  <si>
    <t>10-4-29-648.00 EMS</t>
  </si>
  <si>
    <t>10-4-45-649.00 Rezoning Fees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</si>
  <si>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</si>
  <si>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</si>
  <si>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</si>
  <si>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</si>
  <si>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</si>
  <si>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</si>
  <si>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</si>
  <si>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10-4-10-622.00 County Subsidy Communications</t>
  </si>
  <si>
    <t>10-4-29-622.00 County Subsidy EMS</t>
  </si>
  <si>
    <t>10-4-29-624.00 Hospital Subsidy EMS</t>
  </si>
  <si>
    <t>10-4-08-650.00 Police Ed Subsidy</t>
  </si>
  <si>
    <t>10-4-02-815.01  EDC Contribution - Land Lease</t>
  </si>
  <si>
    <t>10-4-11-815.01 EDC  Contribution Comm Services Admin</t>
  </si>
  <si>
    <t>10-4-13-815.01 EDC Contribution Civic Center</t>
  </si>
  <si>
    <t>10-4-44-815.01 EDC Contribution Financial Admin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</si>
  <si>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</si>
  <si>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</si>
  <si>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</si>
  <si>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</si>
  <si>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</si>
  <si>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</si>
  <si>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10-4-17-632.00 Municipal Ct. Fines/Fees</t>
  </si>
  <si>
    <t>10-4-17-632.01 Municipal Ct. Security Fund</t>
  </si>
  <si>
    <t>10-4-17-632.02 Municipal Ct. Technology Fund</t>
  </si>
  <si>
    <t>10-4-17-635.00 Collection Agency</t>
  </si>
  <si>
    <t>TOTAL Fines, Fees &amp; Warrents</t>
  </si>
  <si>
    <t>Charges for Services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</si>
  <si>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</si>
  <si>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</si>
  <si>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</si>
  <si>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</si>
  <si>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</si>
  <si>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</si>
  <si>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</si>
  <si>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</si>
  <si>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</si>
  <si>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</si>
  <si>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</si>
  <si>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</si>
  <si>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</si>
  <si>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</si>
  <si>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</si>
  <si>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</si>
  <si>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</si>
  <si>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</si>
  <si>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</si>
  <si>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</si>
  <si>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</si>
  <si>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</si>
  <si>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</si>
  <si>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</si>
  <si>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</si>
  <si>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</si>
  <si>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</si>
  <si>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</si>
  <si>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</si>
  <si>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</si>
  <si>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</si>
  <si>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</si>
  <si>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</si>
  <si>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</si>
  <si>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</si>
  <si>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</si>
  <si>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</si>
  <si>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</si>
  <si>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</si>
  <si>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</si>
  <si>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</si>
  <si>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</si>
  <si>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Paddle Boat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</si>
  <si>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</si>
  <si>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</si>
  <si>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</si>
  <si>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</si>
  <si>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</si>
  <si>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</si>
  <si>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</si>
  <si>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</si>
  <si>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</si>
  <si>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</si>
  <si>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</si>
  <si>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</si>
  <si>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</si>
  <si>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</si>
  <si>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</si>
  <si>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</si>
  <si>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</si>
  <si>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</si>
  <si>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</si>
  <si>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</si>
  <si>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</si>
  <si>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</si>
  <si>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</si>
  <si>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</si>
  <si>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</si>
  <si>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</si>
  <si>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</si>
  <si>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</si>
  <si>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</si>
  <si>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</si>
  <si>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</si>
  <si>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</si>
  <si>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10-4-01-660.00 Misc Revenue Admin</t>
  </si>
  <si>
    <t>10-4-29-660.00 Misc Revenue EMS</t>
  </si>
  <si>
    <t xml:space="preserve">10-4-32-660.00 Misc Revenue Lake 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</si>
  <si>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</si>
  <si>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</si>
  <si>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</si>
  <si>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</si>
  <si>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10-4-02-814.00 Donation(s) Airport</t>
  </si>
  <si>
    <t>10-4-03-814.00 Donation(s) Public Property</t>
  </si>
  <si>
    <t>10-4-05-814.00 Donation(s) Golf Course</t>
  </si>
  <si>
    <t xml:space="preserve">10-4-08-814.00 Donation(s) Police </t>
  </si>
  <si>
    <t>10-4-09-814.00 Donations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</si>
  <si>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</si>
  <si>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</si>
  <si>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</si>
  <si>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</si>
  <si>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</si>
  <si>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</si>
  <si>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</si>
  <si>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</si>
  <si>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</si>
  <si>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</si>
  <si>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</si>
  <si>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10-4-12-815.00 Reimb Expenses Street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</si>
  <si>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</si>
  <si>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</si>
  <si>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</si>
  <si>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</si>
  <si>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</si>
  <si>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</si>
  <si>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</si>
  <si>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</si>
  <si>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</si>
  <si>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</si>
  <si>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</si>
  <si>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</si>
  <si>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</si>
  <si>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</si>
  <si>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</si>
  <si>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</si>
  <si>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</si>
  <si>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</si>
  <si>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</si>
  <si>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</si>
  <si>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</si>
  <si>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</si>
  <si>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</si>
  <si>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</si>
  <si>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</si>
  <si>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</si>
  <si>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</si>
  <si>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</si>
  <si>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</si>
  <si>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</si>
  <si>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</si>
  <si>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</si>
  <si>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</si>
  <si>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</si>
  <si>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</si>
  <si>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</si>
  <si>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</si>
  <si>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</si>
  <si>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</si>
  <si>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</si>
  <si>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</si>
  <si>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</si>
  <si>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</si>
  <si>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</si>
  <si>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</si>
  <si>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</si>
  <si>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</si>
  <si>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</si>
  <si>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</si>
  <si>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</si>
  <si>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</si>
  <si>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</si>
  <si>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</si>
  <si>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</si>
  <si>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</si>
  <si>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</si>
  <si>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</si>
  <si>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</si>
  <si>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</si>
  <si>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</si>
  <si>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</si>
  <si>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</si>
  <si>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</si>
  <si>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</si>
  <si>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</si>
  <si>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</si>
  <si>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10-4-01-910.06 Transfers-in from Solid Waste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</si>
  <si>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</si>
  <si>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</si>
  <si>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</si>
  <si>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</si>
  <si>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</si>
  <si>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</si>
  <si>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</si>
  <si>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</si>
  <si>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</si>
  <si>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</si>
  <si>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</si>
  <si>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</si>
  <si>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</si>
  <si>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</si>
  <si>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</si>
  <si>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</si>
  <si>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</si>
  <si>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</si>
  <si>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</si>
  <si>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</si>
  <si>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</si>
  <si>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</si>
  <si>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</si>
  <si>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</si>
  <si>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</si>
  <si>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</si>
  <si>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</si>
  <si>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</si>
  <si>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</si>
  <si>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</si>
  <si>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</si>
  <si>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</si>
  <si>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</si>
  <si>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</si>
  <si>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</si>
  <si>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</si>
  <si>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</si>
  <si>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</si>
  <si>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</si>
  <si>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</si>
  <si>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</si>
  <si>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</si>
  <si>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</si>
  <si>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</si>
  <si>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</si>
  <si>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</si>
  <si>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</si>
  <si>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</si>
  <si>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</si>
  <si>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</si>
  <si>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</si>
  <si>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</si>
  <si>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</si>
  <si>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</si>
  <si>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</si>
  <si>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</si>
  <si>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</si>
  <si>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</si>
  <si>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</si>
  <si>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</si>
  <si>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</si>
  <si>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</si>
  <si>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</si>
  <si>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</si>
  <si>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</si>
  <si>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</si>
  <si>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</si>
  <si>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</si>
  <si>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</si>
  <si>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</si>
  <si>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</si>
  <si>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</si>
  <si>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</si>
  <si>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</si>
  <si>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</si>
  <si>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</si>
  <si>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</si>
  <si>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</si>
  <si>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</si>
  <si>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</si>
  <si>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</si>
  <si>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</si>
  <si>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</si>
  <si>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</si>
  <si>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</si>
  <si>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</si>
  <si>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</si>
  <si>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</si>
  <si>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</si>
  <si>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</si>
  <si>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</si>
  <si>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</si>
  <si>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</si>
  <si>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</si>
  <si>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</si>
  <si>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</si>
  <si>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</si>
  <si>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</si>
  <si>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</si>
  <si>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</si>
  <si>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</si>
  <si>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</si>
  <si>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</si>
  <si>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</si>
  <si>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</si>
  <si>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</si>
  <si>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</si>
  <si>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</si>
  <si>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</si>
  <si>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</si>
  <si>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</si>
  <si>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</si>
  <si>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</si>
  <si>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</si>
  <si>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</si>
  <si>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</si>
  <si>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Special Revenue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</si>
  <si>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</si>
  <si>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</si>
  <si>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</si>
  <si>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</si>
  <si>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</si>
  <si>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</si>
  <si>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</si>
  <si>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</si>
  <si>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</si>
  <si>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</si>
  <si>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</si>
  <si>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</si>
  <si>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</si>
  <si>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</si>
  <si>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</si>
  <si>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</si>
  <si>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</si>
  <si>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</si>
  <si>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</si>
  <si>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</si>
  <si>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</si>
  <si>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</si>
  <si>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</si>
  <si>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</si>
  <si>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</si>
  <si>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</si>
  <si>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</si>
  <si>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</si>
  <si>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</si>
  <si>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</si>
  <si>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</si>
  <si>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</si>
  <si>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</si>
  <si>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</si>
  <si>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</si>
  <si>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</si>
  <si>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</si>
  <si>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</si>
  <si>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</si>
  <si>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>10-5-03-910.00 Transfers-out Special Revenue Fund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</si>
  <si>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</si>
  <si>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</si>
  <si>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</si>
  <si>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</si>
  <si>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</si>
  <si>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</si>
  <si>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</si>
  <si>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</si>
  <si>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</si>
  <si>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</si>
  <si>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</si>
  <si>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</si>
  <si>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</si>
  <si>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</si>
  <si>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10-5-04-212.00 Rentals /Leases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</si>
  <si>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</si>
  <si>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</si>
  <si>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</si>
  <si>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</si>
  <si>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</si>
  <si>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</si>
  <si>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</si>
  <si>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</si>
  <si>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</si>
  <si>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</si>
  <si>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</si>
  <si>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</si>
  <si>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</si>
  <si>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</si>
  <si>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</si>
  <si>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</si>
  <si>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</si>
  <si>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</si>
  <si>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</si>
  <si>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</si>
  <si>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</si>
  <si>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</si>
  <si>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</si>
  <si>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</si>
  <si>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</si>
  <si>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</si>
  <si>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</si>
  <si>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</si>
  <si>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</si>
  <si>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</si>
  <si>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</si>
  <si>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</si>
  <si>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</si>
  <si>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</si>
  <si>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</si>
  <si>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</si>
  <si>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</si>
  <si>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</si>
  <si>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</si>
  <si>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</si>
  <si>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</si>
  <si>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</si>
  <si>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</si>
  <si>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</si>
  <si>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</si>
  <si>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</si>
  <si>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</si>
  <si>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</si>
  <si>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</si>
  <si>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</si>
  <si>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</si>
  <si>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</si>
  <si>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</si>
  <si>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</si>
  <si>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</si>
  <si>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</si>
  <si>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</si>
  <si>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</si>
  <si>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</si>
  <si>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</si>
  <si>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</si>
  <si>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</si>
  <si>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</si>
  <si>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</si>
  <si>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</si>
  <si>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</si>
  <si>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</si>
  <si>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</si>
  <si>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</si>
  <si>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</si>
  <si>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</si>
  <si>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</si>
  <si>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</si>
  <si>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</si>
  <si>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</si>
  <si>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</si>
  <si>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</si>
  <si>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</si>
  <si>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</si>
  <si>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</si>
  <si>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</si>
  <si>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</si>
  <si>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</si>
  <si>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</si>
  <si>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</si>
  <si>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</si>
  <si>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</si>
  <si>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</si>
  <si>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</si>
  <si>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</si>
  <si>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</si>
  <si>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</si>
  <si>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</si>
  <si>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</si>
  <si>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</si>
  <si>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</si>
  <si>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</si>
  <si>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</si>
  <si>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</si>
  <si>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</si>
  <si>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</si>
  <si>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</si>
  <si>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</si>
  <si>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</si>
  <si>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</si>
  <si>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</si>
  <si>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</si>
  <si>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</si>
  <si>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</si>
  <si>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</si>
  <si>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</si>
  <si>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</si>
  <si>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</si>
  <si>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</si>
  <si>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</si>
  <si>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</si>
  <si>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</si>
  <si>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</si>
  <si>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</si>
  <si>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</si>
  <si>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</si>
  <si>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</si>
  <si>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</si>
  <si>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</si>
  <si>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</si>
  <si>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</si>
  <si>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</si>
  <si>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</si>
  <si>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</si>
  <si>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</si>
  <si>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</si>
  <si>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</si>
  <si>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</si>
  <si>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</si>
  <si>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</si>
  <si>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</si>
  <si>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</si>
  <si>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</si>
  <si>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</si>
  <si>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</si>
  <si>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</si>
  <si>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</si>
  <si>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</si>
  <si>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</si>
  <si>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</si>
  <si>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</si>
  <si>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</si>
  <si>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</si>
  <si>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</si>
  <si>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</si>
  <si>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</si>
  <si>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</si>
  <si>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</si>
  <si>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</si>
  <si>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</si>
  <si>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</si>
  <si>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</si>
  <si>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</si>
  <si>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</si>
  <si>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</si>
  <si>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</si>
  <si>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</si>
  <si>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</si>
  <si>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</si>
  <si>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</si>
  <si>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</si>
  <si>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</si>
  <si>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</si>
  <si>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</si>
  <si>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</si>
  <si>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</si>
  <si>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</si>
  <si>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</si>
  <si>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</si>
  <si>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</si>
  <si>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</si>
  <si>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</si>
  <si>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</si>
  <si>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</si>
  <si>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</si>
  <si>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</si>
  <si>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</si>
  <si>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</si>
  <si>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</si>
  <si>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</si>
  <si>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</si>
  <si>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</si>
  <si>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</si>
  <si>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</si>
  <si>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</si>
  <si>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</si>
  <si>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</si>
  <si>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</si>
  <si>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</si>
  <si>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</si>
  <si>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</si>
  <si>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</si>
  <si>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</si>
  <si>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</si>
  <si>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</si>
  <si>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</si>
  <si>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</si>
  <si>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</si>
  <si>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</si>
  <si>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</si>
  <si>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</si>
  <si>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</si>
  <si>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</si>
  <si>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10-5-09-313.00 Telephone/Cell/Alarm Sys</t>
  </si>
  <si>
    <t>10-5-09-314.00 Drug Testing</t>
  </si>
  <si>
    <t>10-5-09-317.00 Uniforms and Accessories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</si>
  <si>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</si>
  <si>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</si>
  <si>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</si>
  <si>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</si>
  <si>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</si>
  <si>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</si>
  <si>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</si>
  <si>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</si>
  <si>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</si>
  <si>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</si>
  <si>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</si>
  <si>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</si>
  <si>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</si>
  <si>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</si>
  <si>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</si>
  <si>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</si>
  <si>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</si>
  <si>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</si>
  <si>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</si>
  <si>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</si>
  <si>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</si>
  <si>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</si>
  <si>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</si>
  <si>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</si>
  <si>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</si>
  <si>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</si>
  <si>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</si>
  <si>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</si>
  <si>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</si>
  <si>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</si>
  <si>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</si>
  <si>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</si>
  <si>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</si>
  <si>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</si>
  <si>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</si>
  <si>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</si>
  <si>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</si>
  <si>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</si>
  <si>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</si>
  <si>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</si>
  <si>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</si>
  <si>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</si>
  <si>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</si>
  <si>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</si>
  <si>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</si>
  <si>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</si>
  <si>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</si>
  <si>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</si>
  <si>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</si>
  <si>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</si>
  <si>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</si>
  <si>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10-5-12-106.00  Stand-by Pay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</si>
  <si>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</si>
  <si>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</si>
  <si>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</si>
  <si>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</si>
  <si>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</si>
  <si>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</si>
  <si>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</si>
  <si>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</si>
  <si>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</si>
  <si>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</si>
  <si>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</si>
  <si>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</si>
  <si>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</si>
  <si>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</si>
  <si>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</si>
  <si>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</si>
  <si>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</si>
  <si>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</si>
  <si>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</si>
  <si>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</si>
  <si>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</si>
  <si>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</si>
  <si>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</si>
  <si>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</si>
  <si>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</si>
  <si>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</si>
  <si>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</si>
  <si>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</si>
  <si>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</si>
  <si>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</si>
  <si>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</si>
  <si>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</si>
  <si>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</si>
  <si>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</si>
  <si>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</si>
  <si>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</si>
  <si>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</si>
  <si>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</si>
  <si>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</si>
  <si>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</si>
  <si>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</si>
  <si>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</si>
  <si>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</si>
  <si>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</si>
  <si>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</si>
  <si>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</si>
  <si>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</si>
  <si>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</si>
  <si>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</si>
  <si>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</si>
  <si>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</si>
  <si>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</si>
  <si>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</si>
  <si>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</si>
  <si>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</si>
  <si>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</si>
  <si>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</si>
  <si>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</si>
  <si>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</si>
  <si>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</si>
  <si>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</si>
  <si>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</si>
  <si>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</si>
  <si>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</si>
  <si>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</si>
  <si>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</si>
  <si>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</si>
  <si>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</si>
  <si>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</si>
  <si>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</si>
  <si>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</si>
  <si>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</si>
  <si>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</si>
  <si>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</si>
  <si>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</si>
  <si>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</si>
  <si>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</si>
  <si>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</si>
  <si>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</si>
  <si>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</si>
  <si>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</si>
  <si>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</si>
  <si>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</si>
  <si>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</si>
  <si>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</si>
  <si>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</si>
  <si>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</si>
  <si>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</si>
  <si>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</si>
  <si>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</si>
  <si>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</si>
  <si>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</si>
  <si>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10-5-17-315.00 Donations / Memorials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</si>
  <si>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</si>
  <si>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</si>
  <si>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</si>
  <si>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</si>
  <si>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</si>
  <si>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</si>
  <si>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</si>
  <si>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</si>
  <si>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</si>
  <si>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</si>
  <si>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</si>
  <si>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</si>
  <si>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10-5-19-222.00 K-Life Utility  Subsidy</t>
  </si>
  <si>
    <t>10-5-19-223.00 Girl Scouts Utility Subsidy</t>
  </si>
  <si>
    <t>10-5-19-224.00 McCulloch Co. Conservation</t>
  </si>
  <si>
    <t>10-5-19-227.00 Various Organizations Subs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</si>
  <si>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</si>
  <si>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</si>
  <si>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</si>
  <si>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</si>
  <si>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</si>
  <si>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</si>
  <si>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</si>
  <si>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</si>
  <si>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</si>
  <si>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</si>
  <si>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</si>
  <si>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</si>
  <si>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</si>
  <si>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</si>
  <si>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</si>
  <si>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</si>
  <si>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</si>
  <si>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</si>
  <si>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</si>
  <si>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</si>
  <si>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</si>
  <si>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</si>
  <si>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</si>
  <si>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</si>
  <si>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</si>
  <si>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</si>
  <si>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</si>
  <si>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</si>
  <si>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</si>
  <si>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</si>
  <si>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</si>
  <si>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</si>
  <si>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</si>
  <si>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</si>
  <si>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</si>
  <si>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</si>
  <si>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</si>
  <si>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</si>
  <si>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</si>
  <si>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</si>
  <si>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</si>
  <si>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</si>
  <si>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</si>
  <si>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</si>
  <si>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</si>
  <si>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</si>
  <si>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</si>
  <si>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</si>
  <si>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</si>
  <si>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</si>
  <si>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</si>
  <si>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</si>
  <si>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</si>
  <si>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</si>
  <si>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</si>
  <si>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</si>
  <si>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</si>
  <si>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</si>
  <si>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</si>
  <si>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</si>
  <si>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</si>
  <si>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</si>
  <si>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</si>
  <si>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</si>
  <si>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</si>
  <si>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</si>
  <si>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10-5-27-392.00 Bad Debt Expense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</si>
  <si>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</si>
  <si>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</si>
  <si>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</si>
  <si>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</si>
  <si>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</si>
  <si>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</si>
  <si>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</si>
  <si>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</si>
  <si>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</si>
  <si>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</si>
  <si>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</si>
  <si>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</si>
  <si>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</si>
  <si>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</si>
  <si>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</si>
  <si>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</si>
  <si>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</si>
  <si>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</si>
  <si>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</si>
  <si>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</si>
  <si>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</si>
  <si>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</si>
  <si>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</si>
  <si>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</si>
  <si>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</si>
  <si>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</si>
  <si>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</si>
  <si>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</si>
  <si>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</si>
  <si>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</si>
  <si>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</si>
  <si>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</si>
  <si>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</si>
  <si>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</si>
  <si>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</si>
  <si>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</si>
  <si>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</si>
  <si>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</si>
  <si>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</si>
  <si>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</si>
  <si>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</si>
  <si>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</si>
  <si>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</si>
  <si>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</si>
  <si>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</si>
  <si>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</si>
  <si>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</si>
  <si>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</si>
  <si>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</si>
  <si>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</si>
  <si>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</si>
  <si>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</si>
  <si>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</si>
  <si>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</si>
  <si>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</si>
  <si>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</si>
  <si>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</si>
  <si>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</si>
  <si>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</si>
  <si>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</si>
  <si>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</si>
  <si>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</si>
  <si>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</si>
  <si>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</si>
  <si>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</si>
  <si>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</si>
  <si>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</si>
  <si>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</si>
  <si>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</si>
  <si>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</si>
  <si>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</si>
  <si>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</si>
  <si>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</si>
  <si>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</si>
  <si>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</si>
  <si>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</si>
  <si>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</si>
  <si>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</si>
  <si>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</si>
  <si>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</si>
  <si>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</si>
  <si>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</si>
  <si>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</si>
  <si>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</si>
  <si>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</si>
  <si>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</si>
  <si>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</si>
  <si>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</si>
  <si>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</si>
  <si>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</si>
  <si>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</si>
  <si>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</si>
  <si>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</si>
  <si>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</si>
  <si>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</si>
  <si>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</si>
  <si>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</si>
  <si>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</si>
  <si>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</si>
  <si>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</si>
  <si>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</si>
  <si>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</si>
  <si>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>10-5-32-910.00 Transfers-out Special Revenue Fund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</si>
  <si>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</si>
  <si>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</si>
  <si>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</si>
  <si>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</si>
  <si>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</si>
  <si>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</si>
  <si>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</si>
  <si>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</si>
  <si>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</si>
  <si>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</si>
  <si>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</si>
  <si>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</si>
  <si>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</si>
  <si>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</si>
  <si>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</si>
  <si>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</si>
  <si>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</si>
  <si>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</si>
  <si>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</si>
  <si>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</si>
  <si>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</si>
  <si>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</si>
  <si>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</si>
  <si>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</si>
  <si>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</si>
  <si>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</si>
  <si>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</si>
  <si>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</si>
  <si>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</si>
  <si>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</si>
  <si>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</si>
  <si>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</si>
  <si>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</si>
  <si>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</si>
  <si>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</si>
  <si>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</si>
  <si>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</si>
  <si>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</si>
  <si>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</si>
  <si>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</si>
  <si>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</si>
  <si>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</si>
  <si>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</si>
  <si>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</si>
  <si>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</si>
  <si>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</si>
  <si>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</si>
  <si>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</si>
  <si>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</si>
  <si>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</si>
  <si>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</si>
  <si>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</si>
  <si>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</si>
  <si>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</si>
  <si>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</si>
  <si>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</si>
  <si>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</si>
  <si>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</si>
  <si>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</si>
  <si>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</si>
  <si>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</si>
  <si>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</si>
  <si>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</si>
  <si>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</si>
  <si>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</si>
  <si>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</si>
  <si>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</si>
  <si>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</si>
  <si>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</si>
  <si>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</si>
  <si>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</si>
  <si>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</si>
  <si>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</si>
  <si>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</si>
  <si>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</si>
  <si>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</si>
  <si>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</si>
  <si>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</si>
  <si>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</si>
  <si>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</si>
  <si>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</si>
  <si>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</si>
  <si>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</si>
  <si>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</si>
  <si>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</si>
  <si>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</si>
  <si>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</si>
  <si>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</si>
  <si>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</si>
  <si>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</si>
  <si>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</si>
  <si>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</si>
  <si>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</si>
  <si>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</si>
  <si>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</si>
  <si>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</si>
  <si>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</si>
  <si>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</si>
  <si>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</si>
  <si>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</si>
  <si>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</si>
  <si>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</si>
  <si>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</si>
  <si>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20 -SEWER AND ELECTRIC FUND</t>
  </si>
  <si>
    <t>Special Projects</t>
  </si>
  <si>
    <t>20-4-25-685.00 TWDB CW # 73638 - CO 2012</t>
  </si>
  <si>
    <t>20-4-25-685.01 TWDB CW # 73638 - LF</t>
  </si>
  <si>
    <t>TOTAL General Revenues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</si>
  <si>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</si>
  <si>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</si>
  <si>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</si>
  <si>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</si>
  <si>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</si>
  <si>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</si>
  <si>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</si>
  <si>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</si>
  <si>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</si>
  <si>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</si>
  <si>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</si>
  <si>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</si>
  <si>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</si>
  <si>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</si>
  <si>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</si>
  <si>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</si>
  <si>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</si>
  <si>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</si>
  <si>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</si>
  <si>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</si>
  <si>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</si>
  <si>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</si>
  <si>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20-4-22-898.00 Interest Income</t>
  </si>
  <si>
    <t>20-4-22-899.00 Sale of Fixed Assets</t>
  </si>
  <si>
    <t>TOTAL Electric Operating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</si>
  <si>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</si>
  <si>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</si>
  <si>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</si>
  <si>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</si>
  <si>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</si>
  <si>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</si>
  <si>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General Revenue</t>
  </si>
  <si>
    <t>20-4-25-685.00  TWDB CW#73638-CO 2012</t>
  </si>
  <si>
    <t>20-4-25-685.01  TWDB CW#73638-LF</t>
  </si>
  <si>
    <t>TOTAL General 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</si>
  <si>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</si>
  <si>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</si>
  <si>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</si>
  <si>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</si>
  <si>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</si>
  <si>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</si>
  <si>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</si>
  <si>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</si>
  <si>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</si>
  <si>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</si>
  <si>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</si>
  <si>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</si>
  <si>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</si>
  <si>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</si>
  <si>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</si>
  <si>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</si>
  <si>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</si>
  <si>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</si>
  <si>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</si>
  <si>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</si>
  <si>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</si>
  <si>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</si>
  <si>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</si>
  <si>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</si>
  <si>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</si>
  <si>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</si>
  <si>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</si>
  <si>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</si>
  <si>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</si>
  <si>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</si>
  <si>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</si>
  <si>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20-5-22-233.00 Computer Software Maint</t>
  </si>
  <si>
    <t>20-5-22-233.00 Computer Hardware Maint</t>
  </si>
  <si>
    <t>20-5-22-237.00 Electric Power Purchased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</si>
  <si>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</si>
  <si>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</si>
  <si>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</si>
  <si>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</si>
  <si>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</si>
  <si>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</si>
  <si>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</si>
  <si>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</si>
  <si>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</si>
  <si>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</si>
  <si>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</si>
  <si>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</si>
  <si>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</si>
  <si>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</si>
  <si>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</si>
  <si>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</si>
  <si>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</si>
  <si>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</si>
  <si>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</si>
  <si>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</si>
  <si>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</si>
  <si>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</si>
  <si>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</si>
  <si>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</si>
  <si>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</si>
  <si>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</si>
  <si>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</si>
  <si>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</si>
  <si>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</si>
  <si>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</si>
  <si>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</si>
  <si>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</si>
  <si>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</si>
  <si>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</si>
  <si>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</si>
  <si>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</si>
  <si>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</si>
  <si>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</si>
  <si>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</si>
  <si>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</si>
  <si>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</si>
  <si>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</si>
  <si>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</si>
  <si>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</si>
  <si>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</si>
  <si>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</si>
  <si>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</si>
  <si>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</si>
  <si>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</si>
  <si>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</si>
  <si>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</si>
  <si>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</si>
  <si>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</si>
  <si>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</si>
  <si>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</si>
  <si>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</si>
  <si>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</si>
  <si>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</si>
  <si>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</si>
  <si>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</si>
  <si>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</si>
  <si>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</si>
  <si>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.Office Equipment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</si>
  <si>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</si>
  <si>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</si>
  <si>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</si>
  <si>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</si>
  <si>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</si>
  <si>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</si>
  <si>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</si>
  <si>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</si>
  <si>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</si>
  <si>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</si>
  <si>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</si>
  <si>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</si>
  <si>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</si>
  <si>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</si>
  <si>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</si>
  <si>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</si>
  <si>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 xml:space="preserve">20-5-23-910.00 Transfers-out </t>
  </si>
  <si>
    <t>20-5-23-910.10 Administrative fee  to General Fund</t>
  </si>
  <si>
    <t>20-5-23-910.50 Transfers-out Utility Support</t>
  </si>
  <si>
    <t>TOTAL 23-SEWER</t>
  </si>
  <si>
    <t>25-SPECIAL PROJECTS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</si>
  <si>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</si>
  <si>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</si>
  <si>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</si>
  <si>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</si>
  <si>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UTILITY FUND</t>
  </si>
  <si>
    <t>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</si>
  <si>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</si>
  <si>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</si>
  <si>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</si>
  <si>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</si>
  <si>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</si>
  <si>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</si>
  <si>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</si>
  <si>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Operating Revenues</t>
  </si>
  <si>
    <t>30-4-31-806.00 Sale of Scrap</t>
  </si>
  <si>
    <t>30-4-31-815.00 Reimbursed Expenses</t>
  </si>
  <si>
    <t>30-4-31-815.02 TXDOT Grant</t>
  </si>
  <si>
    <t>30-4-31-818.00 Water Tap Fees</t>
  </si>
  <si>
    <t>30-4-31-819.00 Meter Fees</t>
  </si>
  <si>
    <t>30-4-31-898.00 Interest Income</t>
  </si>
  <si>
    <t>30-4-31-899.00 Sale of Fixes Assets</t>
  </si>
  <si>
    <t>TOTAL Operating Revenues</t>
  </si>
  <si>
    <t>30-4-33-686.00 TWDB DW#62545 - CO 2013</t>
  </si>
  <si>
    <t>30-4-33-686.01 TWDB DW#62545 - LF</t>
  </si>
  <si>
    <t>30-4-33-687.00 TWDB DW#62545 - EDAP 2015</t>
  </si>
  <si>
    <t>TOTAL General Revenue</t>
  </si>
  <si>
    <t>30-4-31-900.00 Loan Proceeds</t>
  </si>
  <si>
    <t>30-4-31-910.08 Transfers-in Special Revenue Fund</t>
  </si>
  <si>
    <t xml:space="preserve">30-4-33-910.00 Transfers-in 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</si>
  <si>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</si>
  <si>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</si>
  <si>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</si>
  <si>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</si>
  <si>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</si>
  <si>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</si>
  <si>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</si>
  <si>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</si>
  <si>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</si>
  <si>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</si>
  <si>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</si>
  <si>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</si>
  <si>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</si>
  <si>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</si>
  <si>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</si>
  <si>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</si>
  <si>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</si>
  <si>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</si>
  <si>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</si>
  <si>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</si>
  <si>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</si>
  <si>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 WATER DISTRIBUTION</t>
  </si>
  <si>
    <t>30-5-31-101.00 Regular Pay</t>
  </si>
  <si>
    <t>30-5-31-102.00 Overtime Pay</t>
  </si>
  <si>
    <t>30-5-31-103.00 Certification Pay</t>
  </si>
  <si>
    <t>30-5-31-106.00 Stand-by Pay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</si>
  <si>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</si>
  <si>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</si>
  <si>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</si>
  <si>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</si>
  <si>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</si>
  <si>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</si>
  <si>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</si>
  <si>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</si>
  <si>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</si>
  <si>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</si>
  <si>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</si>
  <si>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</si>
  <si>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</si>
  <si>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</si>
  <si>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</si>
  <si>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</si>
  <si>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</si>
  <si>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</si>
  <si>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</si>
  <si>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</si>
  <si>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</si>
  <si>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</si>
  <si>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</si>
  <si>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</si>
  <si>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</si>
  <si>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</si>
  <si>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</si>
  <si>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</si>
  <si>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</si>
  <si>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</si>
  <si>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30-5-31-311.00  Water Tanks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</si>
  <si>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</si>
  <si>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</si>
  <si>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</si>
  <si>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</si>
  <si>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</si>
  <si>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</si>
  <si>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</si>
  <si>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30-5-31-339.00 Amortization Expense</t>
  </si>
  <si>
    <t>30-5-31-392.00 Bad Debt Expense</t>
  </si>
  <si>
    <t>30-5-31-398.00 Interest Expense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</si>
  <si>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</si>
  <si>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</si>
  <si>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</si>
  <si>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</si>
  <si>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</si>
  <si>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</si>
  <si>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</si>
  <si>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</si>
  <si>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</si>
  <si>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</si>
  <si>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</si>
  <si>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</si>
  <si>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</si>
  <si>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33-SPECIAL PROJECTS</t>
  </si>
  <si>
    <t>30-5-33-286.00  TWDB DW #62545-CO 2013</t>
  </si>
  <si>
    <t>30-5-33-286.01   TWDB DW #62545-LF</t>
  </si>
  <si>
    <t>30-5-33-287.00  TWDB DW # 62545-EDAP 2015</t>
  </si>
  <si>
    <t xml:space="preserve">30-5-33-910.00 Transfers-out </t>
  </si>
  <si>
    <t>TOTAL 33-SPECIAL PROJECTS</t>
  </si>
  <si>
    <t>40 -GAS UTILITY FUND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</si>
  <si>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</si>
  <si>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</si>
  <si>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</si>
  <si>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</si>
  <si>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</si>
  <si>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</si>
  <si>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</si>
  <si>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</si>
  <si>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</si>
  <si>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</si>
  <si>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</si>
  <si>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</si>
  <si>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</si>
  <si>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</si>
  <si>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</si>
  <si>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</si>
  <si>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</si>
  <si>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</si>
  <si>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</si>
  <si>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</si>
  <si>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</si>
  <si>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</si>
  <si>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</si>
  <si>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</si>
  <si>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</si>
  <si>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</si>
  <si>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</si>
  <si>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</si>
  <si>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</si>
  <si>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</si>
  <si>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</si>
  <si>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</si>
  <si>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</si>
  <si>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</si>
  <si>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</si>
  <si>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</si>
  <si>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</si>
  <si>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</si>
  <si>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</si>
  <si>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</si>
  <si>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</si>
  <si>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</si>
  <si>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</si>
  <si>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</si>
  <si>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</si>
  <si>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</si>
  <si>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</si>
  <si>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</si>
  <si>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</si>
  <si>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</si>
  <si>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</si>
  <si>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</si>
  <si>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</si>
  <si>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</si>
  <si>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</si>
  <si>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</si>
  <si>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</si>
  <si>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</si>
  <si>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</si>
  <si>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</si>
  <si>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</si>
  <si>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</si>
  <si>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</si>
  <si>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</si>
  <si>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</si>
  <si>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</si>
  <si>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</si>
  <si>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</si>
  <si>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</si>
  <si>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</si>
  <si>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</si>
  <si>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</si>
  <si>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</si>
  <si>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</si>
  <si>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</si>
  <si>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</si>
  <si>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</si>
  <si>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</si>
  <si>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</si>
  <si>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</si>
  <si>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</si>
  <si>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</si>
  <si>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</si>
  <si>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</si>
  <si>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</si>
  <si>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</si>
  <si>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</si>
  <si>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</si>
  <si>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</si>
  <si>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</si>
  <si>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50-4-50-910.01 Transfers-in from Electric</t>
  </si>
  <si>
    <t>50-4-50-910.02 Transfers-in from Sewer</t>
  </si>
  <si>
    <t>50-4-50-910.30 Transfers-in from Water</t>
  </si>
  <si>
    <t>50-4-50-910.40 Transfers-in from Gas</t>
  </si>
  <si>
    <t>50-4-50-910.06 Transfers-in from Solid Waste</t>
  </si>
  <si>
    <t>50-4-50-910.08 Transfers-in from Special Rev</t>
  </si>
  <si>
    <t>26-METER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</si>
  <si>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</si>
  <si>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</si>
  <si>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</si>
  <si>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</si>
  <si>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</si>
  <si>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</si>
  <si>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</si>
  <si>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</si>
  <si>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</si>
  <si>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</si>
  <si>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</si>
  <si>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</si>
  <si>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</si>
  <si>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</si>
  <si>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</si>
  <si>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</si>
  <si>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</si>
  <si>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</si>
  <si>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</si>
  <si>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</si>
  <si>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</si>
  <si>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</si>
  <si>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</si>
  <si>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</si>
  <si>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</si>
  <si>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</si>
  <si>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</si>
  <si>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</si>
  <si>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</si>
  <si>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</si>
  <si>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</si>
  <si>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</si>
  <si>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</si>
  <si>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</si>
  <si>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</si>
  <si>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</si>
  <si>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</si>
  <si>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</si>
  <si>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</si>
  <si>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</si>
  <si>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</si>
  <si>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</si>
  <si>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</si>
  <si>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</si>
  <si>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</si>
  <si>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</si>
  <si>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</si>
  <si>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</si>
  <si>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</si>
  <si>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</si>
  <si>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</si>
  <si>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</si>
  <si>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</si>
  <si>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</si>
  <si>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</si>
  <si>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</si>
  <si>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</si>
  <si>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</si>
  <si>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</si>
  <si>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</si>
  <si>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</si>
  <si>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</si>
  <si>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</si>
  <si>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</si>
  <si>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</si>
  <si>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</si>
  <si>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</si>
  <si>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</si>
  <si>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</si>
  <si>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50-5-50-232.00 Computer Software Maint</t>
  </si>
  <si>
    <t>50-5-50-233.00 Computer Hardware Maint</t>
  </si>
  <si>
    <t>50-5-50-236.00 IT Contract</t>
  </si>
  <si>
    <t>50-5-50-302.00 Supplies - Service Center</t>
  </si>
  <si>
    <t>50-5-50-302.03 Postage</t>
  </si>
  <si>
    <t>50-5-50-306.00 Building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</si>
  <si>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</si>
  <si>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</si>
  <si>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</si>
  <si>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</si>
  <si>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</si>
  <si>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</si>
  <si>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</si>
  <si>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</si>
  <si>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</si>
  <si>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</si>
  <si>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</si>
  <si>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</si>
  <si>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</si>
  <si>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</si>
  <si>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</si>
  <si>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</si>
  <si>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</si>
  <si>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</si>
  <si>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</si>
  <si>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</si>
  <si>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</si>
  <si>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</si>
  <si>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</si>
  <si>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</si>
  <si>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</si>
  <si>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</si>
  <si>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</si>
  <si>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60-4-14-900.00 Loan Proceeds</t>
  </si>
  <si>
    <t>60-4-14-910.00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</si>
  <si>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</si>
  <si>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</si>
  <si>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</si>
  <si>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</si>
  <si>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</si>
  <si>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</si>
  <si>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</si>
  <si>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</si>
  <si>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</si>
  <si>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</si>
  <si>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</si>
  <si>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</si>
  <si>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</si>
  <si>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</si>
  <si>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</si>
  <si>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</si>
  <si>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</si>
  <si>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</si>
  <si>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</si>
  <si>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 Computer Software Maint</t>
  </si>
  <si>
    <t>60-5-14-233.00 Computer Hardware Maint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</si>
  <si>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</si>
  <si>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</si>
  <si>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</si>
  <si>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</si>
  <si>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</si>
  <si>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</si>
  <si>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</si>
  <si>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</si>
  <si>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</si>
  <si>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</si>
  <si>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</si>
  <si>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</si>
  <si>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</si>
  <si>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</si>
  <si>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</si>
  <si>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</si>
  <si>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</si>
  <si>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Cost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</si>
  <si>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</si>
  <si>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</si>
  <si>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</si>
  <si>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</si>
  <si>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</si>
  <si>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60-5-14-552.00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</si>
  <si>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</si>
  <si>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</si>
  <si>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</si>
  <si>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60-5-14-910.00 Transfers-out to General Fund</t>
  </si>
  <si>
    <t>60-5-14-910.05 Transfers-out Utility Support</t>
  </si>
  <si>
    <t>TOTAL 14-SOLID WASTE DISPOSAL</t>
  </si>
  <si>
    <t>18-STREET SANITATION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</si>
  <si>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</si>
  <si>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</si>
  <si>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</si>
  <si>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</si>
  <si>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</si>
  <si>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</si>
  <si>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</si>
  <si>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</si>
  <si>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</si>
  <si>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</si>
  <si>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</si>
  <si>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</si>
  <si>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60-5-18-308.00 Heavy Rolling Stock</t>
  </si>
  <si>
    <t>60-5-18-314.00 Drug Testing</t>
  </si>
  <si>
    <t>60-5-18-317.00 Uniforms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</si>
  <si>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</si>
  <si>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</si>
  <si>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</si>
  <si>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</si>
  <si>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60-5-18-901.00 Capital Outlay - Financed</t>
  </si>
  <si>
    <t>TOTAL 18-STREET SANITATION</t>
  </si>
  <si>
    <t>80 -SPECIAL REVENUE FUND</t>
  </si>
  <si>
    <t>General Revenues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</si>
  <si>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</si>
  <si>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</si>
  <si>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</si>
  <si>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</si>
  <si>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</si>
  <si>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</si>
  <si>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</si>
  <si>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</si>
  <si>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</si>
  <si>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</si>
  <si>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</si>
  <si>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</si>
  <si>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</si>
  <si>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>80-4-43-664.00 CVCOG Grant - Recycling Buildg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</si>
  <si>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</si>
  <si>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</si>
  <si>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</si>
  <si>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</si>
  <si>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</si>
  <si>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</si>
  <si>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 Hangar</t>
  </si>
  <si>
    <t>80-4-43-671.01  Contribution from C47</t>
  </si>
  <si>
    <t>80-4-43-672.00 TXDOT-Airport AWOS</t>
  </si>
  <si>
    <t xml:space="preserve">80-4-43-673.00 TXDOT-Airport 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</si>
  <si>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</si>
  <si>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</si>
  <si>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</si>
  <si>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</si>
  <si>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</si>
  <si>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</si>
  <si>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</si>
  <si>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</si>
  <si>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</si>
  <si>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</si>
  <si>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</si>
  <si>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</si>
  <si>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</si>
  <si>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</si>
  <si>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</si>
  <si>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</si>
  <si>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80-4-47-625.00  Cemetery Tax Levy</t>
  </si>
  <si>
    <t xml:space="preserve">80-4-16-910.00 Transfers-in </t>
  </si>
  <si>
    <t>80-4-16-910.40 Transfers-in from Gas</t>
  </si>
  <si>
    <t>80-4-43-910.22 Transfers-in from Electric</t>
  </si>
  <si>
    <t>80-4-43-910.03 Transfers-in from Water</t>
  </si>
  <si>
    <t>80-4-43-910.40 Transfers-in from Gas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</si>
  <si>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</si>
  <si>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</si>
  <si>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</si>
  <si>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</si>
  <si>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</si>
  <si>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</si>
  <si>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</si>
  <si>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</si>
  <si>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</si>
  <si>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</si>
  <si>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</si>
  <si>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</si>
  <si>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</si>
  <si>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</si>
  <si>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</si>
  <si>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</si>
  <si>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</si>
  <si>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</si>
  <si>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</si>
  <si>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</si>
  <si>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</si>
  <si>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</si>
  <si>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</si>
  <si>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</si>
  <si>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</si>
  <si>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</si>
  <si>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</si>
  <si>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</si>
  <si>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</si>
  <si>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</si>
  <si>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</si>
  <si>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</si>
  <si>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</si>
  <si>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</si>
  <si>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</si>
  <si>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</si>
  <si>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</si>
  <si>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</si>
  <si>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</si>
  <si>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</si>
  <si>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</si>
  <si>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</si>
  <si>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</si>
  <si>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</si>
  <si>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</si>
  <si>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</si>
  <si>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</si>
  <si>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</si>
  <si>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</si>
  <si>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</si>
  <si>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</si>
  <si>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</si>
  <si>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</si>
  <si>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</si>
  <si>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</si>
  <si>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</si>
  <si>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</si>
  <si>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</si>
  <si>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</si>
  <si>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</si>
  <si>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Hangar</t>
  </si>
  <si>
    <t>80-5-43-271.01      Local Cost</t>
  </si>
  <si>
    <t>80-5-43-272.00 TXDOT-Airport - AWOS</t>
  </si>
  <si>
    <t xml:space="preserve">80-5-43-272.01      Local Cost     </t>
  </si>
  <si>
    <t>80-5-43-273.00 TXDOT-Airport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</si>
  <si>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</si>
  <si>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</si>
  <si>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</si>
  <si>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</si>
  <si>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</si>
  <si>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</si>
  <si>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</si>
  <si>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</si>
  <si>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</si>
  <si>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</si>
  <si>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</si>
  <si>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</si>
  <si>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</si>
  <si>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</si>
  <si>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</si>
  <si>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</si>
  <si>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</si>
  <si>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</si>
  <si>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</si>
  <si>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</si>
  <si>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</si>
  <si>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</si>
  <si>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</si>
  <si>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</si>
  <si>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80-5-43-910.03 Transfers-out to Water</t>
  </si>
  <si>
    <t>TOTAL 43-COMMUNITY DEVELOPMENT</t>
  </si>
  <si>
    <t>47-CEMETERY</t>
  </si>
  <si>
    <t>80-5-47-324.00  General Repairs</t>
  </si>
  <si>
    <t xml:space="preserve">80-5-47-910.00 Transfers-out </t>
  </si>
  <si>
    <t>TOTAL 47-CEMETERY</t>
  </si>
  <si>
    <t xml:space="preserve">REVENUE OVER/(UNDER) EXPENDITURES   </t>
  </si>
  <si>
    <t xml:space="preserve">NET WORKING CAPITAL </t>
  </si>
  <si>
    <t>90  -ECONOMIC DEV CORP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</si>
  <si>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</si>
  <si>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</si>
  <si>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</si>
  <si>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</si>
  <si>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</si>
  <si>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Income-HOT Aircraft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</si>
  <si>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</si>
  <si>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</si>
  <si>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</si>
  <si>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</si>
  <si>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90-4-90-650.00 Sundry</t>
  </si>
  <si>
    <t>90-ECONOMIC DEV CORP</t>
  </si>
  <si>
    <t>90-5-90-201.00 Marketing FY 13</t>
  </si>
  <si>
    <t>90-5-90-202.00 Marketing FY 14</t>
  </si>
  <si>
    <t>90-5-90-203.00 Marketing FY 15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</si>
  <si>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</si>
  <si>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</si>
  <si>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</si>
  <si>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</si>
  <si>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</si>
  <si>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Civic Center</t>
  </si>
  <si>
    <t>90-5-90-241.00 McCulloch Co. Conservation</t>
  </si>
  <si>
    <t>90-5-90242.00  Community Dev - Brady Lake Marina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</si>
  <si>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</si>
  <si>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</si>
  <si>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</si>
  <si>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</si>
  <si>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</si>
  <si>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</si>
  <si>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</si>
  <si>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</si>
  <si>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</si>
  <si>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</si>
  <si>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TOTAL 90-ECONOMIC DEV CORP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</si>
</sst>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10"/>
      <color indexed="10"/>
      <name val="Arial Narrow"/>
      <family val="2"/>
    </font>
    <font>
      <sz val="8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22" fontId="2" fillId="0" borderId="0" xfId="0" applyNumberFormat="1" applyFont="1" applyFill="1"/>
    <xf numFmtId="0" fontId="2" fillId="0" borderId="0" xfId="0" applyFont="1" applyFill="1"/>
    <xf numFmtId="38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38" fontId="3" fillId="0" borderId="0" xfId="0" applyNumberFormat="1" applyFont="1" applyFill="1"/>
    <xf numFmtId="38" fontId="2" fillId="0" borderId="1" xfId="0" applyNumberFormat="1" applyFont="1" applyFill="1" applyBorder="1"/>
    <xf numFmtId="3" fontId="2" fillId="0" borderId="1" xfId="0" applyNumberFormat="1" applyFont="1" applyFill="1" applyBorder="1"/>
    <xf numFmtId="38" fontId="6" fillId="0" borderId="0" xfId="0" applyNumberFormat="1" applyFont="1" applyFill="1"/>
    <xf numFmtId="38" fontId="2" fillId="0" borderId="0" xfId="0" applyNumberFormat="1" applyFont="1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/>
    <xf numFmtId="38" fontId="2" fillId="0" borderId="2" xfId="0" applyNumberFormat="1" applyFont="1" applyFill="1" applyBorder="1"/>
    <xf numFmtId="3" fontId="2" fillId="0" borderId="2" xfId="0" applyNumberFormat="1" applyFont="1" applyFill="1" applyBorder="1"/>
    <xf numFmtId="0" fontId="4" fillId="0" borderId="0" xfId="0" applyFont="1" applyFill="1" applyBorder="1"/>
    <xf numFmtId="1" fontId="2" fillId="0" borderId="0" xfId="0" applyNumberFormat="1" applyFont="1" applyFill="1"/>
    <xf numFmtId="0" fontId="2" fillId="0" borderId="0" xfId="0" applyFont="1" applyFill="1" applyBorder="1"/>
    <xf numFmtId="38" fontId="4" fillId="0" borderId="0" xfId="0" applyNumberFormat="1" applyFont="1" applyFill="1"/>
    <xf numFmtId="0" fontId="4" fillId="0" borderId="0" xfId="0" applyFont="1"/>
    <xf numFmtId="3" fontId="2" fillId="0" borderId="0" xfId="1" applyNumberFormat="1" applyFont="1" applyFill="1"/>
    <xf numFmtId="0" fontId="6" fillId="0" borderId="0" xfId="0" applyFont="1" applyFill="1"/>
    <xf numFmtId="40" fontId="2" fillId="0" borderId="0" xfId="0" applyNumberFormat="1" applyFont="1" applyFill="1"/>
    <xf numFmtId="0" fontId="7" fillId="0" borderId="0" xfId="0" applyFont="1" applyFill="1"/>
    <xf numFmtId="40" fontId="5" fillId="0" borderId="0" xfId="0" applyNumberFormat="1" applyFont="1" applyFill="1"/>
    <xf numFmtId="3" fontId="5" fillId="0" borderId="0" xfId="0" applyNumberFormat="1" applyFont="1" applyFill="1"/>
    <xf numFmtId="3" fontId="6" fillId="0" borderId="0" xfId="0" applyNumberFormat="1" applyFont="1" applyFill="1"/>
    <xf numFmtId="0" fontId="8" fillId="0" borderId="0" xfId="0" applyFont="1" applyFill="1"/>
    <xf numFmtId="38" fontId="8" fillId="0" borderId="0" xfId="0" applyNumberFormat="1" applyFont="1" applyFill="1"/>
    <xf numFmtId="3" fontId="8" fillId="0" borderId="0" xfId="0" applyNumberFormat="1" applyFont="1" applyFill="1"/>
    <xf numFmtId="0" fontId="8" fillId="0" borderId="0" xfId="0" applyFont="1"/>
    <xf numFmtId="38" fontId="8" fillId="0" borderId="2" xfId="0" applyNumberFormat="1" applyFont="1" applyFill="1" applyBorder="1"/>
    <xf numFmtId="3" fontId="8" fillId="0" borderId="2" xfId="0" applyNumberFormat="1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/>
    <xf numFmtId="4" fontId="6" fillId="0" borderId="0" xfId="0" applyNumberFormat="1" applyFont="1" applyFill="1"/>
    <xf numFmtId="37" fontId="2" fillId="0" borderId="0" xfId="0" applyNumberFormat="1" applyFont="1" applyFill="1"/>
    <xf numFmtId="164" fontId="2" fillId="0" borderId="0" xfId="0" applyNumberFormat="1" applyFont="1" applyFill="1"/>
    <xf numFmtId="38" fontId="5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4806"/>
  <sheetViews>
    <sheetView tabSelected="1" workbookViewId="0"/>
  </sheetViews>
  <sheetFormatPr defaultColWidth="9.140625" defaultRowHeight="12.75" x14ac:dyDescent="0.2"/>
  <cols>
    <col min="1" max="1" width="28.140625" style="2" customWidth="1"/>
    <col min="2" max="2" width="1.28515625" style="2" customWidth="1"/>
    <col min="3" max="3" width="8.28515625" style="2" customWidth="1"/>
    <col min="4" max="4" width="1.28515625" style="2" customWidth="1"/>
    <col min="5" max="5" width="8.85546875" style="3" customWidth="1"/>
    <col min="6" max="6" width="1.42578125" style="2" customWidth="1"/>
    <col min="7" max="7" width="8.85546875" style="4" customWidth="1"/>
    <col min="8" max="8" width="1.42578125" style="2" customWidth="1"/>
    <col min="9" max="9" width="8.85546875" style="2" customWidth="1"/>
    <col min="10" max="10" width="1.28515625" style="2" customWidth="1"/>
    <col min="11" max="11" width="8.28515625" style="2" customWidth="1"/>
    <col min="12" max="12" width="1.28515625" style="2" customWidth="1"/>
    <col min="13" max="13" width="8.28515625" style="2" hidden="1" customWidth="1"/>
    <col min="14" max="14" width="1.28515625" style="2" hidden="1" customWidth="1"/>
    <col min="15" max="15" width="7.85546875" style="2" hidden="1" customWidth="1"/>
    <col min="16" max="16" width="1.28515625" style="2" hidden="1" customWidth="1"/>
    <col min="17" max="17" width="8.28515625" style="2" customWidth="1"/>
    <col min="18" max="18" width="9.140625" style="2"/>
    <col min="19" max="19" width="11.7109375" style="2" customWidth="1"/>
    <col min="20" max="20" width="11.7109375" style="6" customWidth="1"/>
    <col min="21" max="32" width="11.7109375" style="2" customWidth="1"/>
    <col min="33" max="33" width="9.140625" style="2"/>
    <col min="34" max="16384" width="9.140625" style="5"/>
  </cols>
  <sheetData>
    <row r="1" spans="1:20" ht="11.85" customHeight="1" x14ac:dyDescent="0.2">
      <c r="A1" s="1"/>
      <c r="B1" s="1"/>
      <c r="E1" s="3" t="s">
        <v>0</v>
      </c>
    </row>
    <row r="2" spans="1:20" ht="11.85" customHeight="1" x14ac:dyDescent="0.2">
      <c r="E2" s="3" t="s">
        <v>1</v>
      </c>
    </row>
    <row r="3" spans="1:20" ht="11.85" customHeight="1" x14ac:dyDescent="0.2">
      <c r="E3" s="3" t="s">
        <v>2</v>
      </c>
    </row>
    <row r="4" spans="1:20" ht="11.85" customHeight="1" x14ac:dyDescent="0.2">
      <c r="A4" s="2" t="s">
        <v>3</v>
      </c>
    </row>
    <row r="5" spans="1:20" ht="11.85" customHeight="1" x14ac:dyDescent="0.2"/>
    <row r="6" spans="1:20" ht="11.85" customHeight="1" x14ac:dyDescent="0.2">
      <c r="I6" s="48" t="s">
        <v>4</v>
      </c>
      <c r="J6" s="48"/>
      <c r="K6" s="48"/>
      <c r="L6" s="7"/>
      <c r="M6" s="48" t="s">
        <v>5</v>
      </c>
      <c r="N6" s="48"/>
      <c r="O6" s="48"/>
      <c r="P6" s="48"/>
      <c r="Q6" s="48"/>
    </row>
    <row r="7" spans="1:20" ht="11.85" customHeight="1" x14ac:dyDescent="0.2">
      <c r="C7" s="7" t="s">
        <v>6</v>
      </c>
      <c r="D7" s="7"/>
      <c r="E7" s="8" t="s">
        <v>7</v>
      </c>
      <c r="F7" s="7"/>
      <c r="G7" s="9" t="s">
        <v>8</v>
      </c>
      <c r="H7" s="7"/>
      <c r="I7" s="7" t="s">
        <v>9</v>
      </c>
      <c r="J7" s="7"/>
      <c r="K7" s="7" t="s">
        <v>10</v>
      </c>
      <c r="L7" s="7"/>
      <c r="M7" s="7" t="s">
        <v>5</v>
      </c>
      <c r="N7" s="7"/>
      <c r="O7" s="7" t="s">
        <v>5</v>
      </c>
      <c r="P7" s="7"/>
      <c r="Q7" s="42" t="s">
        <v>11</v>
      </c>
    </row>
    <row r="8" spans="1:20" ht="11.85" customHeight="1" x14ac:dyDescent="0.2">
      <c r="A8" s="10"/>
      <c r="C8" s="11" t="s">
        <v>12</v>
      </c>
      <c r="D8" s="7"/>
      <c r="E8" s="12" t="s">
        <v>12</v>
      </c>
      <c r="F8" s="7"/>
      <c r="G8" s="13" t="s">
        <v>12</v>
      </c>
      <c r="H8" s="7"/>
      <c r="I8" s="11" t="s">
        <v>13</v>
      </c>
      <c r="J8" s="7"/>
      <c r="K8" s="11" t="s">
        <v>13</v>
      </c>
      <c r="L8" s="7"/>
      <c r="M8" s="11" t="s">
        <v>14</v>
      </c>
      <c r="N8" s="7"/>
      <c r="O8" s="11" t="s">
        <v>15</v>
      </c>
      <c r="P8" s="7"/>
      <c r="Q8" s="11" t="s">
        <v>13</v>
      </c>
    </row>
    <row r="9" spans="1:20" ht="11.85" customHeight="1" x14ac:dyDescent="0.2"/>
    <row r="10" spans="1:20" ht="11.85" customHeight="1" x14ac:dyDescent="0.2">
      <c r="A10" s="2" t="s">
        <v>16</v>
      </c>
    </row>
    <row r="11" spans="1:20" ht="11.85" customHeight="1" x14ac:dyDescent="0.2">
      <c r="A11" s="2" t="s">
        <v>17</v>
      </c>
      <c r="C11" s="3"/>
      <c r="D11" s="3"/>
      <c r="E11" s="3">
        <v>1138806</v>
      </c>
      <c r="F11" s="3"/>
      <c r="G11" s="3">
        <f>E2248</f>
        <v>1488806.4200000027</v>
      </c>
      <c r="H11" s="3"/>
      <c r="I11" s="3">
        <f>G2248</f>
        <v>1621804.5600000024</v>
      </c>
      <c r="J11" s="3"/>
      <c r="K11" s="3">
        <f>+I11</f>
        <v>1621804.5600000024</v>
      </c>
      <c r="L11" s="3"/>
      <c r="M11" s="3">
        <f>K2248</f>
        <v>2158472.5600000024</v>
      </c>
      <c r="N11" s="3"/>
      <c r="O11" s="3"/>
      <c r="P11" s="3"/>
      <c r="Q11" s="3">
        <f>M11</f>
        <v>2158472.5600000024</v>
      </c>
    </row>
    <row r="12" spans="1:20" ht="11.85" customHeight="1" x14ac:dyDescent="0.2">
      <c r="C12" s="3"/>
      <c r="D12" s="3"/>
      <c r="F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0" ht="11.85" customHeight="1" x14ac:dyDescent="0.2">
      <c r="A13" s="14" t="s">
        <v>18</v>
      </c>
      <c r="B13" s="14"/>
      <c r="C13" s="3"/>
      <c r="D13" s="3"/>
      <c r="F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0" ht="11.85" customHeight="1" x14ac:dyDescent="0.2">
      <c r="C14" s="3"/>
      <c r="D14" s="3"/>
      <c r="F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 ht="11.85" customHeight="1" x14ac:dyDescent="0.2">
      <c r="A15" s="14" t="s">
        <v>19</v>
      </c>
      <c r="B15" s="14"/>
      <c r="C15" s="3"/>
      <c r="D15" s="3"/>
      <c r="F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0" ht="11.85" customHeight="1" x14ac:dyDescent="0.2">
      <c r="A16" s="2" t="s">
        <v>20</v>
      </c>
      <c r="C16" s="3">
        <v>520979</v>
      </c>
      <c r="D16" s="3"/>
      <c r="E16" s="3">
        <v>571947.92000000004</v>
      </c>
      <c r="F16" s="3"/>
      <c r="G16" s="4">
        <v>623369.65</v>
      </c>
      <c r="H16" s="3"/>
      <c r="I16" s="3">
        <v>670000</v>
      </c>
      <c r="J16" s="3"/>
      <c r="K16" s="3">
        <v>670000</v>
      </c>
      <c r="L16" s="3"/>
      <c r="M16" s="3">
        <v>720000</v>
      </c>
      <c r="N16" s="3"/>
      <c r="O16" s="3">
        <v>0</v>
      </c>
      <c r="P16" s="3"/>
      <c r="Q16" s="3">
        <f>M16+O16</f>
        <v>720000</v>
      </c>
      <c r="T16" s="15"/>
    </row>
    <row r="17" spans="1:26" ht="11.85" customHeight="1" x14ac:dyDescent="0.2">
      <c r="A17" s="2" t="s">
        <v>21</v>
      </c>
      <c r="C17" s="3">
        <v>41809</v>
      </c>
      <c r="D17" s="3"/>
      <c r="E17" s="3">
        <v>44185.57</v>
      </c>
      <c r="F17" s="3"/>
      <c r="G17" s="4">
        <v>35318.85</v>
      </c>
      <c r="H17" s="3"/>
      <c r="I17" s="3">
        <v>35000</v>
      </c>
      <c r="J17" s="3"/>
      <c r="K17" s="3">
        <v>30000</v>
      </c>
      <c r="L17" s="3"/>
      <c r="M17" s="3">
        <v>30000</v>
      </c>
      <c r="N17" s="3"/>
      <c r="O17" s="3">
        <v>0</v>
      </c>
      <c r="P17" s="3"/>
      <c r="Q17" s="3">
        <f>M17+O17</f>
        <v>30000</v>
      </c>
    </row>
    <row r="18" spans="1:26" ht="11.85" customHeight="1" x14ac:dyDescent="0.2">
      <c r="A18" s="2" t="s">
        <v>22</v>
      </c>
      <c r="C18" s="3">
        <v>21900</v>
      </c>
      <c r="D18" s="3"/>
      <c r="E18" s="3">
        <v>22395.58</v>
      </c>
      <c r="F18" s="3"/>
      <c r="G18" s="4">
        <v>18060.82</v>
      </c>
      <c r="H18" s="3"/>
      <c r="I18" s="3">
        <v>20000</v>
      </c>
      <c r="J18" s="3"/>
      <c r="K18" s="3">
        <v>16000</v>
      </c>
      <c r="L18" s="3"/>
      <c r="M18" s="3">
        <v>16000</v>
      </c>
      <c r="N18" s="3"/>
      <c r="O18" s="3">
        <v>0</v>
      </c>
      <c r="P18" s="3"/>
      <c r="Q18" s="3">
        <f>M18+O18</f>
        <v>16000</v>
      </c>
    </row>
    <row r="19" spans="1:26" ht="11.85" customHeight="1" x14ac:dyDescent="0.2">
      <c r="A19" s="2" t="s">
        <v>23</v>
      </c>
      <c r="C19" s="3">
        <v>0</v>
      </c>
      <c r="D19" s="3"/>
      <c r="E19" s="3">
        <v>0</v>
      </c>
      <c r="F19" s="3"/>
      <c r="G19" s="4">
        <v>0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f>M19+O19</f>
        <v>0</v>
      </c>
    </row>
    <row r="20" spans="1:26" ht="11.85" customHeight="1" x14ac:dyDescent="0.2">
      <c r="A20" s="2" t="s">
        <v>24</v>
      </c>
      <c r="C20" s="16">
        <v>2359</v>
      </c>
      <c r="D20" s="3"/>
      <c r="E20" s="16">
        <v>3222</v>
      </c>
      <c r="F20" s="3"/>
      <c r="G20" s="17">
        <v>4214</v>
      </c>
      <c r="H20" s="3"/>
      <c r="I20" s="16">
        <v>2500</v>
      </c>
      <c r="J20" s="3"/>
      <c r="K20" s="16">
        <v>4169</v>
      </c>
      <c r="L20" s="3"/>
      <c r="M20" s="16">
        <v>3000</v>
      </c>
      <c r="N20" s="3"/>
      <c r="O20" s="16">
        <v>0</v>
      </c>
      <c r="P20" s="3"/>
      <c r="Q20" s="16">
        <f>M20+O20</f>
        <v>3000</v>
      </c>
    </row>
    <row r="21" spans="1:26" ht="11.85" customHeight="1" x14ac:dyDescent="0.2">
      <c r="A21" s="2" t="s">
        <v>25</v>
      </c>
      <c r="C21" s="3">
        <f>SUM(C16:C20)</f>
        <v>587047</v>
      </c>
      <c r="D21" s="3"/>
      <c r="E21" s="3">
        <f>SUM(E16:E20)</f>
        <v>641751.06999999995</v>
      </c>
      <c r="F21" s="3"/>
      <c r="G21" s="4">
        <f>SUM(G16:G20)</f>
        <v>680963.32</v>
      </c>
      <c r="H21" s="3"/>
      <c r="I21" s="3">
        <f>SUM(I16:I20)</f>
        <v>727500</v>
      </c>
      <c r="J21" s="3"/>
      <c r="K21" s="3">
        <f>SUM(K16:K20)</f>
        <v>720169</v>
      </c>
      <c r="L21" s="3"/>
      <c r="M21" s="3">
        <f>SUM(M16:M20)</f>
        <v>769000</v>
      </c>
      <c r="N21" s="3"/>
      <c r="O21" s="3">
        <f>SUM(O16:O20)</f>
        <v>0</v>
      </c>
      <c r="P21" s="3"/>
      <c r="Q21" s="3">
        <f>SUM(Q16:Q20)</f>
        <v>769000</v>
      </c>
      <c r="U21" s="3"/>
    </row>
    <row r="22" spans="1:26" ht="11.85" customHeight="1" x14ac:dyDescent="0.2">
      <c r="C22" s="3"/>
      <c r="D22" s="3"/>
      <c r="F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6" ht="11.85" customHeight="1" x14ac:dyDescent="0.2">
      <c r="A23" s="14" t="s">
        <v>26</v>
      </c>
      <c r="C23" s="3"/>
      <c r="D23" s="3"/>
      <c r="F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6" ht="11.85" customHeight="1" x14ac:dyDescent="0.2">
      <c r="A24" s="2" t="s">
        <v>27</v>
      </c>
      <c r="C24" s="3">
        <v>799891</v>
      </c>
      <c r="D24" s="3"/>
      <c r="E24" s="3">
        <v>841376.81</v>
      </c>
      <c r="F24" s="3"/>
      <c r="G24" s="4">
        <v>954056.42</v>
      </c>
      <c r="H24" s="3"/>
      <c r="I24" s="3">
        <v>850000</v>
      </c>
      <c r="J24" s="3"/>
      <c r="K24" s="3">
        <v>1050000</v>
      </c>
      <c r="L24" s="3"/>
      <c r="M24" s="3">
        <v>960000</v>
      </c>
      <c r="N24" s="3"/>
      <c r="O24" s="3">
        <v>0</v>
      </c>
      <c r="P24" s="3"/>
      <c r="Q24" s="3">
        <f>M24+O24</f>
        <v>960000</v>
      </c>
    </row>
    <row r="25" spans="1:26" ht="11.85" customHeight="1" x14ac:dyDescent="0.2">
      <c r="A25" s="2" t="s">
        <v>28</v>
      </c>
      <c r="C25" s="3">
        <v>48991</v>
      </c>
      <c r="D25" s="3"/>
      <c r="E25" s="3">
        <v>40471.35</v>
      </c>
      <c r="F25" s="3"/>
      <c r="G25" s="4">
        <v>40003.589999999997</v>
      </c>
      <c r="H25" s="3"/>
      <c r="I25" s="3">
        <v>38000</v>
      </c>
      <c r="J25" s="3"/>
      <c r="K25" s="3">
        <v>38000</v>
      </c>
      <c r="L25" s="3"/>
      <c r="M25" s="3">
        <v>39000</v>
      </c>
      <c r="N25" s="3"/>
      <c r="O25" s="3">
        <v>0</v>
      </c>
      <c r="P25" s="3"/>
      <c r="Q25" s="3">
        <f>M25+O25</f>
        <v>39000</v>
      </c>
    </row>
    <row r="26" spans="1:26" ht="11.85" customHeight="1" x14ac:dyDescent="0.2">
      <c r="A26" s="2" t="s">
        <v>29</v>
      </c>
      <c r="C26" s="3">
        <v>40781</v>
      </c>
      <c r="D26" s="3"/>
      <c r="E26" s="3">
        <v>39230.92</v>
      </c>
      <c r="F26" s="3"/>
      <c r="G26" s="4">
        <v>36151.949999999997</v>
      </c>
      <c r="H26" s="3"/>
      <c r="I26" s="3">
        <v>37000</v>
      </c>
      <c r="J26" s="3"/>
      <c r="K26" s="3">
        <v>37000</v>
      </c>
      <c r="L26" s="3"/>
      <c r="M26" s="3">
        <v>37000</v>
      </c>
      <c r="N26" s="3"/>
      <c r="O26" s="3">
        <v>0</v>
      </c>
      <c r="P26" s="3"/>
      <c r="Q26" s="3">
        <f>M26+O26</f>
        <v>37000</v>
      </c>
    </row>
    <row r="27" spans="1:26" ht="11.85" customHeight="1" x14ac:dyDescent="0.2">
      <c r="A27" s="2" t="s">
        <v>30</v>
      </c>
      <c r="C27" s="16">
        <v>818</v>
      </c>
      <c r="D27" s="3"/>
      <c r="E27" s="16">
        <v>589.78</v>
      </c>
      <c r="F27" s="3"/>
      <c r="G27" s="17">
        <v>876.5</v>
      </c>
      <c r="H27" s="3"/>
      <c r="I27" s="16">
        <v>500</v>
      </c>
      <c r="J27" s="3"/>
      <c r="K27" s="16">
        <v>500</v>
      </c>
      <c r="L27" s="3"/>
      <c r="M27" s="16">
        <v>800</v>
      </c>
      <c r="N27" s="3"/>
      <c r="O27" s="16">
        <v>0</v>
      </c>
      <c r="P27" s="3"/>
      <c r="Q27" s="16">
        <f>M27+O27</f>
        <v>800</v>
      </c>
    </row>
    <row r="28" spans="1:26" ht="11.85" customHeight="1" x14ac:dyDescent="0.2">
      <c r="A28" s="2" t="s">
        <v>31</v>
      </c>
      <c r="C28" s="3">
        <f>SUM(C24:C27)</f>
        <v>890481</v>
      </c>
      <c r="D28" s="3"/>
      <c r="E28" s="3">
        <f>SUM(E24:E27)</f>
        <v>921668.8600000001</v>
      </c>
      <c r="F28" s="3"/>
      <c r="G28" s="4">
        <f>SUM(G24:G27)</f>
        <v>1031088.46</v>
      </c>
      <c r="H28" s="3"/>
      <c r="I28" s="3">
        <f>SUM(I24:I27)</f>
        <v>925500</v>
      </c>
      <c r="J28" s="3"/>
      <c r="K28" s="3">
        <f>SUM(K24:K27)</f>
        <v>1125500</v>
      </c>
      <c r="L28" s="3"/>
      <c r="M28" s="3">
        <f>SUM(M24:M27)</f>
        <v>1036800</v>
      </c>
      <c r="N28" s="3"/>
      <c r="O28" s="3">
        <f>SUM(O24:O27)</f>
        <v>0</v>
      </c>
      <c r="P28" s="3"/>
      <c r="Q28" s="3">
        <f>SUM(Q24:Q27)</f>
        <v>1036800</v>
      </c>
      <c r="U28" s="3"/>
      <c r="W28" s="3"/>
    </row>
    <row r="29" spans="1:26" ht="11.85" customHeight="1" x14ac:dyDescent="0.2">
      <c r="C29" s="3"/>
      <c r="D29" s="3"/>
      <c r="F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6" ht="11.85" customHeight="1" x14ac:dyDescent="0.2">
      <c r="A30" s="14" t="s">
        <v>32</v>
      </c>
      <c r="C30" s="3"/>
      <c r="D30" s="3"/>
      <c r="F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6" ht="11.85" customHeight="1" x14ac:dyDescent="0.2">
      <c r="A31" s="2" t="s">
        <v>33</v>
      </c>
      <c r="C31" s="3">
        <v>1270</v>
      </c>
      <c r="D31" s="3"/>
      <c r="E31" s="3">
        <v>995</v>
      </c>
      <c r="F31" s="3"/>
      <c r="G31" s="4">
        <v>905</v>
      </c>
      <c r="H31" s="3"/>
      <c r="I31" s="3">
        <v>1000</v>
      </c>
      <c r="J31" s="3"/>
      <c r="K31" s="3">
        <v>500</v>
      </c>
      <c r="L31" s="3"/>
      <c r="M31" s="3">
        <v>500</v>
      </c>
      <c r="N31" s="3"/>
      <c r="O31" s="3">
        <v>0</v>
      </c>
      <c r="P31" s="3"/>
      <c r="Q31" s="3">
        <f t="shared" ref="Q31:Q37" si="0">M31+O31</f>
        <v>500</v>
      </c>
    </row>
    <row r="32" spans="1:26" ht="11.85" customHeight="1" x14ac:dyDescent="0.2">
      <c r="A32" s="2" t="s">
        <v>34</v>
      </c>
      <c r="C32" s="3">
        <v>0</v>
      </c>
      <c r="D32" s="3"/>
      <c r="E32" s="3">
        <v>2350</v>
      </c>
      <c r="F32" s="3"/>
      <c r="G32" s="4">
        <v>2875</v>
      </c>
      <c r="H32" s="3"/>
      <c r="I32" s="3">
        <v>1500</v>
      </c>
      <c r="J32" s="3"/>
      <c r="K32" s="3">
        <v>2110</v>
      </c>
      <c r="L32" s="3"/>
      <c r="M32" s="3">
        <v>2000</v>
      </c>
      <c r="N32" s="3"/>
      <c r="O32" s="3">
        <v>0</v>
      </c>
      <c r="P32" s="3"/>
      <c r="Q32" s="3">
        <f t="shared" si="0"/>
        <v>2000</v>
      </c>
      <c r="Z32" s="3"/>
    </row>
    <row r="33" spans="1:29" ht="11.85" customHeight="1" x14ac:dyDescent="0.2">
      <c r="A33" s="2" t="s">
        <v>35</v>
      </c>
      <c r="C33" s="3">
        <v>975</v>
      </c>
      <c r="D33" s="3"/>
      <c r="E33" s="3">
        <v>89</v>
      </c>
      <c r="F33" s="3"/>
      <c r="G33" s="4">
        <v>104</v>
      </c>
      <c r="H33" s="3"/>
      <c r="I33" s="3">
        <v>100</v>
      </c>
      <c r="J33" s="3"/>
      <c r="K33" s="3">
        <v>100</v>
      </c>
      <c r="L33" s="3"/>
      <c r="M33" s="3">
        <v>100</v>
      </c>
      <c r="N33" s="3"/>
      <c r="O33" s="3">
        <v>0</v>
      </c>
      <c r="P33" s="3"/>
      <c r="Q33" s="3">
        <f t="shared" si="0"/>
        <v>100</v>
      </c>
    </row>
    <row r="34" spans="1:29" ht="11.85" customHeight="1" x14ac:dyDescent="0.2">
      <c r="A34" s="2" t="s">
        <v>36</v>
      </c>
      <c r="C34" s="3">
        <v>16024</v>
      </c>
      <c r="D34" s="3"/>
      <c r="E34" s="3">
        <v>15599.4</v>
      </c>
      <c r="F34" s="3"/>
      <c r="G34" s="4">
        <v>31401.119999999999</v>
      </c>
      <c r="H34" s="3"/>
      <c r="I34" s="3">
        <v>26500</v>
      </c>
      <c r="J34" s="3"/>
      <c r="K34" s="3">
        <v>21500</v>
      </c>
      <c r="L34" s="3"/>
      <c r="M34" s="3">
        <v>15000</v>
      </c>
      <c r="N34" s="3"/>
      <c r="O34" s="3">
        <v>0</v>
      </c>
      <c r="P34" s="3"/>
      <c r="Q34" s="3">
        <f>M34+O34</f>
        <v>15000</v>
      </c>
    </row>
    <row r="35" spans="1:29" ht="11.85" customHeight="1" x14ac:dyDescent="0.2">
      <c r="A35" s="2" t="s">
        <v>37</v>
      </c>
      <c r="C35" s="3">
        <v>1446</v>
      </c>
      <c r="D35" s="3"/>
      <c r="E35" s="3">
        <v>1315</v>
      </c>
      <c r="F35" s="3"/>
      <c r="G35" s="4">
        <v>675</v>
      </c>
      <c r="H35" s="3"/>
      <c r="I35" s="3">
        <v>500</v>
      </c>
      <c r="J35" s="3"/>
      <c r="K35" s="3">
        <v>200</v>
      </c>
      <c r="L35" s="3"/>
      <c r="M35" s="3">
        <v>0</v>
      </c>
      <c r="N35" s="3"/>
      <c r="O35" s="3">
        <v>0</v>
      </c>
      <c r="P35" s="3"/>
      <c r="Q35" s="3">
        <f t="shared" si="0"/>
        <v>0</v>
      </c>
    </row>
    <row r="36" spans="1:29" ht="11.85" customHeight="1" x14ac:dyDescent="0.2">
      <c r="A36" s="2" t="s">
        <v>38</v>
      </c>
      <c r="C36" s="3">
        <v>0</v>
      </c>
      <c r="D36" s="3"/>
      <c r="E36" s="3">
        <v>0</v>
      </c>
      <c r="F36" s="3"/>
      <c r="G36" s="4">
        <v>0</v>
      </c>
      <c r="H36" s="3"/>
      <c r="I36" s="3">
        <v>0</v>
      </c>
      <c r="J36" s="3"/>
      <c r="K36" s="3">
        <v>3400</v>
      </c>
      <c r="L36" s="3"/>
      <c r="M36" s="3">
        <v>1500</v>
      </c>
      <c r="N36" s="3"/>
      <c r="O36" s="3">
        <v>0</v>
      </c>
      <c r="P36" s="3"/>
      <c r="Q36" s="3">
        <f t="shared" si="0"/>
        <v>1500</v>
      </c>
      <c r="R36" s="43"/>
      <c r="S36" s="43"/>
    </row>
    <row r="37" spans="1:29" ht="11.85" customHeight="1" x14ac:dyDescent="0.2">
      <c r="A37" s="2" t="s">
        <v>39</v>
      </c>
      <c r="C37" s="16">
        <v>300</v>
      </c>
      <c r="D37" s="3"/>
      <c r="E37" s="16">
        <v>500</v>
      </c>
      <c r="F37" s="3"/>
      <c r="G37" s="17">
        <v>0</v>
      </c>
      <c r="H37" s="3"/>
      <c r="I37" s="16">
        <v>0</v>
      </c>
      <c r="J37" s="3"/>
      <c r="K37" s="16">
        <v>400</v>
      </c>
      <c r="L37" s="3"/>
      <c r="M37" s="16">
        <v>0</v>
      </c>
      <c r="N37" s="3"/>
      <c r="O37" s="16">
        <v>0</v>
      </c>
      <c r="P37" s="3"/>
      <c r="Q37" s="16">
        <f t="shared" si="0"/>
        <v>0</v>
      </c>
    </row>
    <row r="38" spans="1:29" ht="11.85" customHeight="1" x14ac:dyDescent="0.2">
      <c r="A38" s="2" t="s">
        <v>40</v>
      </c>
      <c r="C38" s="3">
        <f>SUM(C31:C37)</f>
        <v>20015</v>
      </c>
      <c r="D38" s="3"/>
      <c r="E38" s="3">
        <f>SUM(E31:E37)</f>
        <v>20848.400000000001</v>
      </c>
      <c r="F38" s="3"/>
      <c r="G38" s="4">
        <f>SUM(G31:G37)</f>
        <v>35960.119999999995</v>
      </c>
      <c r="H38" s="3"/>
      <c r="I38" s="3">
        <f>SUM(I31:I37)</f>
        <v>29600</v>
      </c>
      <c r="J38" s="3"/>
      <c r="K38" s="3">
        <f>SUM(K31:K37)</f>
        <v>28210</v>
      </c>
      <c r="L38" s="3"/>
      <c r="M38" s="3">
        <f>SUM(M31:M37)</f>
        <v>19100</v>
      </c>
      <c r="N38" s="3"/>
      <c r="O38" s="3">
        <f>SUM(O31:O37)</f>
        <v>0</v>
      </c>
      <c r="P38" s="3"/>
      <c r="Q38" s="3">
        <f>SUM(Q31:Q37)</f>
        <v>19100</v>
      </c>
    </row>
    <row r="39" spans="1:29" ht="11.85" customHeight="1" x14ac:dyDescent="0.2">
      <c r="C39" s="3"/>
      <c r="D39" s="3"/>
      <c r="F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29" ht="11.85" customHeight="1" x14ac:dyDescent="0.2">
      <c r="A40" s="14" t="s">
        <v>41</v>
      </c>
      <c r="C40" s="3"/>
      <c r="D40" s="3"/>
      <c r="F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29" ht="11.85" customHeight="1" x14ac:dyDescent="0.2">
      <c r="A41" s="2" t="s">
        <v>42</v>
      </c>
      <c r="C41" s="3">
        <v>0</v>
      </c>
      <c r="D41" s="3"/>
      <c r="E41" s="3">
        <v>15215</v>
      </c>
      <c r="F41" s="3"/>
      <c r="G41" s="4">
        <v>0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0</v>
      </c>
      <c r="P41" s="3"/>
      <c r="Q41" s="3">
        <f t="shared" ref="Q41:Q55" si="1">M41+O41</f>
        <v>0</v>
      </c>
      <c r="U41" s="3"/>
    </row>
    <row r="42" spans="1:29" ht="11.85" customHeight="1" x14ac:dyDescent="0.2">
      <c r="A42" s="2" t="s">
        <v>43</v>
      </c>
      <c r="C42" s="3">
        <v>3600</v>
      </c>
      <c r="D42" s="3"/>
      <c r="E42" s="3">
        <v>3600</v>
      </c>
      <c r="F42" s="3"/>
      <c r="G42" s="4">
        <v>3600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50000</v>
      </c>
      <c r="P42" s="3"/>
      <c r="Q42" s="3">
        <f t="shared" si="1"/>
        <v>50000</v>
      </c>
      <c r="W42" s="3"/>
    </row>
    <row r="43" spans="1:29" ht="11.85" customHeight="1" x14ac:dyDescent="0.2">
      <c r="A43" s="2" t="s">
        <v>44</v>
      </c>
      <c r="C43" s="3">
        <v>80000</v>
      </c>
      <c r="D43" s="3"/>
      <c r="E43" s="3">
        <v>80000</v>
      </c>
      <c r="F43" s="3"/>
      <c r="G43" s="4">
        <v>80000</v>
      </c>
      <c r="H43" s="3"/>
      <c r="I43" s="3">
        <v>78000</v>
      </c>
      <c r="J43" s="3"/>
      <c r="K43" s="3">
        <v>83000</v>
      </c>
      <c r="L43" s="3"/>
      <c r="M43" s="3">
        <v>93000</v>
      </c>
      <c r="N43" s="3"/>
      <c r="O43" s="3">
        <v>0</v>
      </c>
      <c r="P43" s="3"/>
      <c r="Q43" s="3">
        <f t="shared" si="1"/>
        <v>93000</v>
      </c>
      <c r="Z43" s="3"/>
    </row>
    <row r="44" spans="1:29" ht="11.85" customHeight="1" x14ac:dyDescent="0.2">
      <c r="A44" s="2" t="s">
        <v>45</v>
      </c>
      <c r="C44" s="3">
        <v>50000</v>
      </c>
      <c r="D44" s="3"/>
      <c r="E44" s="3">
        <v>50000</v>
      </c>
      <c r="F44" s="3"/>
      <c r="G44" s="4">
        <v>10000</v>
      </c>
      <c r="H44" s="3"/>
      <c r="I44" s="3">
        <v>0</v>
      </c>
      <c r="J44" s="3"/>
      <c r="K44" s="3">
        <v>0</v>
      </c>
      <c r="L44" s="3"/>
      <c r="M44" s="3">
        <v>0</v>
      </c>
      <c r="N44" s="3"/>
      <c r="O44" s="3">
        <v>0</v>
      </c>
      <c r="P44" s="3"/>
      <c r="Q44" s="3">
        <f t="shared" si="1"/>
        <v>0</v>
      </c>
      <c r="AA44" s="3"/>
    </row>
    <row r="45" spans="1:29" ht="11.85" customHeight="1" x14ac:dyDescent="0.2">
      <c r="A45" s="2" t="s">
        <v>46</v>
      </c>
      <c r="C45" s="3">
        <v>15000</v>
      </c>
      <c r="D45" s="3"/>
      <c r="E45" s="3">
        <v>0</v>
      </c>
      <c r="F45" s="3"/>
      <c r="G45" s="4">
        <v>15000</v>
      </c>
      <c r="H45" s="3"/>
      <c r="I45" s="3">
        <v>15000</v>
      </c>
      <c r="J45" s="3"/>
      <c r="K45" s="3">
        <v>65000</v>
      </c>
      <c r="L45" s="3"/>
      <c r="M45" s="3">
        <v>15000</v>
      </c>
      <c r="N45" s="3"/>
      <c r="O45" s="3">
        <v>0</v>
      </c>
      <c r="P45" s="3"/>
      <c r="Q45" s="3">
        <f t="shared" si="1"/>
        <v>15000</v>
      </c>
      <c r="AB45" s="18"/>
    </row>
    <row r="46" spans="1:29" ht="11.85" customHeight="1" x14ac:dyDescent="0.2">
      <c r="A46" s="2" t="s">
        <v>47</v>
      </c>
      <c r="C46" s="3">
        <v>0</v>
      </c>
      <c r="D46" s="3"/>
      <c r="E46" s="3">
        <v>0</v>
      </c>
      <c r="F46" s="3"/>
      <c r="G46" s="4">
        <v>40000</v>
      </c>
      <c r="H46" s="3"/>
      <c r="I46" s="3">
        <v>32000</v>
      </c>
      <c r="J46" s="3"/>
      <c r="K46" s="3">
        <v>42000</v>
      </c>
      <c r="L46" s="3"/>
      <c r="M46" s="3">
        <v>47000</v>
      </c>
      <c r="N46" s="3"/>
      <c r="O46" s="3">
        <v>0</v>
      </c>
      <c r="P46" s="3"/>
      <c r="Q46" s="3">
        <f t="shared" si="1"/>
        <v>47000</v>
      </c>
      <c r="AC46" s="3"/>
    </row>
    <row r="47" spans="1:29" ht="11.85" customHeight="1" x14ac:dyDescent="0.2">
      <c r="A47" s="2" t="s">
        <v>48</v>
      </c>
      <c r="C47" s="19">
        <v>80000</v>
      </c>
      <c r="D47" s="19"/>
      <c r="E47" s="19">
        <v>80000</v>
      </c>
      <c r="F47" s="19"/>
      <c r="G47" s="20">
        <v>80000</v>
      </c>
      <c r="H47" s="19"/>
      <c r="I47" s="19">
        <v>80000</v>
      </c>
      <c r="J47" s="19"/>
      <c r="K47" s="19">
        <v>80000</v>
      </c>
      <c r="L47" s="19"/>
      <c r="M47" s="19">
        <v>90000</v>
      </c>
      <c r="N47" s="19"/>
      <c r="O47" s="19">
        <v>0</v>
      </c>
      <c r="P47" s="19"/>
      <c r="Q47" s="3">
        <f t="shared" si="1"/>
        <v>90000</v>
      </c>
    </row>
    <row r="48" spans="1:29" ht="11.85" customHeight="1" x14ac:dyDescent="0.2">
      <c r="A48" s="2" t="s">
        <v>49</v>
      </c>
      <c r="C48" s="3">
        <v>89941</v>
      </c>
      <c r="D48" s="3"/>
      <c r="E48" s="3">
        <v>97138.95</v>
      </c>
      <c r="F48" s="3"/>
      <c r="G48" s="4">
        <v>104910.03</v>
      </c>
      <c r="H48" s="3"/>
      <c r="I48" s="3">
        <v>0</v>
      </c>
      <c r="J48" s="3"/>
      <c r="K48" s="3">
        <v>18513</v>
      </c>
      <c r="L48" s="3"/>
      <c r="M48" s="3">
        <v>0</v>
      </c>
      <c r="N48" s="3"/>
      <c r="O48" s="3">
        <v>0</v>
      </c>
      <c r="P48" s="3"/>
      <c r="Q48" s="3">
        <f t="shared" si="1"/>
        <v>0</v>
      </c>
    </row>
    <row r="49" spans="1:30" ht="11.85" customHeight="1" x14ac:dyDescent="0.2">
      <c r="A49" s="2" t="s">
        <v>50</v>
      </c>
      <c r="C49" s="3">
        <v>0</v>
      </c>
      <c r="D49" s="3"/>
      <c r="E49" s="3">
        <v>0</v>
      </c>
      <c r="F49" s="3"/>
      <c r="G49" s="4">
        <v>1100.6099999999999</v>
      </c>
      <c r="H49" s="3"/>
      <c r="I49" s="3">
        <v>1000</v>
      </c>
      <c r="J49" s="3"/>
      <c r="K49" s="3">
        <v>1164</v>
      </c>
      <c r="L49" s="3"/>
      <c r="M49" s="3">
        <v>1000</v>
      </c>
      <c r="N49" s="3"/>
      <c r="O49" s="3">
        <v>0</v>
      </c>
      <c r="P49" s="3"/>
      <c r="Q49" s="3">
        <f t="shared" si="1"/>
        <v>1000</v>
      </c>
      <c r="AA49" s="3"/>
    </row>
    <row r="50" spans="1:30" ht="11.85" customHeight="1" x14ac:dyDescent="0.2">
      <c r="A50" s="2" t="s">
        <v>51</v>
      </c>
      <c r="C50" s="3">
        <v>0</v>
      </c>
      <c r="D50" s="3"/>
      <c r="E50" s="3">
        <v>0</v>
      </c>
      <c r="F50" s="3"/>
      <c r="G50" s="4">
        <v>0</v>
      </c>
      <c r="H50" s="3"/>
      <c r="I50" s="3">
        <v>0</v>
      </c>
      <c r="J50" s="3"/>
      <c r="K50" s="3">
        <v>250</v>
      </c>
      <c r="L50" s="3"/>
      <c r="M50" s="3">
        <v>250</v>
      </c>
      <c r="N50" s="3"/>
      <c r="O50" s="3">
        <v>0</v>
      </c>
      <c r="P50" s="3"/>
      <c r="Q50" s="3">
        <f t="shared" si="1"/>
        <v>250</v>
      </c>
      <c r="V50" s="3"/>
    </row>
    <row r="51" spans="1:30" ht="11.25" customHeight="1" x14ac:dyDescent="0.2">
      <c r="A51" s="2" t="s">
        <v>52</v>
      </c>
      <c r="C51" s="3">
        <v>0</v>
      </c>
      <c r="D51" s="3"/>
      <c r="E51" s="3">
        <v>0</v>
      </c>
      <c r="F51" s="3"/>
      <c r="G51" s="4">
        <v>30000</v>
      </c>
      <c r="H51" s="3"/>
      <c r="I51" s="3">
        <v>36000</v>
      </c>
      <c r="J51" s="3"/>
      <c r="K51" s="3">
        <v>36000</v>
      </c>
      <c r="L51" s="3"/>
      <c r="M51" s="3">
        <v>30000</v>
      </c>
      <c r="N51" s="3"/>
      <c r="O51" s="3">
        <v>0</v>
      </c>
      <c r="P51" s="3"/>
      <c r="Q51" s="3">
        <f t="shared" si="1"/>
        <v>30000</v>
      </c>
      <c r="AD51" s="3"/>
    </row>
    <row r="52" spans="1:30" ht="11.25" customHeight="1" x14ac:dyDescent="0.2">
      <c r="A52" s="2" t="s">
        <v>53</v>
      </c>
      <c r="C52" s="19">
        <v>0</v>
      </c>
      <c r="D52" s="19"/>
      <c r="E52" s="19">
        <v>27495</v>
      </c>
      <c r="F52" s="19"/>
      <c r="G52" s="20">
        <v>0</v>
      </c>
      <c r="H52" s="19"/>
      <c r="I52" s="19">
        <v>0</v>
      </c>
      <c r="J52" s="19"/>
      <c r="K52" s="19">
        <v>187000</v>
      </c>
      <c r="L52" s="19"/>
      <c r="M52" s="19">
        <v>0</v>
      </c>
      <c r="N52" s="19"/>
      <c r="O52" s="19">
        <v>0</v>
      </c>
      <c r="P52" s="19"/>
      <c r="Q52" s="3">
        <f t="shared" si="1"/>
        <v>0</v>
      </c>
    </row>
    <row r="53" spans="1:30" ht="11.85" customHeight="1" x14ac:dyDescent="0.2">
      <c r="A53" s="2" t="s">
        <v>54</v>
      </c>
      <c r="C53" s="19">
        <v>0</v>
      </c>
      <c r="D53" s="3"/>
      <c r="E53" s="19">
        <v>0</v>
      </c>
      <c r="F53" s="3"/>
      <c r="G53" s="20">
        <v>0</v>
      </c>
      <c r="H53" s="3"/>
      <c r="I53" s="19">
        <v>0</v>
      </c>
      <c r="J53" s="3"/>
      <c r="K53" s="19">
        <v>0</v>
      </c>
      <c r="L53" s="3"/>
      <c r="M53" s="19">
        <v>6300</v>
      </c>
      <c r="N53" s="3"/>
      <c r="O53" s="19">
        <v>0</v>
      </c>
      <c r="P53" s="3"/>
      <c r="Q53" s="19">
        <f>M53+O53</f>
        <v>6300</v>
      </c>
    </row>
    <row r="54" spans="1:30" ht="11.85" customHeight="1" x14ac:dyDescent="0.2">
      <c r="A54" s="2" t="s">
        <v>55</v>
      </c>
      <c r="C54" s="3">
        <v>50000</v>
      </c>
      <c r="D54" s="3"/>
      <c r="E54" s="3">
        <v>11598.76</v>
      </c>
      <c r="F54" s="3"/>
      <c r="G54" s="4">
        <v>11372.9</v>
      </c>
      <c r="H54" s="3"/>
      <c r="I54" s="3">
        <v>47250</v>
      </c>
      <c r="J54" s="3"/>
      <c r="K54" s="3">
        <v>47250</v>
      </c>
      <c r="L54" s="3"/>
      <c r="M54" s="3">
        <v>0</v>
      </c>
      <c r="N54" s="3"/>
      <c r="O54" s="3">
        <v>25000</v>
      </c>
      <c r="P54" s="3"/>
      <c r="Q54" s="3">
        <f>M54+O54</f>
        <v>25000</v>
      </c>
      <c r="V54" s="3"/>
    </row>
    <row r="55" spans="1:30" ht="11.85" customHeight="1" x14ac:dyDescent="0.2">
      <c r="A55" s="2" t="s">
        <v>56</v>
      </c>
      <c r="C55" s="16">
        <v>0</v>
      </c>
      <c r="D55" s="3"/>
      <c r="E55" s="16">
        <v>0</v>
      </c>
      <c r="F55" s="3"/>
      <c r="G55" s="17">
        <v>0</v>
      </c>
      <c r="H55" s="3"/>
      <c r="I55" s="16">
        <v>6720</v>
      </c>
      <c r="J55" s="3"/>
      <c r="K55" s="16">
        <v>0</v>
      </c>
      <c r="L55" s="3"/>
      <c r="M55" s="16">
        <v>0</v>
      </c>
      <c r="N55" s="3"/>
      <c r="O55" s="16">
        <v>0</v>
      </c>
      <c r="P55" s="3"/>
      <c r="Q55" s="16">
        <f t="shared" si="1"/>
        <v>0</v>
      </c>
      <c r="R55" s="3"/>
      <c r="S55" s="3"/>
    </row>
    <row r="56" spans="1:30" ht="11.85" customHeight="1" x14ac:dyDescent="0.2">
      <c r="A56" s="2" t="s">
        <v>57</v>
      </c>
      <c r="C56" s="3">
        <f>SUM(C41:C55)</f>
        <v>368541</v>
      </c>
      <c r="D56" s="3"/>
      <c r="E56" s="3">
        <f>SUM(E41:E55)</f>
        <v>365047.71</v>
      </c>
      <c r="F56" s="3"/>
      <c r="G56" s="4">
        <f>SUM(G41:G55)</f>
        <v>375983.54000000004</v>
      </c>
      <c r="H56" s="3"/>
      <c r="I56" s="3">
        <f>SUM(I41:I55)</f>
        <v>295970</v>
      </c>
      <c r="J56" s="3"/>
      <c r="K56" s="3">
        <f>SUM(K41:K55)</f>
        <v>560177</v>
      </c>
      <c r="L56" s="3"/>
      <c r="M56" s="3">
        <f>SUM(M41:M55)</f>
        <v>282550</v>
      </c>
      <c r="N56" s="3"/>
      <c r="O56" s="3">
        <f>SUM(O41:O55)</f>
        <v>75000</v>
      </c>
      <c r="P56" s="3"/>
      <c r="Q56" s="3">
        <f>SUM(Q41:Q55)</f>
        <v>357550</v>
      </c>
      <c r="U56" s="3"/>
    </row>
    <row r="57" spans="1:30" ht="11.85" customHeight="1" x14ac:dyDescent="0.2">
      <c r="C57" s="3"/>
      <c r="D57" s="3"/>
      <c r="F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30" ht="11.85" customHeight="1" x14ac:dyDescent="0.2">
      <c r="C58" s="3"/>
      <c r="D58" s="3"/>
      <c r="F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30" ht="11.85" customHeight="1" x14ac:dyDescent="0.2">
      <c r="C59" s="3"/>
      <c r="D59" s="3"/>
      <c r="F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30" ht="11.85" customHeight="1" x14ac:dyDescent="0.2">
      <c r="C60" s="3"/>
      <c r="D60" s="3"/>
      <c r="F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30" ht="11.85" customHeight="1" x14ac:dyDescent="0.2">
      <c r="C61" s="3"/>
      <c r="D61" s="3"/>
      <c r="F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30" ht="11.85" customHeight="1" x14ac:dyDescent="0.2">
      <c r="C62" s="3"/>
      <c r="D62" s="3"/>
      <c r="F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30" ht="11.85" customHeight="1" x14ac:dyDescent="0.2">
      <c r="C63" s="3"/>
      <c r="D63" s="3"/>
      <c r="F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30" ht="11.85" customHeight="1" x14ac:dyDescent="0.2">
      <c r="C64" s="3"/>
      <c r="D64" s="3"/>
      <c r="F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27" ht="11.85" customHeight="1" x14ac:dyDescent="0.2">
      <c r="C65" s="3"/>
      <c r="D65" s="3"/>
      <c r="F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27" ht="11.85" customHeight="1" x14ac:dyDescent="0.2">
      <c r="A66" s="1"/>
      <c r="B66" s="1"/>
      <c r="E66" s="3" t="str">
        <f>$E$1</f>
        <v>CITY OF BRADY</v>
      </c>
    </row>
    <row r="67" spans="1:27" ht="11.85" customHeight="1" x14ac:dyDescent="0.2">
      <c r="E67" s="3" t="str">
        <f>$E$2</f>
        <v>BUDGET REPORT</v>
      </c>
    </row>
    <row r="68" spans="1:27" ht="11.85" customHeight="1" x14ac:dyDescent="0.2">
      <c r="E68" s="3" t="str">
        <f>$E$3</f>
        <v>FISCAL YEAR 2015 - 2016</v>
      </c>
    </row>
    <row r="69" spans="1:27" ht="11.85" customHeight="1" x14ac:dyDescent="0.2">
      <c r="A69" s="2" t="s">
        <v>3</v>
      </c>
    </row>
    <row r="70" spans="1:27" ht="11.85" customHeight="1" x14ac:dyDescent="0.2"/>
    <row r="71" spans="1:27" ht="11.85" customHeight="1" x14ac:dyDescent="0.2">
      <c r="I71" s="48" t="str">
        <f>$I$6</f>
        <v>(----- 2014-2015 ------)</v>
      </c>
      <c r="J71" s="48"/>
      <c r="K71" s="48"/>
      <c r="L71" s="7"/>
      <c r="M71" s="48" t="str">
        <f>$M$6</f>
        <v>2015-2016</v>
      </c>
      <c r="N71" s="48"/>
      <c r="O71" s="48"/>
      <c r="P71" s="48"/>
      <c r="Q71" s="48"/>
    </row>
    <row r="72" spans="1:27" ht="11.85" customHeight="1" x14ac:dyDescent="0.2">
      <c r="C72" s="7" t="str">
        <f>$C$7</f>
        <v>2011- 2012</v>
      </c>
      <c r="D72" s="7"/>
      <c r="E72" s="8" t="str">
        <f>$E$7</f>
        <v>2012-2013</v>
      </c>
      <c r="F72" s="7"/>
      <c r="G72" s="9" t="str">
        <f>$G$7</f>
        <v>2013- 2014</v>
      </c>
      <c r="H72" s="7"/>
      <c r="I72" s="7" t="s">
        <v>9</v>
      </c>
      <c r="J72" s="7"/>
      <c r="K72" s="7" t="str">
        <f>+$K$7</f>
        <v>PROJECTED</v>
      </c>
      <c r="L72" s="7"/>
      <c r="M72" s="7" t="str">
        <f>$M$7</f>
        <v>2015-2016</v>
      </c>
      <c r="N72" s="7"/>
      <c r="O72" s="7" t="str">
        <f>$O$7</f>
        <v>2015-2016</v>
      </c>
      <c r="P72" s="7"/>
      <c r="Q72" s="42" t="str">
        <f>$Q$7</f>
        <v>APPROVED</v>
      </c>
    </row>
    <row r="73" spans="1:27" ht="11.85" customHeight="1" x14ac:dyDescent="0.2">
      <c r="A73" s="10"/>
      <c r="C73" s="11" t="s">
        <v>12</v>
      </c>
      <c r="D73" s="7"/>
      <c r="E73" s="12" t="s">
        <v>12</v>
      </c>
      <c r="F73" s="7"/>
      <c r="G73" s="13" t="s">
        <v>12</v>
      </c>
      <c r="H73" s="7"/>
      <c r="I73" s="11" t="s">
        <v>13</v>
      </c>
      <c r="J73" s="7"/>
      <c r="K73" s="11" t="s">
        <v>13</v>
      </c>
      <c r="L73" s="7"/>
      <c r="M73" s="11" t="str">
        <f>$M$8</f>
        <v>BASE</v>
      </c>
      <c r="N73" s="7"/>
      <c r="O73" s="11" t="str">
        <f>$O$8</f>
        <v>SUPPLEMENTAL</v>
      </c>
      <c r="P73" s="7"/>
      <c r="Q73" s="11" t="str">
        <f>$Q$8</f>
        <v>BUDGET</v>
      </c>
    </row>
    <row r="74" spans="1:27" ht="11.25" customHeight="1" x14ac:dyDescent="0.2">
      <c r="C74" s="3"/>
      <c r="D74" s="3"/>
      <c r="F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27" ht="11.85" customHeight="1" x14ac:dyDescent="0.2">
      <c r="A75" s="14" t="s">
        <v>58</v>
      </c>
      <c r="C75" s="3"/>
      <c r="D75" s="3"/>
      <c r="F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27" ht="11.85" customHeight="1" x14ac:dyDescent="0.2">
      <c r="A76" s="2" t="s">
        <v>59</v>
      </c>
      <c r="C76" s="3">
        <v>761</v>
      </c>
      <c r="D76" s="3"/>
      <c r="E76" s="3">
        <v>788</v>
      </c>
      <c r="F76" s="3"/>
      <c r="G76" s="4">
        <v>701</v>
      </c>
      <c r="H76" s="3"/>
      <c r="I76" s="3">
        <v>500</v>
      </c>
      <c r="J76" s="3"/>
      <c r="K76" s="3">
        <v>500</v>
      </c>
      <c r="L76" s="3"/>
      <c r="M76" s="3">
        <v>700</v>
      </c>
      <c r="N76" s="3"/>
      <c r="O76" s="3">
        <v>0</v>
      </c>
      <c r="P76" s="3"/>
      <c r="Q76" s="3">
        <f t="shared" ref="Q76:Q81" si="2">M76+O76</f>
        <v>700</v>
      </c>
      <c r="AA76" s="3"/>
    </row>
    <row r="77" spans="1:27" ht="11.85" customHeight="1" x14ac:dyDescent="0.2">
      <c r="A77" s="2" t="s">
        <v>60</v>
      </c>
      <c r="C77" s="19">
        <v>0</v>
      </c>
      <c r="D77" s="19"/>
      <c r="E77" s="19">
        <v>3950</v>
      </c>
      <c r="F77" s="19"/>
      <c r="G77" s="20">
        <v>0</v>
      </c>
      <c r="H77" s="19"/>
      <c r="I77" s="19">
        <v>0</v>
      </c>
      <c r="J77" s="19"/>
      <c r="K77" s="19">
        <v>634</v>
      </c>
      <c r="L77" s="19"/>
      <c r="M77" s="19">
        <v>0</v>
      </c>
      <c r="N77" s="19"/>
      <c r="O77" s="19">
        <v>0</v>
      </c>
      <c r="P77" s="19"/>
      <c r="Q77" s="3">
        <f t="shared" si="2"/>
        <v>0</v>
      </c>
      <c r="AA77" s="3"/>
    </row>
    <row r="78" spans="1:27" ht="11.85" customHeight="1" x14ac:dyDescent="0.2">
      <c r="A78" s="2" t="s">
        <v>61</v>
      </c>
      <c r="C78" s="3">
        <v>64401</v>
      </c>
      <c r="D78" s="3"/>
      <c r="E78" s="3">
        <v>39303.589999999997</v>
      </c>
      <c r="F78" s="3"/>
      <c r="G78" s="4">
        <v>43500.21</v>
      </c>
      <c r="H78" s="3"/>
      <c r="I78" s="3">
        <v>42000</v>
      </c>
      <c r="J78" s="3"/>
      <c r="K78" s="3">
        <v>48000</v>
      </c>
      <c r="L78" s="3"/>
      <c r="M78" s="3">
        <v>45000</v>
      </c>
      <c r="N78" s="3"/>
      <c r="O78" s="3">
        <v>0</v>
      </c>
      <c r="P78" s="3"/>
      <c r="Q78" s="3">
        <f t="shared" si="2"/>
        <v>45000</v>
      </c>
    </row>
    <row r="79" spans="1:27" ht="11.85" customHeight="1" x14ac:dyDescent="0.2">
      <c r="A79" s="2" t="s">
        <v>62</v>
      </c>
      <c r="C79" s="3">
        <v>1182</v>
      </c>
      <c r="D79" s="3"/>
      <c r="E79" s="3">
        <v>710.95</v>
      </c>
      <c r="F79" s="3"/>
      <c r="G79" s="4">
        <v>748.81</v>
      </c>
      <c r="H79" s="3"/>
      <c r="I79" s="3">
        <v>800</v>
      </c>
      <c r="J79" s="3"/>
      <c r="K79" s="3">
        <v>800</v>
      </c>
      <c r="L79" s="3"/>
      <c r="M79" s="3">
        <v>800</v>
      </c>
      <c r="N79" s="3"/>
      <c r="O79" s="3">
        <v>0</v>
      </c>
      <c r="P79" s="3"/>
      <c r="Q79" s="3">
        <f t="shared" si="2"/>
        <v>800</v>
      </c>
    </row>
    <row r="80" spans="1:27" ht="11.85" customHeight="1" x14ac:dyDescent="0.2">
      <c r="A80" s="2" t="s">
        <v>63</v>
      </c>
      <c r="C80" s="19">
        <v>790</v>
      </c>
      <c r="D80" s="3"/>
      <c r="E80" s="19">
        <v>475.94</v>
      </c>
      <c r="F80" s="3"/>
      <c r="G80" s="20">
        <v>499.28</v>
      </c>
      <c r="H80" s="3"/>
      <c r="I80" s="19">
        <v>500</v>
      </c>
      <c r="J80" s="3"/>
      <c r="K80" s="19">
        <v>500</v>
      </c>
      <c r="L80" s="3"/>
      <c r="M80" s="19">
        <v>500</v>
      </c>
      <c r="N80" s="3"/>
      <c r="O80" s="19">
        <v>0</v>
      </c>
      <c r="P80" s="3"/>
      <c r="Q80" s="19">
        <f t="shared" si="2"/>
        <v>500</v>
      </c>
    </row>
    <row r="81" spans="1:31" ht="11.85" customHeight="1" x14ac:dyDescent="0.2">
      <c r="A81" s="2" t="s">
        <v>64</v>
      </c>
      <c r="C81" s="16">
        <v>30</v>
      </c>
      <c r="D81" s="3"/>
      <c r="E81" s="16">
        <v>29</v>
      </c>
      <c r="F81" s="3"/>
      <c r="G81" s="17">
        <v>283.5</v>
      </c>
      <c r="H81" s="3"/>
      <c r="I81" s="16">
        <v>200</v>
      </c>
      <c r="J81" s="3"/>
      <c r="K81" s="16">
        <v>200</v>
      </c>
      <c r="L81" s="3"/>
      <c r="M81" s="16">
        <v>1000</v>
      </c>
      <c r="N81" s="3"/>
      <c r="O81" s="16">
        <v>0</v>
      </c>
      <c r="P81" s="3"/>
      <c r="Q81" s="16">
        <f t="shared" si="2"/>
        <v>1000</v>
      </c>
    </row>
    <row r="82" spans="1:31" ht="11.85" customHeight="1" x14ac:dyDescent="0.2">
      <c r="A82" s="2" t="s">
        <v>65</v>
      </c>
      <c r="C82" s="3">
        <f>SUM(C76:C81)</f>
        <v>67164</v>
      </c>
      <c r="D82" s="3"/>
      <c r="E82" s="3">
        <f>SUM(E76:E81)</f>
        <v>45257.479999999996</v>
      </c>
      <c r="F82" s="3"/>
      <c r="G82" s="4">
        <f>SUM(G76:G81)</f>
        <v>45732.799999999996</v>
      </c>
      <c r="H82" s="3"/>
      <c r="I82" s="3">
        <f>SUM(I76:I81)</f>
        <v>44000</v>
      </c>
      <c r="J82" s="3"/>
      <c r="K82" s="3">
        <f>SUM(K76:K81)</f>
        <v>50634</v>
      </c>
      <c r="L82" s="3"/>
      <c r="M82" s="3">
        <f>SUM(M76:M81)</f>
        <v>48000</v>
      </c>
      <c r="N82" s="3"/>
      <c r="O82" s="3">
        <f>SUM(O76:O80)</f>
        <v>0</v>
      </c>
      <c r="P82" s="3"/>
      <c r="Q82" s="3">
        <f>SUM(Q76:Q81)</f>
        <v>48000</v>
      </c>
      <c r="R82" s="3"/>
      <c r="S82" s="3"/>
    </row>
    <row r="83" spans="1:31" ht="11.85" customHeight="1" x14ac:dyDescent="0.2">
      <c r="C83" s="3"/>
      <c r="D83" s="3"/>
      <c r="F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31" ht="11.85" customHeight="1" x14ac:dyDescent="0.2">
      <c r="A84" s="14" t="s">
        <v>66</v>
      </c>
      <c r="C84" s="3"/>
      <c r="D84" s="3"/>
      <c r="F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31" ht="11.85" customHeight="1" x14ac:dyDescent="0.2">
      <c r="A85" s="2" t="s">
        <v>67</v>
      </c>
      <c r="C85" s="3">
        <v>359</v>
      </c>
      <c r="D85" s="3"/>
      <c r="E85" s="3">
        <v>181</v>
      </c>
      <c r="F85" s="3"/>
      <c r="G85" s="4">
        <v>90.1</v>
      </c>
      <c r="H85" s="3"/>
      <c r="I85" s="3">
        <v>0</v>
      </c>
      <c r="J85" s="3"/>
      <c r="K85" s="3">
        <v>0</v>
      </c>
      <c r="L85" s="3"/>
      <c r="M85" s="3">
        <v>0</v>
      </c>
      <c r="N85" s="3"/>
      <c r="O85" s="3">
        <v>0</v>
      </c>
      <c r="P85" s="3"/>
      <c r="Q85" s="3">
        <f t="shared" ref="Q85:Q92" si="3">M85+O85</f>
        <v>0</v>
      </c>
      <c r="U85" s="3"/>
    </row>
    <row r="86" spans="1:31" ht="11.85" customHeight="1" x14ac:dyDescent="0.2">
      <c r="A86" s="2" t="s">
        <v>68</v>
      </c>
      <c r="C86" s="3">
        <v>15775</v>
      </c>
      <c r="D86" s="3"/>
      <c r="E86" s="3">
        <v>12541.26</v>
      </c>
      <c r="F86" s="3"/>
      <c r="G86" s="4">
        <v>13306.24</v>
      </c>
      <c r="H86" s="3"/>
      <c r="I86" s="3">
        <v>12000</v>
      </c>
      <c r="J86" s="3"/>
      <c r="K86" s="3">
        <v>16000</v>
      </c>
      <c r="L86" s="3"/>
      <c r="M86" s="3">
        <v>12000</v>
      </c>
      <c r="N86" s="3"/>
      <c r="O86" s="3">
        <v>0</v>
      </c>
      <c r="P86" s="3"/>
      <c r="Q86" s="3">
        <f t="shared" si="3"/>
        <v>12000</v>
      </c>
      <c r="W86" s="3"/>
    </row>
    <row r="87" spans="1:31" ht="11.85" customHeight="1" x14ac:dyDescent="0.2">
      <c r="A87" s="2" t="s">
        <v>69</v>
      </c>
      <c r="C87" s="3">
        <v>520</v>
      </c>
      <c r="D87" s="3"/>
      <c r="E87" s="3">
        <v>705</v>
      </c>
      <c r="F87" s="3"/>
      <c r="G87" s="4">
        <v>470</v>
      </c>
      <c r="H87" s="3"/>
      <c r="I87" s="3">
        <v>300</v>
      </c>
      <c r="J87" s="3"/>
      <c r="K87" s="3">
        <v>500</v>
      </c>
      <c r="L87" s="3"/>
      <c r="M87" s="3">
        <v>400</v>
      </c>
      <c r="N87" s="3"/>
      <c r="O87" s="3">
        <v>0</v>
      </c>
      <c r="P87" s="3"/>
      <c r="Q87" s="3">
        <f t="shared" si="3"/>
        <v>400</v>
      </c>
      <c r="W87" s="3"/>
    </row>
    <row r="88" spans="1:31" ht="11.85" customHeight="1" x14ac:dyDescent="0.2">
      <c r="A88" s="2" t="s">
        <v>70</v>
      </c>
      <c r="C88" s="3">
        <v>19317</v>
      </c>
      <c r="D88" s="3"/>
      <c r="E88" s="3">
        <v>20326.5</v>
      </c>
      <c r="F88" s="3"/>
      <c r="G88" s="4">
        <v>17957.95</v>
      </c>
      <c r="H88" s="3"/>
      <c r="I88" s="3">
        <v>19000</v>
      </c>
      <c r="J88" s="3"/>
      <c r="K88" s="3">
        <v>19000</v>
      </c>
      <c r="L88" s="3"/>
      <c r="M88" s="3">
        <v>19000</v>
      </c>
      <c r="N88" s="3"/>
      <c r="O88" s="3">
        <v>0</v>
      </c>
      <c r="P88" s="3"/>
      <c r="Q88" s="3">
        <f t="shared" si="3"/>
        <v>19000</v>
      </c>
      <c r="Y88" s="3"/>
    </row>
    <row r="89" spans="1:31" ht="11.85" customHeight="1" x14ac:dyDescent="0.2">
      <c r="A89" s="2" t="s">
        <v>71</v>
      </c>
      <c r="C89" s="3">
        <v>9381</v>
      </c>
      <c r="D89" s="3"/>
      <c r="E89" s="3">
        <v>2517.5</v>
      </c>
      <c r="F89" s="3"/>
      <c r="G89" s="4">
        <v>3998.75</v>
      </c>
      <c r="H89" s="3"/>
      <c r="I89" s="3">
        <v>2500</v>
      </c>
      <c r="J89" s="3"/>
      <c r="K89" s="3">
        <v>1500</v>
      </c>
      <c r="L89" s="3"/>
      <c r="M89" s="3">
        <v>2500</v>
      </c>
      <c r="N89" s="3"/>
      <c r="O89" s="3">
        <v>0</v>
      </c>
      <c r="P89" s="3"/>
      <c r="Q89" s="3">
        <f t="shared" si="3"/>
        <v>2500</v>
      </c>
      <c r="Z89" s="3"/>
    </row>
    <row r="90" spans="1:31" ht="11.85" customHeight="1" x14ac:dyDescent="0.2">
      <c r="A90" s="2" t="s">
        <v>72</v>
      </c>
      <c r="C90" s="3">
        <v>0</v>
      </c>
      <c r="D90" s="3"/>
      <c r="E90" s="3">
        <v>0</v>
      </c>
      <c r="F90" s="3"/>
      <c r="G90" s="4">
        <v>0</v>
      </c>
      <c r="H90" s="3"/>
      <c r="I90" s="3">
        <v>0</v>
      </c>
      <c r="J90" s="3"/>
      <c r="K90" s="3">
        <v>5350</v>
      </c>
      <c r="L90" s="3"/>
      <c r="M90" s="3">
        <v>0</v>
      </c>
      <c r="N90" s="3"/>
      <c r="O90" s="3">
        <v>0</v>
      </c>
      <c r="P90" s="3"/>
      <c r="Q90" s="3">
        <f t="shared" si="3"/>
        <v>0</v>
      </c>
      <c r="AE90" s="3"/>
    </row>
    <row r="91" spans="1:31" ht="11.85" customHeight="1" x14ac:dyDescent="0.2">
      <c r="A91" s="2" t="s">
        <v>73</v>
      </c>
      <c r="C91" s="19">
        <v>497448</v>
      </c>
      <c r="D91" s="19"/>
      <c r="E91" s="19">
        <v>535816.97</v>
      </c>
      <c r="F91" s="19"/>
      <c r="G91" s="20">
        <v>511381.58</v>
      </c>
      <c r="H91" s="19"/>
      <c r="I91" s="19">
        <v>397000</v>
      </c>
      <c r="J91" s="19"/>
      <c r="K91" s="19">
        <v>600000</v>
      </c>
      <c r="L91" s="19"/>
      <c r="M91" s="19">
        <v>545000</v>
      </c>
      <c r="N91" s="19"/>
      <c r="O91" s="19">
        <v>0</v>
      </c>
      <c r="P91" s="19"/>
      <c r="Q91" s="3">
        <f t="shared" si="3"/>
        <v>545000</v>
      </c>
    </row>
    <row r="92" spans="1:31" ht="11.85" customHeight="1" x14ac:dyDescent="0.2">
      <c r="A92" s="2" t="s">
        <v>74</v>
      </c>
      <c r="C92" s="16">
        <v>7605</v>
      </c>
      <c r="D92" s="3"/>
      <c r="E92" s="16">
        <v>5230</v>
      </c>
      <c r="F92" s="3"/>
      <c r="G92" s="17">
        <v>8805</v>
      </c>
      <c r="H92" s="3"/>
      <c r="I92" s="16">
        <v>6000</v>
      </c>
      <c r="J92" s="3"/>
      <c r="K92" s="16">
        <v>6800</v>
      </c>
      <c r="L92" s="3"/>
      <c r="M92" s="16">
        <v>6000</v>
      </c>
      <c r="N92" s="3"/>
      <c r="O92" s="16">
        <v>0</v>
      </c>
      <c r="P92" s="3"/>
      <c r="Q92" s="16">
        <f t="shared" si="3"/>
        <v>6000</v>
      </c>
    </row>
    <row r="93" spans="1:31" ht="11.85" customHeight="1" x14ac:dyDescent="0.2">
      <c r="A93" s="2" t="s">
        <v>75</v>
      </c>
      <c r="C93" s="3">
        <f>SUM(C85:C92)</f>
        <v>550405</v>
      </c>
      <c r="D93" s="3"/>
      <c r="E93" s="3">
        <f>SUM(E85:E92)</f>
        <v>577318.23</v>
      </c>
      <c r="F93" s="3"/>
      <c r="G93" s="4">
        <f>SUM(G85:G92)</f>
        <v>556009.62</v>
      </c>
      <c r="H93" s="3"/>
      <c r="I93" s="3">
        <f>SUM(I85:I92)</f>
        <v>436800</v>
      </c>
      <c r="J93" s="3"/>
      <c r="K93" s="3">
        <f>SUM(K85:K92)</f>
        <v>649150</v>
      </c>
      <c r="L93" s="3"/>
      <c r="M93" s="3">
        <f>SUM(M85:M92)</f>
        <v>584900</v>
      </c>
      <c r="N93" s="3"/>
      <c r="O93" s="3">
        <f>SUM(O85:O92)</f>
        <v>0</v>
      </c>
      <c r="P93" s="3"/>
      <c r="Q93" s="3">
        <f>SUM(Q85:Q92)</f>
        <v>584900</v>
      </c>
    </row>
    <row r="94" spans="1:31" ht="11.85" customHeight="1" x14ac:dyDescent="0.2">
      <c r="C94" s="3"/>
      <c r="D94" s="3"/>
      <c r="F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31" ht="11.85" customHeight="1" x14ac:dyDescent="0.2">
      <c r="A95" s="14" t="s">
        <v>76</v>
      </c>
      <c r="C95" s="3"/>
      <c r="D95" s="3"/>
      <c r="F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31" ht="11.85" customHeight="1" x14ac:dyDescent="0.2">
      <c r="A96" s="2" t="s">
        <v>77</v>
      </c>
      <c r="C96" s="3">
        <v>29312</v>
      </c>
      <c r="D96" s="3"/>
      <c r="E96" s="3">
        <v>34573</v>
      </c>
      <c r="F96" s="3"/>
      <c r="G96" s="4">
        <v>17760</v>
      </c>
      <c r="H96" s="3"/>
      <c r="I96" s="3">
        <v>21000</v>
      </c>
      <c r="J96" s="3"/>
      <c r="K96" s="3">
        <v>21000</v>
      </c>
      <c r="L96" s="3"/>
      <c r="M96" s="3">
        <v>21000</v>
      </c>
      <c r="N96" s="3"/>
      <c r="O96" s="3">
        <v>0</v>
      </c>
      <c r="P96" s="3"/>
      <c r="Q96" s="3">
        <f t="shared" ref="Q96:Q103" si="4">M96+O96</f>
        <v>21000</v>
      </c>
    </row>
    <row r="97" spans="1:22" ht="11.85" customHeight="1" x14ac:dyDescent="0.2">
      <c r="A97" s="2" t="s">
        <v>78</v>
      </c>
      <c r="C97" s="3">
        <v>8350</v>
      </c>
      <c r="D97" s="3"/>
      <c r="E97" s="3">
        <v>9070</v>
      </c>
      <c r="F97" s="3"/>
      <c r="G97" s="4">
        <v>8430</v>
      </c>
      <c r="H97" s="3"/>
      <c r="I97" s="3">
        <v>8200</v>
      </c>
      <c r="J97" s="3"/>
      <c r="K97" s="3">
        <v>8200</v>
      </c>
      <c r="L97" s="3"/>
      <c r="M97" s="3">
        <v>8200</v>
      </c>
      <c r="N97" s="3"/>
      <c r="O97" s="3">
        <v>0</v>
      </c>
      <c r="P97" s="3"/>
      <c r="Q97" s="3">
        <f t="shared" si="4"/>
        <v>8200</v>
      </c>
    </row>
    <row r="98" spans="1:22" ht="11.85" customHeight="1" x14ac:dyDescent="0.2">
      <c r="A98" s="2" t="s">
        <v>79</v>
      </c>
      <c r="C98" s="3">
        <v>28260</v>
      </c>
      <c r="D98" s="3"/>
      <c r="E98" s="3">
        <v>16546.91</v>
      </c>
      <c r="F98" s="3"/>
      <c r="G98" s="4">
        <v>21910</v>
      </c>
      <c r="H98" s="3"/>
      <c r="I98" s="3">
        <v>14000</v>
      </c>
      <c r="J98" s="3"/>
      <c r="K98" s="3">
        <v>19000</v>
      </c>
      <c r="L98" s="3"/>
      <c r="M98" s="3">
        <v>17000</v>
      </c>
      <c r="N98" s="3"/>
      <c r="O98" s="3">
        <v>0</v>
      </c>
      <c r="P98" s="3"/>
      <c r="Q98" s="3">
        <f t="shared" si="4"/>
        <v>17000</v>
      </c>
    </row>
    <row r="99" spans="1:22" ht="11.85" customHeight="1" x14ac:dyDescent="0.2">
      <c r="A99" s="2" t="s">
        <v>80</v>
      </c>
      <c r="C99" s="3">
        <v>0</v>
      </c>
      <c r="D99" s="3"/>
      <c r="E99" s="3">
        <v>1139.0999999999999</v>
      </c>
      <c r="F99" s="3"/>
      <c r="G99" s="4">
        <v>40</v>
      </c>
      <c r="H99" s="3"/>
      <c r="I99" s="3">
        <v>0</v>
      </c>
      <c r="J99" s="3"/>
      <c r="K99" s="3">
        <v>0</v>
      </c>
      <c r="L99" s="3"/>
      <c r="M99" s="3">
        <v>0</v>
      </c>
      <c r="N99" s="3"/>
      <c r="O99" s="3">
        <v>0</v>
      </c>
      <c r="P99" s="3"/>
      <c r="Q99" s="3">
        <f t="shared" si="4"/>
        <v>0</v>
      </c>
    </row>
    <row r="100" spans="1:22" ht="11.85" customHeight="1" x14ac:dyDescent="0.2">
      <c r="A100" s="2" t="s">
        <v>81</v>
      </c>
      <c r="C100" s="3">
        <v>11843</v>
      </c>
      <c r="D100" s="3"/>
      <c r="E100" s="3">
        <v>7620.41</v>
      </c>
      <c r="F100" s="3"/>
      <c r="G100" s="4">
        <v>2648.1</v>
      </c>
      <c r="H100" s="3"/>
      <c r="I100" s="3">
        <v>4000</v>
      </c>
      <c r="J100" s="3"/>
      <c r="K100" s="3">
        <v>6000</v>
      </c>
      <c r="L100" s="3"/>
      <c r="M100" s="3">
        <v>5000</v>
      </c>
      <c r="N100" s="3"/>
      <c r="O100" s="3">
        <v>0</v>
      </c>
      <c r="P100" s="3"/>
      <c r="Q100" s="3">
        <f t="shared" si="4"/>
        <v>5000</v>
      </c>
    </row>
    <row r="101" spans="1:22" ht="11.85" customHeight="1" x14ac:dyDescent="0.2">
      <c r="A101" s="2" t="s">
        <v>82</v>
      </c>
      <c r="C101" s="3">
        <v>116526</v>
      </c>
      <c r="D101" s="3"/>
      <c r="E101" s="3">
        <v>107781.14</v>
      </c>
      <c r="F101" s="3"/>
      <c r="G101" s="4">
        <v>120786.79</v>
      </c>
      <c r="H101" s="3"/>
      <c r="I101" s="3">
        <v>118500</v>
      </c>
      <c r="J101" s="3"/>
      <c r="K101" s="3">
        <v>118500</v>
      </c>
      <c r="L101" s="3"/>
      <c r="M101" s="3">
        <v>115000</v>
      </c>
      <c r="N101" s="3"/>
      <c r="O101" s="3">
        <v>0</v>
      </c>
      <c r="P101" s="3"/>
      <c r="Q101" s="3">
        <f t="shared" si="4"/>
        <v>115000</v>
      </c>
    </row>
    <row r="102" spans="1:22" ht="11.85" customHeight="1" x14ac:dyDescent="0.2">
      <c r="A102" s="2" t="s">
        <v>83</v>
      </c>
      <c r="C102" s="3">
        <v>115914</v>
      </c>
      <c r="D102" s="3"/>
      <c r="E102" s="3">
        <v>143170.49</v>
      </c>
      <c r="F102" s="3"/>
      <c r="G102" s="4">
        <v>121372.46</v>
      </c>
      <c r="H102" s="3"/>
      <c r="I102" s="3">
        <v>100000</v>
      </c>
      <c r="J102" s="3"/>
      <c r="K102" s="3">
        <v>100000</v>
      </c>
      <c r="L102" s="3"/>
      <c r="M102" s="3">
        <v>115000</v>
      </c>
      <c r="N102" s="3"/>
      <c r="O102" s="3">
        <v>0</v>
      </c>
      <c r="P102" s="3"/>
      <c r="Q102" s="3">
        <f t="shared" si="4"/>
        <v>115000</v>
      </c>
    </row>
    <row r="103" spans="1:22" ht="11.85" customHeight="1" x14ac:dyDescent="0.2">
      <c r="A103" s="2" t="s">
        <v>84</v>
      </c>
      <c r="C103" s="16">
        <v>547304</v>
      </c>
      <c r="D103" s="3"/>
      <c r="E103" s="16">
        <v>880991.96</v>
      </c>
      <c r="F103" s="3"/>
      <c r="G103" s="17">
        <v>137411.73000000001</v>
      </c>
      <c r="H103" s="3"/>
      <c r="I103" s="16">
        <v>650000</v>
      </c>
      <c r="J103" s="3"/>
      <c r="K103" s="16">
        <v>372225</v>
      </c>
      <c r="L103" s="3"/>
      <c r="M103" s="16">
        <v>265000</v>
      </c>
      <c r="N103" s="3"/>
      <c r="O103" s="16">
        <v>0</v>
      </c>
      <c r="P103" s="3"/>
      <c r="Q103" s="16">
        <f t="shared" si="4"/>
        <v>265000</v>
      </c>
      <c r="V103" s="18"/>
    </row>
    <row r="104" spans="1:22" ht="11.85" customHeight="1" x14ac:dyDescent="0.2">
      <c r="A104" s="2" t="s">
        <v>85</v>
      </c>
      <c r="C104" s="3">
        <f>SUM(C96:C103)</f>
        <v>857509</v>
      </c>
      <c r="D104" s="3"/>
      <c r="E104" s="3">
        <f>SUM(E96:E103)</f>
        <v>1200893.01</v>
      </c>
      <c r="F104" s="3"/>
      <c r="G104" s="4">
        <f>SUM(G96:G103)</f>
        <v>430359.07999999996</v>
      </c>
      <c r="H104" s="3"/>
      <c r="I104" s="3">
        <f>SUM(I96:I103)</f>
        <v>915700</v>
      </c>
      <c r="J104" s="3"/>
      <c r="K104" s="3">
        <f>SUM(K96:K103)</f>
        <v>644925</v>
      </c>
      <c r="L104" s="3"/>
      <c r="M104" s="3">
        <f>SUM(M96:M103)</f>
        <v>546200</v>
      </c>
      <c r="N104" s="3"/>
      <c r="O104" s="3">
        <f>SUM(O96:O103)</f>
        <v>0</v>
      </c>
      <c r="P104" s="3"/>
      <c r="Q104" s="3">
        <f>SUM(Q96:Q103)</f>
        <v>546200</v>
      </c>
    </row>
    <row r="106" spans="1:22" ht="11.85" customHeight="1" x14ac:dyDescent="0.2">
      <c r="A106" s="14" t="s">
        <v>86</v>
      </c>
      <c r="C106" s="3"/>
      <c r="D106" s="3"/>
      <c r="F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22" ht="11.85" customHeight="1" x14ac:dyDescent="0.2">
      <c r="A107" s="2" t="s">
        <v>87</v>
      </c>
      <c r="C107" s="3">
        <v>2702</v>
      </c>
      <c r="D107" s="3"/>
      <c r="E107" s="3">
        <v>2086.75</v>
      </c>
      <c r="F107" s="3"/>
      <c r="G107" s="4">
        <v>2260.46</v>
      </c>
      <c r="H107" s="3"/>
      <c r="I107" s="3">
        <v>2000</v>
      </c>
      <c r="J107" s="3"/>
      <c r="K107" s="3">
        <v>2000</v>
      </c>
      <c r="L107" s="3"/>
      <c r="M107" s="3">
        <v>2000</v>
      </c>
      <c r="N107" s="3"/>
      <c r="O107" s="3">
        <v>0</v>
      </c>
      <c r="P107" s="3"/>
      <c r="Q107" s="3">
        <f t="shared" ref="Q107:Q118" si="5">M107+O107</f>
        <v>2000</v>
      </c>
    </row>
    <row r="108" spans="1:22" ht="11.85" customHeight="1" x14ac:dyDescent="0.2">
      <c r="A108" s="2" t="s">
        <v>88</v>
      </c>
      <c r="C108" s="3">
        <v>17983</v>
      </c>
      <c r="D108" s="3"/>
      <c r="E108" s="3">
        <v>13538.02</v>
      </c>
      <c r="F108" s="3"/>
      <c r="G108" s="4">
        <v>12306.75</v>
      </c>
      <c r="H108" s="3"/>
      <c r="I108" s="3">
        <v>13500</v>
      </c>
      <c r="J108" s="3"/>
      <c r="K108" s="3">
        <v>11103</v>
      </c>
      <c r="L108" s="3"/>
      <c r="M108" s="3">
        <v>11000</v>
      </c>
      <c r="N108" s="3"/>
      <c r="O108" s="3">
        <v>0</v>
      </c>
      <c r="P108" s="3"/>
      <c r="Q108" s="3">
        <f t="shared" si="5"/>
        <v>11000</v>
      </c>
    </row>
    <row r="109" spans="1:22" ht="11.85" customHeight="1" x14ac:dyDescent="0.2">
      <c r="A109" s="2" t="s">
        <v>89</v>
      </c>
      <c r="C109" s="3">
        <v>17119</v>
      </c>
      <c r="D109" s="3"/>
      <c r="E109" s="3">
        <v>15790.5</v>
      </c>
      <c r="F109" s="3"/>
      <c r="G109" s="4">
        <v>20058.97</v>
      </c>
      <c r="H109" s="3"/>
      <c r="I109" s="3">
        <v>15000</v>
      </c>
      <c r="J109" s="3"/>
      <c r="K109" s="3">
        <v>15000</v>
      </c>
      <c r="L109" s="3"/>
      <c r="M109" s="3">
        <v>15000</v>
      </c>
      <c r="N109" s="3"/>
      <c r="O109" s="3">
        <v>0</v>
      </c>
      <c r="P109" s="3"/>
      <c r="Q109" s="3">
        <f t="shared" si="5"/>
        <v>15000</v>
      </c>
    </row>
    <row r="110" spans="1:22" ht="11.85" customHeight="1" x14ac:dyDescent="0.2">
      <c r="A110" s="2" t="s">
        <v>90</v>
      </c>
      <c r="C110" s="3">
        <v>643</v>
      </c>
      <c r="D110" s="3"/>
      <c r="E110" s="3">
        <v>212</v>
      </c>
      <c r="F110" s="3"/>
      <c r="G110" s="4">
        <v>87.5</v>
      </c>
      <c r="H110" s="3"/>
      <c r="I110" s="3">
        <v>100</v>
      </c>
      <c r="J110" s="3"/>
      <c r="K110" s="3">
        <v>100</v>
      </c>
      <c r="L110" s="3"/>
      <c r="M110" s="3">
        <v>0</v>
      </c>
      <c r="N110" s="3"/>
      <c r="O110" s="3">
        <v>0</v>
      </c>
      <c r="P110" s="3"/>
      <c r="Q110" s="3">
        <f t="shared" si="5"/>
        <v>0</v>
      </c>
    </row>
    <row r="111" spans="1:22" ht="11.85" customHeight="1" x14ac:dyDescent="0.2">
      <c r="A111" s="2" t="s">
        <v>91</v>
      </c>
      <c r="C111" s="3">
        <v>31809</v>
      </c>
      <c r="D111" s="3"/>
      <c r="E111" s="3">
        <v>28573.61</v>
      </c>
      <c r="F111" s="3"/>
      <c r="G111" s="4">
        <v>22625.82</v>
      </c>
      <c r="H111" s="3"/>
      <c r="I111" s="3">
        <v>28000</v>
      </c>
      <c r="J111" s="3"/>
      <c r="K111" s="3">
        <v>28000</v>
      </c>
      <c r="L111" s="3"/>
      <c r="M111" s="3">
        <v>25000</v>
      </c>
      <c r="N111" s="3"/>
      <c r="O111" s="3">
        <v>0</v>
      </c>
      <c r="P111" s="3"/>
      <c r="Q111" s="3">
        <f t="shared" si="5"/>
        <v>25000</v>
      </c>
    </row>
    <row r="112" spans="1:22" ht="11.85" customHeight="1" x14ac:dyDescent="0.2">
      <c r="A112" s="2" t="s">
        <v>92</v>
      </c>
      <c r="C112" s="3">
        <v>33472</v>
      </c>
      <c r="D112" s="3"/>
      <c r="E112" s="3">
        <v>26635.96</v>
      </c>
      <c r="F112" s="3"/>
      <c r="G112" s="4">
        <v>27902.560000000001</v>
      </c>
      <c r="H112" s="3"/>
      <c r="I112" s="3">
        <v>20000</v>
      </c>
      <c r="J112" s="3"/>
      <c r="K112" s="3">
        <v>20000</v>
      </c>
      <c r="L112" s="3"/>
      <c r="M112" s="3">
        <v>20000</v>
      </c>
      <c r="N112" s="3"/>
      <c r="O112" s="3">
        <v>0</v>
      </c>
      <c r="P112" s="3"/>
      <c r="Q112" s="3">
        <f t="shared" si="5"/>
        <v>20000</v>
      </c>
    </row>
    <row r="113" spans="1:24" ht="11.85" customHeight="1" x14ac:dyDescent="0.2">
      <c r="A113" s="2" t="s">
        <v>93</v>
      </c>
      <c r="C113" s="3">
        <v>0</v>
      </c>
      <c r="D113" s="3"/>
      <c r="E113" s="3">
        <v>1499.55</v>
      </c>
      <c r="F113" s="3"/>
      <c r="G113" s="4">
        <v>1608.39</v>
      </c>
      <c r="H113" s="3"/>
      <c r="I113" s="3">
        <v>1000</v>
      </c>
      <c r="J113" s="3"/>
      <c r="K113" s="3">
        <v>1000</v>
      </c>
      <c r="L113" s="3"/>
      <c r="M113" s="3">
        <v>1000</v>
      </c>
      <c r="N113" s="3"/>
      <c r="O113" s="3">
        <v>0</v>
      </c>
      <c r="P113" s="3"/>
      <c r="Q113" s="3">
        <f t="shared" si="5"/>
        <v>1000</v>
      </c>
    </row>
    <row r="114" spans="1:24" ht="11.85" customHeight="1" x14ac:dyDescent="0.2">
      <c r="A114" s="2" t="s">
        <v>94</v>
      </c>
      <c r="C114" s="3">
        <v>7293</v>
      </c>
      <c r="D114" s="3"/>
      <c r="E114" s="3">
        <v>9338.6</v>
      </c>
      <c r="F114" s="3"/>
      <c r="G114" s="4">
        <v>6179.1</v>
      </c>
      <c r="H114" s="3"/>
      <c r="I114" s="3">
        <v>5000</v>
      </c>
      <c r="J114" s="3"/>
      <c r="K114" s="3">
        <v>5000</v>
      </c>
      <c r="L114" s="3"/>
      <c r="M114" s="3">
        <v>7600</v>
      </c>
      <c r="N114" s="3"/>
      <c r="O114" s="3">
        <v>0</v>
      </c>
      <c r="P114" s="3"/>
      <c r="Q114" s="3">
        <f t="shared" si="5"/>
        <v>7600</v>
      </c>
    </row>
    <row r="115" spans="1:24" ht="11.85" customHeight="1" x14ac:dyDescent="0.2">
      <c r="A115" s="2" t="s">
        <v>95</v>
      </c>
      <c r="C115" s="19">
        <v>6428</v>
      </c>
      <c r="D115" s="19"/>
      <c r="E115" s="19">
        <v>4822.7299999999996</v>
      </c>
      <c r="F115" s="19"/>
      <c r="G115" s="20">
        <v>3216.21</v>
      </c>
      <c r="H115" s="19"/>
      <c r="I115" s="19">
        <v>3000</v>
      </c>
      <c r="J115" s="19"/>
      <c r="K115" s="19">
        <v>3000</v>
      </c>
      <c r="L115" s="19"/>
      <c r="M115" s="19">
        <v>5000</v>
      </c>
      <c r="N115" s="19"/>
      <c r="O115" s="19">
        <v>0</v>
      </c>
      <c r="P115" s="19"/>
      <c r="Q115" s="3">
        <f t="shared" si="5"/>
        <v>5000</v>
      </c>
    </row>
    <row r="116" spans="1:24" ht="11.85" customHeight="1" x14ac:dyDescent="0.2">
      <c r="A116" s="2" t="s">
        <v>96</v>
      </c>
      <c r="C116" s="19">
        <v>0</v>
      </c>
      <c r="D116" s="19"/>
      <c r="E116" s="19">
        <v>0</v>
      </c>
      <c r="F116" s="19"/>
      <c r="G116" s="20">
        <v>6248.04</v>
      </c>
      <c r="H116" s="19"/>
      <c r="I116" s="19">
        <v>17100</v>
      </c>
      <c r="J116" s="19"/>
      <c r="K116" s="19">
        <v>17100</v>
      </c>
      <c r="L116" s="19"/>
      <c r="M116" s="19">
        <v>12000</v>
      </c>
      <c r="N116" s="19"/>
      <c r="O116" s="19">
        <v>0</v>
      </c>
      <c r="P116" s="19"/>
      <c r="Q116" s="3">
        <f>M116+O116</f>
        <v>12000</v>
      </c>
    </row>
    <row r="117" spans="1:24" ht="11.85" customHeight="1" x14ac:dyDescent="0.2">
      <c r="A117" s="2" t="s">
        <v>97</v>
      </c>
      <c r="C117" s="19">
        <v>0</v>
      </c>
      <c r="D117" s="19"/>
      <c r="E117" s="19">
        <v>0</v>
      </c>
      <c r="F117" s="19"/>
      <c r="G117" s="20">
        <v>60.37</v>
      </c>
      <c r="H117" s="19"/>
      <c r="I117" s="19">
        <v>900</v>
      </c>
      <c r="J117" s="19"/>
      <c r="K117" s="19">
        <v>900</v>
      </c>
      <c r="L117" s="19"/>
      <c r="M117" s="19">
        <v>250</v>
      </c>
      <c r="N117" s="19"/>
      <c r="O117" s="19">
        <v>0</v>
      </c>
      <c r="P117" s="19"/>
      <c r="Q117" s="3">
        <f>M117+O117</f>
        <v>250</v>
      </c>
    </row>
    <row r="118" spans="1:24" ht="11.85" customHeight="1" x14ac:dyDescent="0.2">
      <c r="A118" s="2" t="s">
        <v>98</v>
      </c>
      <c r="C118" s="16">
        <v>0</v>
      </c>
      <c r="D118" s="3"/>
      <c r="E118" s="16">
        <v>7</v>
      </c>
      <c r="F118" s="3"/>
      <c r="G118" s="17">
        <v>74</v>
      </c>
      <c r="H118" s="3"/>
      <c r="I118" s="16">
        <v>0</v>
      </c>
      <c r="J118" s="3"/>
      <c r="K118" s="16">
        <v>0</v>
      </c>
      <c r="L118" s="3"/>
      <c r="M118" s="16">
        <v>0</v>
      </c>
      <c r="N118" s="3"/>
      <c r="O118" s="16">
        <v>0</v>
      </c>
      <c r="P118" s="3"/>
      <c r="Q118" s="16">
        <f t="shared" si="5"/>
        <v>0</v>
      </c>
    </row>
    <row r="119" spans="1:24" ht="11.85" customHeight="1" x14ac:dyDescent="0.2">
      <c r="A119" s="2" t="s">
        <v>99</v>
      </c>
      <c r="C119" s="3">
        <f>SUM(C107:C118)</f>
        <v>117449</v>
      </c>
      <c r="D119" s="3"/>
      <c r="E119" s="3">
        <f>SUM(E107:E118)</f>
        <v>102504.72</v>
      </c>
      <c r="F119" s="3"/>
      <c r="G119" s="4">
        <f>SUM(G107:G118)</f>
        <v>102628.17</v>
      </c>
      <c r="H119" s="3"/>
      <c r="I119" s="3">
        <f>SUM(I107:I118)</f>
        <v>105600</v>
      </c>
      <c r="J119" s="3"/>
      <c r="K119" s="3">
        <f>SUM(K107:K118)</f>
        <v>103203</v>
      </c>
      <c r="L119" s="3"/>
      <c r="M119" s="3">
        <f>SUM(M107:M118)</f>
        <v>98850</v>
      </c>
      <c r="N119" s="3"/>
      <c r="O119" s="3">
        <f>SUM(O107:O118)</f>
        <v>0</v>
      </c>
      <c r="P119" s="3"/>
      <c r="Q119" s="3">
        <f>SUM(Q107:Q118)</f>
        <v>98850</v>
      </c>
      <c r="X119" s="3"/>
    </row>
    <row r="120" spans="1:24" ht="11.85" customHeight="1" x14ac:dyDescent="0.2">
      <c r="C120" s="3"/>
      <c r="D120" s="3"/>
      <c r="F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24" ht="11.85" customHeight="1" x14ac:dyDescent="0.2">
      <c r="C121" s="3"/>
      <c r="D121" s="3"/>
      <c r="F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24" ht="11.85" customHeight="1" x14ac:dyDescent="0.2">
      <c r="C122" s="3"/>
      <c r="D122" s="3"/>
      <c r="F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24" ht="11.85" customHeight="1" x14ac:dyDescent="0.2">
      <c r="C123" s="3"/>
      <c r="D123" s="3"/>
      <c r="F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24" ht="11.85" customHeight="1" x14ac:dyDescent="0.2">
      <c r="C124" s="3"/>
      <c r="D124" s="3"/>
      <c r="F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1:24" ht="11.85" customHeight="1" x14ac:dyDescent="0.2">
      <c r="C125" s="3"/>
      <c r="D125" s="3"/>
      <c r="F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1:24" ht="11.85" customHeight="1" x14ac:dyDescent="0.2">
      <c r="C126" s="3"/>
      <c r="D126" s="3"/>
      <c r="F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1:24" ht="11.85" customHeight="1" x14ac:dyDescent="0.2">
      <c r="C127" s="3"/>
      <c r="D127" s="3"/>
      <c r="F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1:24" ht="11.85" customHeight="1" x14ac:dyDescent="0.2">
      <c r="C128" s="3"/>
      <c r="D128" s="3"/>
      <c r="F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1:17" ht="11.85" customHeight="1" x14ac:dyDescent="0.2">
      <c r="C129" s="3"/>
      <c r="D129" s="3"/>
      <c r="F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1:17" ht="12" customHeight="1" x14ac:dyDescent="0.2">
      <c r="C130" s="3"/>
      <c r="D130" s="3"/>
      <c r="F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  <row r="131" spans="1:17" ht="11.85" customHeight="1" x14ac:dyDescent="0.2">
      <c r="A131" s="1"/>
      <c r="B131" s="1"/>
      <c r="E131" s="3" t="str">
        <f>$E$1</f>
        <v>CITY OF BRADY</v>
      </c>
    </row>
    <row r="132" spans="1:17" ht="11.85" customHeight="1" x14ac:dyDescent="0.2">
      <c r="E132" s="3" t="str">
        <f>$E$2</f>
        <v>BUDGET REPORT</v>
      </c>
    </row>
    <row r="133" spans="1:17" ht="11.85" customHeight="1" x14ac:dyDescent="0.2">
      <c r="E133" s="3" t="str">
        <f>$E$3</f>
        <v>FISCAL YEAR 2015 - 2016</v>
      </c>
    </row>
    <row r="134" spans="1:17" ht="11.85" customHeight="1" x14ac:dyDescent="0.2">
      <c r="A134" s="2" t="s">
        <v>3</v>
      </c>
    </row>
    <row r="135" spans="1:17" ht="11.85" customHeight="1" x14ac:dyDescent="0.2"/>
    <row r="136" spans="1:17" ht="11.85" customHeight="1" x14ac:dyDescent="0.2">
      <c r="I136" s="48" t="str">
        <f>+I71</f>
        <v>(----- 2014-2015 ------)</v>
      </c>
      <c r="J136" s="48"/>
      <c r="K136" s="48"/>
      <c r="L136" s="7"/>
      <c r="M136" s="48" t="str">
        <f>$M$6</f>
        <v>2015-2016</v>
      </c>
      <c r="N136" s="48"/>
      <c r="O136" s="48"/>
      <c r="P136" s="48"/>
      <c r="Q136" s="48"/>
    </row>
    <row r="137" spans="1:17" ht="11.85" customHeight="1" x14ac:dyDescent="0.2">
      <c r="C137" s="7" t="str">
        <f>$C$7</f>
        <v>2011- 2012</v>
      </c>
      <c r="D137" s="7"/>
      <c r="E137" s="8" t="str">
        <f>$E$7</f>
        <v>2012-2013</v>
      </c>
      <c r="F137" s="7"/>
      <c r="G137" s="9" t="str">
        <f>$G$7</f>
        <v>2013- 2014</v>
      </c>
      <c r="H137" s="7"/>
      <c r="I137" s="7" t="s">
        <v>9</v>
      </c>
      <c r="J137" s="7"/>
      <c r="K137" s="7" t="str">
        <f>+$K$7</f>
        <v>PROJECTED</v>
      </c>
      <c r="L137" s="7"/>
      <c r="M137" s="7" t="str">
        <f>$M$7</f>
        <v>2015-2016</v>
      </c>
      <c r="N137" s="7"/>
      <c r="O137" s="7" t="str">
        <f>$O$7</f>
        <v>2015-2016</v>
      </c>
      <c r="P137" s="7"/>
      <c r="Q137" s="42" t="str">
        <f>$Q$7</f>
        <v>APPROVED</v>
      </c>
    </row>
    <row r="138" spans="1:17" ht="11.85" customHeight="1" x14ac:dyDescent="0.2">
      <c r="A138" s="10"/>
      <c r="C138" s="11" t="s">
        <v>12</v>
      </c>
      <c r="D138" s="7"/>
      <c r="E138" s="12" t="s">
        <v>12</v>
      </c>
      <c r="F138" s="7"/>
      <c r="G138" s="13" t="s">
        <v>12</v>
      </c>
      <c r="H138" s="7"/>
      <c r="I138" s="11" t="s">
        <v>13</v>
      </c>
      <c r="J138" s="7"/>
      <c r="K138" s="11" t="s">
        <v>13</v>
      </c>
      <c r="L138" s="7"/>
      <c r="M138" s="11" t="str">
        <f>$M$8</f>
        <v>BASE</v>
      </c>
      <c r="N138" s="7"/>
      <c r="O138" s="11" t="str">
        <f>$O$8</f>
        <v>SUPPLEMENTAL</v>
      </c>
      <c r="P138" s="7"/>
      <c r="Q138" s="11" t="str">
        <f>$Q$8</f>
        <v>BUDGET</v>
      </c>
    </row>
    <row r="139" spans="1:17" ht="11.85" customHeight="1" x14ac:dyDescent="0.2">
      <c r="C139" s="3"/>
      <c r="D139" s="3"/>
      <c r="F139" s="3"/>
      <c r="H139" s="3"/>
      <c r="I139" s="3"/>
      <c r="J139" s="3"/>
      <c r="K139" s="3"/>
      <c r="L139" s="3"/>
      <c r="M139" s="3"/>
      <c r="N139" s="3"/>
      <c r="O139" s="3"/>
      <c r="P139" s="3"/>
      <c r="Q139" s="3"/>
    </row>
    <row r="140" spans="1:17" ht="11.85" customHeight="1" x14ac:dyDescent="0.2">
      <c r="A140" s="14" t="s">
        <v>100</v>
      </c>
      <c r="C140" s="3"/>
      <c r="D140" s="3"/>
      <c r="F140" s="3"/>
      <c r="H140" s="3"/>
      <c r="I140" s="3"/>
      <c r="J140" s="3"/>
      <c r="K140" s="3"/>
      <c r="L140" s="3"/>
      <c r="M140" s="3"/>
      <c r="N140" s="3"/>
      <c r="O140" s="3"/>
      <c r="P140" s="3"/>
      <c r="Q140" s="3"/>
    </row>
    <row r="141" spans="1:17" ht="11.85" customHeight="1" x14ac:dyDescent="0.2">
      <c r="A141" s="2" t="s">
        <v>101</v>
      </c>
      <c r="C141" s="3">
        <v>230</v>
      </c>
      <c r="D141" s="3"/>
      <c r="E141" s="3">
        <v>30</v>
      </c>
      <c r="F141" s="3"/>
      <c r="G141" s="4">
        <v>200</v>
      </c>
      <c r="H141" s="3"/>
      <c r="I141" s="3">
        <v>0</v>
      </c>
      <c r="J141" s="3"/>
      <c r="K141" s="3">
        <v>0</v>
      </c>
      <c r="L141" s="3"/>
      <c r="M141" s="3">
        <v>0</v>
      </c>
      <c r="N141" s="3"/>
      <c r="O141" s="3">
        <v>0</v>
      </c>
      <c r="P141" s="3"/>
      <c r="Q141" s="3">
        <f t="shared" ref="Q141:Q160" si="6">M141+O141</f>
        <v>0</v>
      </c>
    </row>
    <row r="142" spans="1:17" ht="11.85" customHeight="1" x14ac:dyDescent="0.2">
      <c r="A142" s="2" t="s">
        <v>102</v>
      </c>
      <c r="C142" s="3">
        <v>1715</v>
      </c>
      <c r="D142" s="3"/>
      <c r="E142" s="3">
        <v>2965</v>
      </c>
      <c r="F142" s="3"/>
      <c r="G142" s="4">
        <v>2970.91</v>
      </c>
      <c r="H142" s="3"/>
      <c r="I142" s="3">
        <v>2500</v>
      </c>
      <c r="J142" s="3"/>
      <c r="K142" s="3">
        <v>2500</v>
      </c>
      <c r="L142" s="3"/>
      <c r="M142" s="3">
        <v>2500</v>
      </c>
      <c r="N142" s="3"/>
      <c r="O142" s="3">
        <v>0</v>
      </c>
      <c r="P142" s="3"/>
      <c r="Q142" s="3">
        <f t="shared" si="6"/>
        <v>2500</v>
      </c>
    </row>
    <row r="143" spans="1:17" ht="11.85" customHeight="1" x14ac:dyDescent="0.2">
      <c r="A143" s="2" t="s">
        <v>103</v>
      </c>
      <c r="C143" s="3">
        <v>625</v>
      </c>
      <c r="D143" s="3"/>
      <c r="E143" s="3">
        <v>750</v>
      </c>
      <c r="F143" s="3"/>
      <c r="G143" s="4">
        <v>700</v>
      </c>
      <c r="H143" s="3"/>
      <c r="I143" s="3">
        <v>500</v>
      </c>
      <c r="J143" s="3"/>
      <c r="K143" s="3">
        <v>500</v>
      </c>
      <c r="L143" s="3"/>
      <c r="M143" s="3">
        <v>500</v>
      </c>
      <c r="N143" s="3"/>
      <c r="O143" s="3">
        <v>0</v>
      </c>
      <c r="P143" s="3"/>
      <c r="Q143" s="3">
        <f t="shared" si="6"/>
        <v>500</v>
      </c>
    </row>
    <row r="144" spans="1:17" ht="11.85" customHeight="1" x14ac:dyDescent="0.2">
      <c r="A144" s="2" t="s">
        <v>104</v>
      </c>
      <c r="C144" s="3">
        <v>8160</v>
      </c>
      <c r="D144" s="3"/>
      <c r="E144" s="3">
        <v>14850</v>
      </c>
      <c r="F144" s="3"/>
      <c r="G144" s="4">
        <v>12205</v>
      </c>
      <c r="H144" s="3"/>
      <c r="I144" s="3">
        <v>10000</v>
      </c>
      <c r="J144" s="3"/>
      <c r="K144" s="3">
        <v>10000</v>
      </c>
      <c r="L144" s="3"/>
      <c r="M144" s="3">
        <v>10000</v>
      </c>
      <c r="N144" s="3"/>
      <c r="O144" s="3">
        <v>0</v>
      </c>
      <c r="P144" s="3"/>
      <c r="Q144" s="3">
        <f t="shared" si="6"/>
        <v>10000</v>
      </c>
    </row>
    <row r="145" spans="1:17" ht="11.85" customHeight="1" x14ac:dyDescent="0.2">
      <c r="A145" s="2" t="s">
        <v>105</v>
      </c>
      <c r="C145" s="3">
        <v>12435</v>
      </c>
      <c r="D145" s="3"/>
      <c r="E145" s="3">
        <v>6805</v>
      </c>
      <c r="F145" s="3"/>
      <c r="G145" s="4">
        <v>8250</v>
      </c>
      <c r="H145" s="3"/>
      <c r="I145" s="3">
        <v>7000</v>
      </c>
      <c r="J145" s="3"/>
      <c r="K145" s="3">
        <v>7000</v>
      </c>
      <c r="L145" s="3"/>
      <c r="M145" s="3">
        <v>7000</v>
      </c>
      <c r="N145" s="3"/>
      <c r="O145" s="3">
        <v>0</v>
      </c>
      <c r="P145" s="3"/>
      <c r="Q145" s="3">
        <f t="shared" si="6"/>
        <v>7000</v>
      </c>
    </row>
    <row r="146" spans="1:17" ht="11.85" customHeight="1" x14ac:dyDescent="0.2">
      <c r="A146" s="2" t="s">
        <v>106</v>
      </c>
      <c r="C146" s="3">
        <v>16780</v>
      </c>
      <c r="D146" s="3"/>
      <c r="E146" s="3">
        <v>18270</v>
      </c>
      <c r="F146" s="3"/>
      <c r="G146" s="4">
        <v>21605</v>
      </c>
      <c r="H146" s="3"/>
      <c r="I146" s="3">
        <v>15000</v>
      </c>
      <c r="J146" s="3"/>
      <c r="K146" s="3">
        <v>18000</v>
      </c>
      <c r="L146" s="3"/>
      <c r="M146" s="3">
        <v>18000</v>
      </c>
      <c r="N146" s="3"/>
      <c r="O146" s="3">
        <v>0</v>
      </c>
      <c r="P146" s="3"/>
      <c r="Q146" s="3">
        <f t="shared" si="6"/>
        <v>18000</v>
      </c>
    </row>
    <row r="147" spans="1:17" ht="11.85" customHeight="1" x14ac:dyDescent="0.2">
      <c r="A147" s="2" t="s">
        <v>107</v>
      </c>
      <c r="C147" s="3">
        <v>46023</v>
      </c>
      <c r="D147" s="3"/>
      <c r="E147" s="3">
        <v>46475</v>
      </c>
      <c r="F147" s="3"/>
      <c r="G147" s="4">
        <v>62185</v>
      </c>
      <c r="H147" s="3"/>
      <c r="I147" s="3">
        <v>62000</v>
      </c>
      <c r="J147" s="3"/>
      <c r="K147" s="3">
        <v>62000</v>
      </c>
      <c r="L147" s="3"/>
      <c r="M147" s="3">
        <v>60000</v>
      </c>
      <c r="N147" s="3"/>
      <c r="O147" s="3">
        <v>0</v>
      </c>
      <c r="P147" s="3"/>
      <c r="Q147" s="3">
        <f t="shared" si="6"/>
        <v>60000</v>
      </c>
    </row>
    <row r="148" spans="1:17" ht="11.85" customHeight="1" x14ac:dyDescent="0.2">
      <c r="A148" s="2" t="s">
        <v>108</v>
      </c>
      <c r="C148" s="3">
        <v>7125</v>
      </c>
      <c r="D148" s="3"/>
      <c r="E148" s="3">
        <v>7914</v>
      </c>
      <c r="F148" s="3"/>
      <c r="G148" s="4">
        <v>2725</v>
      </c>
      <c r="H148" s="3"/>
      <c r="I148" s="3">
        <v>6500</v>
      </c>
      <c r="J148" s="3"/>
      <c r="K148" s="3">
        <v>6500</v>
      </c>
      <c r="L148" s="3"/>
      <c r="M148" s="3">
        <v>0</v>
      </c>
      <c r="N148" s="3"/>
      <c r="O148" s="3">
        <v>0</v>
      </c>
      <c r="P148" s="3"/>
      <c r="Q148" s="3">
        <f t="shared" si="6"/>
        <v>0</v>
      </c>
    </row>
    <row r="149" spans="1:17" ht="11.85" customHeight="1" x14ac:dyDescent="0.2">
      <c r="A149" s="2" t="s">
        <v>109</v>
      </c>
      <c r="C149" s="3">
        <v>10</v>
      </c>
      <c r="D149" s="3"/>
      <c r="E149" s="3">
        <v>0</v>
      </c>
      <c r="F149" s="3"/>
      <c r="G149" s="4">
        <v>0</v>
      </c>
      <c r="H149" s="3"/>
      <c r="I149" s="3">
        <v>0</v>
      </c>
      <c r="J149" s="3"/>
      <c r="K149" s="3">
        <v>0</v>
      </c>
      <c r="L149" s="3"/>
      <c r="M149" s="3">
        <v>0</v>
      </c>
      <c r="N149" s="3"/>
      <c r="O149" s="3">
        <v>0</v>
      </c>
      <c r="P149" s="3"/>
      <c r="Q149" s="3">
        <f t="shared" si="6"/>
        <v>0</v>
      </c>
    </row>
    <row r="150" spans="1:17" ht="11.85" customHeight="1" x14ac:dyDescent="0.2">
      <c r="A150" s="2" t="s">
        <v>110</v>
      </c>
      <c r="C150" s="3">
        <v>9937</v>
      </c>
      <c r="D150" s="3"/>
      <c r="E150" s="3">
        <v>8663.75</v>
      </c>
      <c r="F150" s="3"/>
      <c r="G150" s="4">
        <v>8582.0499999999993</v>
      </c>
      <c r="H150" s="3"/>
      <c r="I150" s="3">
        <v>6000</v>
      </c>
      <c r="J150" s="3"/>
      <c r="K150" s="3">
        <v>6000</v>
      </c>
      <c r="L150" s="3"/>
      <c r="M150" s="3">
        <v>6000</v>
      </c>
      <c r="N150" s="3"/>
      <c r="O150" s="3">
        <v>0</v>
      </c>
      <c r="P150" s="3"/>
      <c r="Q150" s="3">
        <f t="shared" si="6"/>
        <v>6000</v>
      </c>
    </row>
    <row r="151" spans="1:17" ht="11.85" customHeight="1" x14ac:dyDescent="0.2">
      <c r="A151" s="2" t="s">
        <v>111</v>
      </c>
      <c r="C151" s="3">
        <v>11160</v>
      </c>
      <c r="D151" s="3"/>
      <c r="E151" s="3">
        <v>8387.2000000000007</v>
      </c>
      <c r="F151" s="3"/>
      <c r="G151" s="4">
        <v>7430.81</v>
      </c>
      <c r="H151" s="3"/>
      <c r="I151" s="3">
        <v>9000</v>
      </c>
      <c r="J151" s="3"/>
      <c r="K151" s="3">
        <v>9000</v>
      </c>
      <c r="L151" s="3"/>
      <c r="M151" s="3">
        <v>9000</v>
      </c>
      <c r="N151" s="3"/>
      <c r="O151" s="3">
        <v>0</v>
      </c>
      <c r="P151" s="3"/>
      <c r="Q151" s="3">
        <f t="shared" si="6"/>
        <v>9000</v>
      </c>
    </row>
    <row r="152" spans="1:17" ht="11.85" customHeight="1" x14ac:dyDescent="0.2">
      <c r="A152" s="2" t="s">
        <v>112</v>
      </c>
      <c r="C152" s="3">
        <v>1615</v>
      </c>
      <c r="D152" s="3"/>
      <c r="E152" s="3">
        <v>2360</v>
      </c>
      <c r="F152" s="3"/>
      <c r="G152" s="4">
        <v>1615</v>
      </c>
      <c r="H152" s="3"/>
      <c r="I152" s="3">
        <v>2000</v>
      </c>
      <c r="J152" s="3"/>
      <c r="K152" s="3">
        <v>2000</v>
      </c>
      <c r="L152" s="3"/>
      <c r="M152" s="3">
        <v>2000</v>
      </c>
      <c r="N152" s="3"/>
      <c r="O152" s="3">
        <v>0</v>
      </c>
      <c r="P152" s="3"/>
      <c r="Q152" s="3">
        <f t="shared" si="6"/>
        <v>2000</v>
      </c>
    </row>
    <row r="153" spans="1:17" ht="11.85" customHeight="1" x14ac:dyDescent="0.2">
      <c r="A153" s="2" t="s">
        <v>113</v>
      </c>
      <c r="C153" s="3">
        <v>1464</v>
      </c>
      <c r="D153" s="3"/>
      <c r="E153" s="3">
        <v>1487.3</v>
      </c>
      <c r="F153" s="3"/>
      <c r="G153" s="4">
        <v>1511.9</v>
      </c>
      <c r="H153" s="3"/>
      <c r="I153" s="3">
        <v>1500</v>
      </c>
      <c r="J153" s="3"/>
      <c r="K153" s="3">
        <v>1500</v>
      </c>
      <c r="L153" s="3"/>
      <c r="M153" s="3">
        <v>1000</v>
      </c>
      <c r="N153" s="3"/>
      <c r="O153" s="3">
        <v>0</v>
      </c>
      <c r="P153" s="3"/>
      <c r="Q153" s="3">
        <f t="shared" si="6"/>
        <v>1000</v>
      </c>
    </row>
    <row r="154" spans="1:17" ht="11.85" customHeight="1" x14ac:dyDescent="0.2">
      <c r="A154" s="2" t="s">
        <v>114</v>
      </c>
      <c r="C154" s="3">
        <v>71</v>
      </c>
      <c r="D154" s="3"/>
      <c r="E154" s="3">
        <v>97.75</v>
      </c>
      <c r="F154" s="3"/>
      <c r="G154" s="4">
        <v>28</v>
      </c>
      <c r="H154" s="3"/>
      <c r="I154" s="3">
        <v>300</v>
      </c>
      <c r="J154" s="3"/>
      <c r="K154" s="3">
        <v>300</v>
      </c>
      <c r="L154" s="3"/>
      <c r="M154" s="3">
        <v>0</v>
      </c>
      <c r="N154" s="3"/>
      <c r="O154" s="3">
        <v>0</v>
      </c>
      <c r="P154" s="3"/>
      <c r="Q154" s="3">
        <f t="shared" si="6"/>
        <v>0</v>
      </c>
    </row>
    <row r="155" spans="1:17" ht="11.85" customHeight="1" x14ac:dyDescent="0.2">
      <c r="A155" s="2" t="s">
        <v>115</v>
      </c>
      <c r="C155" s="3">
        <v>823</v>
      </c>
      <c r="D155" s="3"/>
      <c r="E155" s="3">
        <v>203</v>
      </c>
      <c r="F155" s="3"/>
      <c r="G155" s="4">
        <v>20</v>
      </c>
      <c r="H155" s="3"/>
      <c r="I155" s="3">
        <v>0</v>
      </c>
      <c r="J155" s="3"/>
      <c r="K155" s="3">
        <v>0</v>
      </c>
      <c r="L155" s="3"/>
      <c r="M155" s="3">
        <v>0</v>
      </c>
      <c r="N155" s="3"/>
      <c r="O155" s="3">
        <v>0</v>
      </c>
      <c r="P155" s="3"/>
      <c r="Q155" s="3">
        <f t="shared" si="6"/>
        <v>0</v>
      </c>
    </row>
    <row r="156" spans="1:17" ht="11.85" customHeight="1" x14ac:dyDescent="0.2">
      <c r="A156" s="2" t="s">
        <v>116</v>
      </c>
      <c r="C156" s="3">
        <v>5527</v>
      </c>
      <c r="D156" s="3"/>
      <c r="E156" s="3">
        <v>6149</v>
      </c>
      <c r="F156" s="3"/>
      <c r="G156" s="4">
        <v>5424.38</v>
      </c>
      <c r="H156" s="3"/>
      <c r="I156" s="3">
        <v>6000</v>
      </c>
      <c r="J156" s="3"/>
      <c r="K156" s="3">
        <v>6000</v>
      </c>
      <c r="L156" s="3"/>
      <c r="M156" s="3">
        <v>6000</v>
      </c>
      <c r="N156" s="3"/>
      <c r="O156" s="3">
        <v>0</v>
      </c>
      <c r="P156" s="3"/>
      <c r="Q156" s="3">
        <f t="shared" si="6"/>
        <v>6000</v>
      </c>
    </row>
    <row r="157" spans="1:17" ht="11.85" customHeight="1" x14ac:dyDescent="0.2">
      <c r="A157" s="2" t="s">
        <v>117</v>
      </c>
      <c r="C157" s="3">
        <v>5516</v>
      </c>
      <c r="D157" s="3"/>
      <c r="E157" s="3">
        <v>6289.9</v>
      </c>
      <c r="F157" s="3"/>
      <c r="G157" s="4">
        <v>8309.9</v>
      </c>
      <c r="H157" s="3"/>
      <c r="I157" s="3">
        <v>8300</v>
      </c>
      <c r="J157" s="3"/>
      <c r="K157" s="3">
        <v>8300</v>
      </c>
      <c r="L157" s="3"/>
      <c r="M157" s="3">
        <v>7000</v>
      </c>
      <c r="N157" s="3"/>
      <c r="O157" s="3">
        <v>0</v>
      </c>
      <c r="P157" s="3"/>
      <c r="Q157" s="3">
        <f t="shared" si="6"/>
        <v>7000</v>
      </c>
    </row>
    <row r="158" spans="1:17" ht="11.85" customHeight="1" x14ac:dyDescent="0.2">
      <c r="A158" s="2" t="s">
        <v>118</v>
      </c>
      <c r="C158" s="3">
        <v>3</v>
      </c>
      <c r="D158" s="3"/>
      <c r="E158" s="3">
        <v>5.77</v>
      </c>
      <c r="F158" s="3"/>
      <c r="G158" s="4">
        <v>0</v>
      </c>
      <c r="H158" s="3"/>
      <c r="I158" s="3">
        <v>0</v>
      </c>
      <c r="J158" s="3"/>
      <c r="K158" s="3">
        <v>0</v>
      </c>
      <c r="L158" s="3"/>
      <c r="M158" s="3">
        <v>0</v>
      </c>
      <c r="N158" s="3"/>
      <c r="O158" s="3">
        <v>0</v>
      </c>
      <c r="P158" s="3"/>
      <c r="Q158" s="3">
        <f t="shared" si="6"/>
        <v>0</v>
      </c>
    </row>
    <row r="159" spans="1:17" ht="11.85" customHeight="1" x14ac:dyDescent="0.2">
      <c r="A159" s="2" t="s">
        <v>119</v>
      </c>
      <c r="C159" s="3">
        <v>3523</v>
      </c>
      <c r="D159" s="3"/>
      <c r="E159" s="3">
        <v>5518</v>
      </c>
      <c r="F159" s="3"/>
      <c r="G159" s="4">
        <v>500</v>
      </c>
      <c r="H159" s="3"/>
      <c r="I159" s="3">
        <v>0</v>
      </c>
      <c r="J159" s="3"/>
      <c r="K159" s="3">
        <v>0</v>
      </c>
      <c r="L159" s="3"/>
      <c r="M159" s="3">
        <v>0</v>
      </c>
      <c r="N159" s="3"/>
      <c r="O159" s="3">
        <v>0</v>
      </c>
      <c r="P159" s="3"/>
      <c r="Q159" s="3">
        <f t="shared" si="6"/>
        <v>0</v>
      </c>
    </row>
    <row r="160" spans="1:17" ht="11.85" customHeight="1" x14ac:dyDescent="0.2">
      <c r="A160" s="2" t="s">
        <v>120</v>
      </c>
      <c r="C160" s="16">
        <v>0</v>
      </c>
      <c r="D160" s="3"/>
      <c r="E160" s="16">
        <v>460</v>
      </c>
      <c r="F160" s="3"/>
      <c r="G160" s="17">
        <v>60</v>
      </c>
      <c r="H160" s="3"/>
      <c r="I160" s="16">
        <v>0</v>
      </c>
      <c r="J160" s="3"/>
      <c r="K160" s="16">
        <v>0</v>
      </c>
      <c r="L160" s="3"/>
      <c r="M160" s="16">
        <v>0</v>
      </c>
      <c r="N160" s="3"/>
      <c r="O160" s="16">
        <v>0</v>
      </c>
      <c r="P160" s="3"/>
      <c r="Q160" s="16">
        <f t="shared" si="6"/>
        <v>0</v>
      </c>
    </row>
    <row r="161" spans="1:27" ht="11.85" customHeight="1" x14ac:dyDescent="0.2">
      <c r="A161" s="2" t="s">
        <v>121</v>
      </c>
      <c r="C161" s="3">
        <f>SUM(C141:C160)</f>
        <v>132742</v>
      </c>
      <c r="E161" s="3">
        <f>SUM(E141:E160)</f>
        <v>137680.66999999998</v>
      </c>
      <c r="G161" s="4">
        <f>SUM(G141:G160)</f>
        <v>144322.94999999998</v>
      </c>
      <c r="I161" s="3">
        <f>SUM(I141:I160)</f>
        <v>136600</v>
      </c>
      <c r="K161" s="3">
        <f>SUM(K141:K160)</f>
        <v>139600</v>
      </c>
      <c r="M161" s="3">
        <f>SUM(M141:M160)</f>
        <v>129000</v>
      </c>
      <c r="O161" s="3">
        <f>SUM(O141:O160)</f>
        <v>0</v>
      </c>
      <c r="Q161" s="3">
        <f>SUM(Q141:Q160)</f>
        <v>129000</v>
      </c>
    </row>
    <row r="162" spans="1:27" ht="11.85" customHeight="1" x14ac:dyDescent="0.2">
      <c r="C162" s="3"/>
      <c r="D162" s="3"/>
      <c r="F162" s="3"/>
      <c r="H162" s="3"/>
      <c r="I162" s="3"/>
      <c r="J162" s="3"/>
      <c r="K162" s="3"/>
      <c r="L162" s="3"/>
      <c r="M162" s="3"/>
      <c r="N162" s="3"/>
      <c r="O162" s="3"/>
      <c r="P162" s="3"/>
      <c r="Q162" s="3"/>
    </row>
    <row r="163" spans="1:27" ht="11.85" customHeight="1" x14ac:dyDescent="0.2">
      <c r="A163" s="14" t="s">
        <v>122</v>
      </c>
      <c r="C163" s="3"/>
      <c r="D163" s="3"/>
      <c r="F163" s="3"/>
      <c r="H163" s="3"/>
      <c r="I163" s="3"/>
      <c r="J163" s="3"/>
      <c r="K163" s="3"/>
      <c r="L163" s="3"/>
      <c r="M163" s="3"/>
      <c r="N163" s="3"/>
      <c r="O163" s="3"/>
      <c r="P163" s="3"/>
      <c r="Q163" s="3"/>
    </row>
    <row r="164" spans="1:27" ht="11.85" customHeight="1" x14ac:dyDescent="0.2">
      <c r="A164" s="2" t="s">
        <v>123</v>
      </c>
      <c r="C164" s="3">
        <v>2475</v>
      </c>
      <c r="D164" s="3"/>
      <c r="E164" s="3">
        <v>800</v>
      </c>
      <c r="F164" s="3"/>
      <c r="G164" s="4">
        <v>0</v>
      </c>
      <c r="H164" s="3"/>
      <c r="I164" s="3">
        <v>0</v>
      </c>
      <c r="J164" s="3"/>
      <c r="K164" s="3">
        <v>0</v>
      </c>
      <c r="L164" s="3"/>
      <c r="M164" s="3">
        <v>0</v>
      </c>
      <c r="N164" s="3"/>
      <c r="O164" s="3">
        <v>0</v>
      </c>
      <c r="P164" s="3"/>
      <c r="Q164" s="3">
        <f>M164+O164</f>
        <v>0</v>
      </c>
      <c r="U164" s="3"/>
    </row>
    <row r="165" spans="1:27" ht="11.85" customHeight="1" x14ac:dyDescent="0.2">
      <c r="A165" s="2" t="s">
        <v>124</v>
      </c>
      <c r="C165" s="3">
        <v>6411</v>
      </c>
      <c r="D165" s="3"/>
      <c r="E165" s="3">
        <v>10719</v>
      </c>
      <c r="F165" s="3"/>
      <c r="G165" s="4">
        <v>17346</v>
      </c>
      <c r="H165" s="3"/>
      <c r="I165" s="3">
        <v>10000</v>
      </c>
      <c r="J165" s="3"/>
      <c r="K165" s="3">
        <v>10000</v>
      </c>
      <c r="L165" s="3"/>
      <c r="M165" s="3">
        <v>10000</v>
      </c>
      <c r="N165" s="3"/>
      <c r="O165" s="3">
        <v>0</v>
      </c>
      <c r="P165" s="3"/>
      <c r="Q165" s="3">
        <f>M165+O165</f>
        <v>10000</v>
      </c>
      <c r="W165" s="3"/>
    </row>
    <row r="166" spans="1:27" ht="11.85" customHeight="1" x14ac:dyDescent="0.2">
      <c r="A166" s="2" t="s">
        <v>125</v>
      </c>
      <c r="C166" s="3">
        <v>1850</v>
      </c>
      <c r="D166" s="3"/>
      <c r="E166" s="3">
        <v>2750</v>
      </c>
      <c r="F166" s="3"/>
      <c r="G166" s="4">
        <v>5000</v>
      </c>
      <c r="H166" s="3"/>
      <c r="I166" s="3">
        <v>1500</v>
      </c>
      <c r="J166" s="3"/>
      <c r="K166" s="3">
        <v>2500</v>
      </c>
      <c r="L166" s="3"/>
      <c r="M166" s="3">
        <v>2000</v>
      </c>
      <c r="N166" s="3"/>
      <c r="O166" s="3">
        <v>0</v>
      </c>
      <c r="P166" s="3"/>
      <c r="Q166" s="3">
        <f>M166+O166</f>
        <v>2000</v>
      </c>
    </row>
    <row r="167" spans="1:27" ht="11.85" customHeight="1" x14ac:dyDescent="0.2">
      <c r="A167" s="2" t="s">
        <v>126</v>
      </c>
      <c r="C167" s="3">
        <v>10950</v>
      </c>
      <c r="D167" s="3"/>
      <c r="E167" s="3">
        <v>13700</v>
      </c>
      <c r="F167" s="3"/>
      <c r="G167" s="4">
        <v>11600</v>
      </c>
      <c r="H167" s="3"/>
      <c r="I167" s="3">
        <v>0</v>
      </c>
      <c r="J167" s="3"/>
      <c r="K167" s="3">
        <v>10000</v>
      </c>
      <c r="L167" s="3"/>
      <c r="M167" s="3">
        <v>3000</v>
      </c>
      <c r="N167" s="3"/>
      <c r="O167" s="3">
        <v>0</v>
      </c>
      <c r="P167" s="3"/>
      <c r="Q167" s="3">
        <f>M167+O167</f>
        <v>3000</v>
      </c>
    </row>
    <row r="168" spans="1:27" ht="11.85" customHeight="1" x14ac:dyDescent="0.2">
      <c r="A168" s="2" t="s">
        <v>127</v>
      </c>
      <c r="C168" s="16">
        <v>3602</v>
      </c>
      <c r="D168" s="3"/>
      <c r="E168" s="16">
        <v>750</v>
      </c>
      <c r="F168" s="3"/>
      <c r="G168" s="17">
        <v>440</v>
      </c>
      <c r="H168" s="3"/>
      <c r="I168" s="16">
        <v>0</v>
      </c>
      <c r="J168" s="3"/>
      <c r="K168" s="16">
        <v>0</v>
      </c>
      <c r="L168" s="3"/>
      <c r="M168" s="16">
        <v>0</v>
      </c>
      <c r="N168" s="3"/>
      <c r="O168" s="16">
        <v>0</v>
      </c>
      <c r="P168" s="3"/>
      <c r="Q168" s="16">
        <f>M168+O168</f>
        <v>0</v>
      </c>
    </row>
    <row r="169" spans="1:27" ht="11.85" customHeight="1" x14ac:dyDescent="0.2">
      <c r="A169" s="2" t="s">
        <v>128</v>
      </c>
      <c r="C169" s="3">
        <f>SUM(C164:C168)</f>
        <v>25288</v>
      </c>
      <c r="D169" s="3"/>
      <c r="E169" s="3">
        <f>SUM(E164:E168)</f>
        <v>28719</v>
      </c>
      <c r="F169" s="3"/>
      <c r="G169" s="4">
        <f>SUM(G164:G168)</f>
        <v>34386</v>
      </c>
      <c r="H169" s="3"/>
      <c r="I169" s="3">
        <f>SUM(I164:I168)</f>
        <v>11500</v>
      </c>
      <c r="J169" s="3"/>
      <c r="K169" s="3">
        <f>SUM(K164:K168)</f>
        <v>22500</v>
      </c>
      <c r="L169" s="3"/>
      <c r="M169" s="3">
        <f>SUM(M164:M168)</f>
        <v>15000</v>
      </c>
      <c r="N169" s="3"/>
      <c r="O169" s="3">
        <f>SUM(O164:O168)</f>
        <v>0</v>
      </c>
      <c r="P169" s="3"/>
      <c r="Q169" s="3">
        <f>SUM(Q164:Q168)</f>
        <v>15000</v>
      </c>
    </row>
    <row r="170" spans="1:27" ht="11.85" customHeight="1" x14ac:dyDescent="0.2">
      <c r="C170" s="3"/>
      <c r="D170" s="3"/>
      <c r="F170" s="3"/>
      <c r="H170" s="3"/>
      <c r="I170" s="3"/>
      <c r="J170" s="3"/>
      <c r="K170" s="3"/>
      <c r="L170" s="3"/>
      <c r="M170" s="3"/>
      <c r="N170" s="3"/>
      <c r="O170" s="3"/>
      <c r="P170" s="3"/>
      <c r="Q170" s="3"/>
    </row>
    <row r="171" spans="1:27" ht="11.85" customHeight="1" x14ac:dyDescent="0.2">
      <c r="A171" s="14" t="s">
        <v>129</v>
      </c>
      <c r="C171" s="3"/>
      <c r="D171" s="3"/>
      <c r="F171" s="3"/>
      <c r="H171" s="3"/>
      <c r="I171" s="3"/>
      <c r="J171" s="3"/>
      <c r="K171" s="3"/>
      <c r="L171" s="3"/>
      <c r="M171" s="3"/>
      <c r="N171" s="3"/>
      <c r="O171" s="3"/>
      <c r="P171" s="3"/>
      <c r="Q171" s="3"/>
    </row>
    <row r="172" spans="1:27" ht="11.85" customHeight="1" x14ac:dyDescent="0.2">
      <c r="A172" s="2" t="s">
        <v>130</v>
      </c>
      <c r="C172" s="3">
        <v>49930</v>
      </c>
      <c r="D172" s="3"/>
      <c r="E172" s="3">
        <v>51167.32</v>
      </c>
      <c r="F172" s="3"/>
      <c r="G172" s="4">
        <v>40735.56</v>
      </c>
      <c r="H172" s="3"/>
      <c r="I172" s="3">
        <v>35000</v>
      </c>
      <c r="J172" s="3"/>
      <c r="K172" s="3">
        <v>45000</v>
      </c>
      <c r="L172" s="3"/>
      <c r="M172" s="3">
        <v>45000</v>
      </c>
      <c r="N172" s="3"/>
      <c r="O172" s="3">
        <v>0</v>
      </c>
      <c r="P172" s="3"/>
      <c r="Q172" s="3">
        <f t="shared" ref="Q172:Q179" si="7">M172+O172</f>
        <v>45000</v>
      </c>
      <c r="U172" s="3"/>
    </row>
    <row r="173" spans="1:27" ht="11.85" customHeight="1" x14ac:dyDescent="0.2">
      <c r="A173" s="2" t="s">
        <v>131</v>
      </c>
      <c r="C173" s="3">
        <v>1279</v>
      </c>
      <c r="D173" s="3"/>
      <c r="E173" s="3">
        <v>2003.79</v>
      </c>
      <c r="F173" s="3"/>
      <c r="G173" s="4">
        <v>573.91</v>
      </c>
      <c r="H173" s="3"/>
      <c r="I173" s="3">
        <v>400</v>
      </c>
      <c r="J173" s="3"/>
      <c r="K173" s="3">
        <v>400</v>
      </c>
      <c r="L173" s="3"/>
      <c r="M173" s="3">
        <v>400</v>
      </c>
      <c r="N173" s="3"/>
      <c r="O173" s="3">
        <v>0</v>
      </c>
      <c r="P173" s="3"/>
      <c r="Q173" s="3">
        <f t="shared" si="7"/>
        <v>400</v>
      </c>
      <c r="V173" s="3"/>
    </row>
    <row r="174" spans="1:27" ht="11.85" hidden="1" customHeight="1" x14ac:dyDescent="0.2">
      <c r="A174" s="2" t="s">
        <v>132</v>
      </c>
      <c r="C174" s="3">
        <v>0</v>
      </c>
      <c r="D174" s="3"/>
      <c r="E174" s="3">
        <v>0</v>
      </c>
      <c r="F174" s="3"/>
      <c r="G174" s="4">
        <v>0</v>
      </c>
      <c r="H174" s="3"/>
      <c r="I174" s="3">
        <v>0</v>
      </c>
      <c r="J174" s="3"/>
      <c r="K174" s="3">
        <v>0</v>
      </c>
      <c r="L174" s="3"/>
      <c r="M174" s="3">
        <v>0</v>
      </c>
      <c r="N174" s="3"/>
      <c r="O174" s="3">
        <v>0</v>
      </c>
      <c r="P174" s="3"/>
      <c r="Q174" s="3">
        <f t="shared" si="7"/>
        <v>0</v>
      </c>
    </row>
    <row r="175" spans="1:27" ht="11.85" customHeight="1" x14ac:dyDescent="0.2">
      <c r="A175" s="2" t="s">
        <v>133</v>
      </c>
      <c r="C175" s="3">
        <v>227</v>
      </c>
      <c r="D175" s="3"/>
      <c r="E175" s="3">
        <v>43.61</v>
      </c>
      <c r="F175" s="3"/>
      <c r="G175" s="4">
        <v>7.86</v>
      </c>
      <c r="H175" s="3"/>
      <c r="I175" s="3">
        <v>0</v>
      </c>
      <c r="J175" s="3"/>
      <c r="K175" s="3">
        <v>0</v>
      </c>
      <c r="L175" s="3"/>
      <c r="M175" s="3">
        <v>0</v>
      </c>
      <c r="N175" s="3"/>
      <c r="O175" s="3">
        <v>0</v>
      </c>
      <c r="P175" s="3"/>
      <c r="Q175" s="3">
        <f t="shared" si="7"/>
        <v>0</v>
      </c>
    </row>
    <row r="176" spans="1:27" ht="11.85" customHeight="1" x14ac:dyDescent="0.2">
      <c r="A176" s="2" t="s">
        <v>134</v>
      </c>
      <c r="C176" s="3">
        <v>84</v>
      </c>
      <c r="D176" s="3"/>
      <c r="E176" s="3">
        <v>87.5</v>
      </c>
      <c r="F176" s="3"/>
      <c r="G176" s="4">
        <v>65.59</v>
      </c>
      <c r="H176" s="3"/>
      <c r="I176" s="3">
        <v>80</v>
      </c>
      <c r="J176" s="3"/>
      <c r="K176" s="3">
        <v>80</v>
      </c>
      <c r="L176" s="3"/>
      <c r="M176" s="3">
        <v>80</v>
      </c>
      <c r="N176" s="3"/>
      <c r="O176" s="3">
        <v>0</v>
      </c>
      <c r="P176" s="3"/>
      <c r="Q176" s="3">
        <f t="shared" si="7"/>
        <v>80</v>
      </c>
      <c r="AA176" s="3"/>
    </row>
    <row r="177" spans="1:31" ht="11.85" customHeight="1" x14ac:dyDescent="0.2">
      <c r="A177" s="2" t="s">
        <v>135</v>
      </c>
      <c r="C177" s="3">
        <v>2235</v>
      </c>
      <c r="D177" s="3"/>
      <c r="E177" s="3">
        <v>903.75</v>
      </c>
      <c r="F177" s="3"/>
      <c r="G177" s="4">
        <v>614.83000000000004</v>
      </c>
      <c r="H177" s="3"/>
      <c r="I177" s="3">
        <v>500</v>
      </c>
      <c r="J177" s="3"/>
      <c r="K177" s="3">
        <v>500</v>
      </c>
      <c r="L177" s="3"/>
      <c r="M177" s="3">
        <v>500</v>
      </c>
      <c r="N177" s="3"/>
      <c r="O177" s="3">
        <v>0</v>
      </c>
      <c r="P177" s="3"/>
      <c r="Q177" s="3">
        <f t="shared" si="7"/>
        <v>500</v>
      </c>
      <c r="AE177" s="3"/>
    </row>
    <row r="178" spans="1:31" ht="11.85" customHeight="1" x14ac:dyDescent="0.2">
      <c r="A178" s="2" t="s">
        <v>136</v>
      </c>
      <c r="C178" s="19">
        <v>2</v>
      </c>
      <c r="D178" s="19"/>
      <c r="E178" s="19">
        <v>12.87</v>
      </c>
      <c r="F178" s="19"/>
      <c r="G178" s="20">
        <v>13.68</v>
      </c>
      <c r="H178" s="19"/>
      <c r="I178" s="19">
        <v>0</v>
      </c>
      <c r="J178" s="19"/>
      <c r="K178" s="19">
        <v>0</v>
      </c>
      <c r="L178" s="19"/>
      <c r="M178" s="19">
        <v>0</v>
      </c>
      <c r="N178" s="19"/>
      <c r="O178" s="19">
        <v>0</v>
      </c>
      <c r="P178" s="19"/>
      <c r="Q178" s="3">
        <f t="shared" si="7"/>
        <v>0</v>
      </c>
    </row>
    <row r="179" spans="1:31" ht="11.85" customHeight="1" x14ac:dyDescent="0.2">
      <c r="A179" s="2" t="s">
        <v>137</v>
      </c>
      <c r="C179" s="16">
        <v>146</v>
      </c>
      <c r="D179" s="3"/>
      <c r="E179" s="16">
        <v>152.88</v>
      </c>
      <c r="F179" s="3"/>
      <c r="G179" s="17">
        <v>65.02</v>
      </c>
      <c r="H179" s="3"/>
      <c r="I179" s="16">
        <v>50</v>
      </c>
      <c r="J179" s="3"/>
      <c r="K179" s="16">
        <v>50</v>
      </c>
      <c r="L179" s="3"/>
      <c r="M179" s="16">
        <v>50</v>
      </c>
      <c r="N179" s="3"/>
      <c r="O179" s="16">
        <v>0</v>
      </c>
      <c r="P179" s="3"/>
      <c r="Q179" s="16">
        <f t="shared" si="7"/>
        <v>50</v>
      </c>
    </row>
    <row r="180" spans="1:31" ht="11.85" customHeight="1" x14ac:dyDescent="0.2">
      <c r="A180" s="2" t="s">
        <v>138</v>
      </c>
      <c r="C180" s="19">
        <f>SUM(C172:C179)</f>
        <v>53903</v>
      </c>
      <c r="D180" s="3"/>
      <c r="E180" s="19">
        <f>SUM(E172:E179)</f>
        <v>54371.72</v>
      </c>
      <c r="F180" s="3"/>
      <c r="G180" s="20">
        <f>SUM(G172:G179)</f>
        <v>42076.45</v>
      </c>
      <c r="H180" s="3"/>
      <c r="I180" s="19">
        <f>SUM(I172:I179)</f>
        <v>36030</v>
      </c>
      <c r="J180" s="3"/>
      <c r="K180" s="19">
        <f>SUM(K172:K179)</f>
        <v>46030</v>
      </c>
      <c r="L180" s="3"/>
      <c r="M180" s="19">
        <f>SUM(M172:M179)</f>
        <v>46030</v>
      </c>
      <c r="N180" s="3"/>
      <c r="O180" s="19">
        <f>SUM(O172:O179)</f>
        <v>0</v>
      </c>
      <c r="P180" s="3"/>
      <c r="Q180" s="19">
        <f>SUM(Q172:Q179)</f>
        <v>46030</v>
      </c>
    </row>
    <row r="181" spans="1:31" ht="11.25" customHeight="1" x14ac:dyDescent="0.2"/>
    <row r="182" spans="1:31" ht="11.25" customHeight="1" x14ac:dyDescent="0.2"/>
    <row r="183" spans="1:31" ht="11.25" customHeight="1" x14ac:dyDescent="0.2"/>
    <row r="184" spans="1:31" ht="11.25" customHeight="1" x14ac:dyDescent="0.2"/>
    <row r="185" spans="1:31" ht="11.25" customHeight="1" x14ac:dyDescent="0.2"/>
    <row r="186" spans="1:31" ht="11.25" customHeight="1" x14ac:dyDescent="0.2"/>
    <row r="187" spans="1:31" ht="11.25" customHeight="1" x14ac:dyDescent="0.2"/>
    <row r="188" spans="1:31" ht="11.25" customHeight="1" x14ac:dyDescent="0.2"/>
    <row r="189" spans="1:31" ht="11.25" customHeight="1" x14ac:dyDescent="0.2"/>
    <row r="190" spans="1:31" ht="11.25" customHeight="1" x14ac:dyDescent="0.2"/>
    <row r="191" spans="1:31" ht="11.85" customHeight="1" x14ac:dyDescent="0.2">
      <c r="A191" s="1"/>
      <c r="B191" s="1"/>
      <c r="E191" s="3" t="str">
        <f>$E$1</f>
        <v>CITY OF BRADY</v>
      </c>
    </row>
    <row r="192" spans="1:31" ht="11.85" customHeight="1" x14ac:dyDescent="0.2">
      <c r="E192" s="3" t="str">
        <f>$E$2</f>
        <v>BUDGET REPORT</v>
      </c>
    </row>
    <row r="193" spans="1:31" ht="11.85" customHeight="1" x14ac:dyDescent="0.2">
      <c r="E193" s="3" t="str">
        <f>$E$3</f>
        <v>FISCAL YEAR 2015 - 2016</v>
      </c>
    </row>
    <row r="194" spans="1:31" ht="11.85" customHeight="1" x14ac:dyDescent="0.2">
      <c r="A194" s="2" t="s">
        <v>3</v>
      </c>
    </row>
    <row r="195" spans="1:31" ht="11.85" customHeight="1" x14ac:dyDescent="0.2"/>
    <row r="196" spans="1:31" ht="11.85" customHeight="1" x14ac:dyDescent="0.2">
      <c r="I196" s="48" t="str">
        <f>+I6</f>
        <v>(----- 2014-2015 ------)</v>
      </c>
      <c r="J196" s="48"/>
      <c r="K196" s="48"/>
      <c r="L196" s="7"/>
      <c r="M196" s="48" t="str">
        <f>$M$6</f>
        <v>2015-2016</v>
      </c>
      <c r="N196" s="48"/>
      <c r="O196" s="48"/>
      <c r="P196" s="48"/>
      <c r="Q196" s="48"/>
    </row>
    <row r="197" spans="1:31" ht="11.85" customHeight="1" x14ac:dyDescent="0.2">
      <c r="C197" s="7" t="str">
        <f>$C$7</f>
        <v>2011- 2012</v>
      </c>
      <c r="D197" s="7"/>
      <c r="E197" s="8" t="str">
        <f>$E$7</f>
        <v>2012-2013</v>
      </c>
      <c r="F197" s="7"/>
      <c r="G197" s="9" t="str">
        <f>$G$7</f>
        <v>2013- 2014</v>
      </c>
      <c r="H197" s="7"/>
      <c r="I197" s="7" t="s">
        <v>9</v>
      </c>
      <c r="J197" s="7"/>
      <c r="K197" s="7" t="str">
        <f>+$K$7</f>
        <v>PROJECTED</v>
      </c>
      <c r="L197" s="7"/>
      <c r="M197" s="7" t="str">
        <f>$M$7</f>
        <v>2015-2016</v>
      </c>
      <c r="N197" s="7"/>
      <c r="O197" s="7" t="str">
        <f>$O$7</f>
        <v>2015-2016</v>
      </c>
      <c r="P197" s="7"/>
      <c r="Q197" s="42" t="str">
        <f>$Q$7</f>
        <v>APPROVED</v>
      </c>
    </row>
    <row r="198" spans="1:31" ht="11.85" customHeight="1" x14ac:dyDescent="0.2">
      <c r="A198" s="10"/>
      <c r="C198" s="11" t="s">
        <v>12</v>
      </c>
      <c r="D198" s="7"/>
      <c r="E198" s="12" t="s">
        <v>12</v>
      </c>
      <c r="F198" s="7"/>
      <c r="G198" s="13" t="s">
        <v>12</v>
      </c>
      <c r="H198" s="7"/>
      <c r="I198" s="11" t="s">
        <v>13</v>
      </c>
      <c r="J198" s="7"/>
      <c r="K198" s="11" t="s">
        <v>13</v>
      </c>
      <c r="L198" s="7"/>
      <c r="M198" s="11" t="str">
        <f>$M$8</f>
        <v>BASE</v>
      </c>
      <c r="N198" s="7"/>
      <c r="O198" s="11" t="str">
        <f>$O$8</f>
        <v>SUPPLEMENTAL</v>
      </c>
      <c r="P198" s="7"/>
      <c r="Q198" s="11" t="str">
        <f>$Q$8</f>
        <v>BUDGET</v>
      </c>
    </row>
    <row r="199" spans="1:31" ht="11.85" customHeight="1" x14ac:dyDescent="0.2">
      <c r="C199" s="3"/>
      <c r="D199" s="3"/>
      <c r="F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31" ht="11.85" customHeight="1" x14ac:dyDescent="0.2">
      <c r="A200" s="14" t="s">
        <v>139</v>
      </c>
      <c r="C200" s="3"/>
      <c r="D200" s="3"/>
      <c r="F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31" ht="11.85" hidden="1" customHeight="1" x14ac:dyDescent="0.2">
      <c r="A201" s="2" t="s">
        <v>64</v>
      </c>
      <c r="C201" s="3">
        <v>0</v>
      </c>
      <c r="D201" s="3"/>
      <c r="E201" s="3">
        <v>0</v>
      </c>
      <c r="F201" s="3"/>
      <c r="G201" s="4">
        <v>0</v>
      </c>
      <c r="H201" s="3"/>
      <c r="I201" s="3">
        <v>0</v>
      </c>
      <c r="J201" s="3"/>
      <c r="K201" s="3">
        <v>0</v>
      </c>
      <c r="L201" s="3"/>
      <c r="M201" s="3">
        <v>0</v>
      </c>
      <c r="N201" s="3"/>
      <c r="O201" s="3">
        <v>0</v>
      </c>
      <c r="P201" s="3"/>
      <c r="Q201" s="3">
        <f t="shared" ref="Q201:Q207" si="8">M201+O201</f>
        <v>0</v>
      </c>
    </row>
    <row r="202" spans="1:31" ht="11.85" hidden="1" customHeight="1" x14ac:dyDescent="0.2">
      <c r="A202" s="2" t="s">
        <v>140</v>
      </c>
      <c r="C202" s="3">
        <v>0</v>
      </c>
      <c r="D202" s="3"/>
      <c r="E202" s="3">
        <v>0</v>
      </c>
      <c r="F202" s="3"/>
      <c r="G202" s="4">
        <v>0</v>
      </c>
      <c r="H202" s="3"/>
      <c r="I202" s="3">
        <v>0</v>
      </c>
      <c r="J202" s="3"/>
      <c r="K202" s="3">
        <v>0</v>
      </c>
      <c r="L202" s="3"/>
      <c r="M202" s="3">
        <v>0</v>
      </c>
      <c r="N202" s="3"/>
      <c r="O202" s="3">
        <v>0</v>
      </c>
      <c r="P202" s="3"/>
      <c r="Q202" s="3">
        <f t="shared" si="8"/>
        <v>0</v>
      </c>
    </row>
    <row r="203" spans="1:31" ht="11.85" customHeight="1" x14ac:dyDescent="0.2">
      <c r="A203" s="2" t="s">
        <v>141</v>
      </c>
      <c r="C203" s="3">
        <v>10</v>
      </c>
      <c r="D203" s="3"/>
      <c r="E203" s="3">
        <v>13.2</v>
      </c>
      <c r="F203" s="3"/>
      <c r="G203" s="4">
        <v>34.119999999999997</v>
      </c>
      <c r="H203" s="3"/>
      <c r="I203" s="3">
        <v>0</v>
      </c>
      <c r="J203" s="3"/>
      <c r="K203" s="3">
        <v>0</v>
      </c>
      <c r="L203" s="3"/>
      <c r="M203" s="3">
        <v>0</v>
      </c>
      <c r="N203" s="3"/>
      <c r="O203" s="3">
        <v>0</v>
      </c>
      <c r="P203" s="3"/>
      <c r="Q203" s="3">
        <f t="shared" si="8"/>
        <v>0</v>
      </c>
      <c r="AE203" s="3"/>
    </row>
    <row r="204" spans="1:31" ht="9" customHeight="1" x14ac:dyDescent="0.2">
      <c r="C204" s="3"/>
      <c r="D204" s="3"/>
      <c r="F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31" ht="11.85" customHeight="1" x14ac:dyDescent="0.2">
      <c r="A205" s="2" t="s">
        <v>142</v>
      </c>
      <c r="C205" s="3">
        <v>3351</v>
      </c>
      <c r="D205" s="3"/>
      <c r="E205" s="3">
        <v>3587.37</v>
      </c>
      <c r="F205" s="3"/>
      <c r="G205" s="4">
        <v>1343.61</v>
      </c>
      <c r="H205" s="3"/>
      <c r="I205" s="3">
        <v>0</v>
      </c>
      <c r="J205" s="3"/>
      <c r="K205" s="3">
        <v>2700</v>
      </c>
      <c r="L205" s="3"/>
      <c r="M205" s="3">
        <v>0</v>
      </c>
      <c r="N205" s="3"/>
      <c r="O205" s="3">
        <v>0</v>
      </c>
      <c r="P205" s="3"/>
      <c r="Q205" s="3">
        <f t="shared" si="8"/>
        <v>0</v>
      </c>
    </row>
    <row r="206" spans="1:31" ht="11.85" customHeight="1" x14ac:dyDescent="0.2">
      <c r="A206" s="2" t="s">
        <v>143</v>
      </c>
      <c r="C206" s="3">
        <v>375</v>
      </c>
      <c r="D206" s="3"/>
      <c r="E206" s="3">
        <v>320</v>
      </c>
      <c r="F206" s="3"/>
      <c r="G206" s="4">
        <v>120</v>
      </c>
      <c r="H206" s="3"/>
      <c r="I206" s="3">
        <v>100</v>
      </c>
      <c r="J206" s="3"/>
      <c r="K206" s="3">
        <v>100</v>
      </c>
      <c r="L206" s="3"/>
      <c r="M206" s="3">
        <v>100</v>
      </c>
      <c r="N206" s="3"/>
      <c r="O206" s="3">
        <v>0</v>
      </c>
      <c r="P206" s="3"/>
      <c r="Q206" s="3">
        <f t="shared" si="8"/>
        <v>100</v>
      </c>
    </row>
    <row r="207" spans="1:31" ht="11.85" customHeight="1" x14ac:dyDescent="0.2">
      <c r="A207" s="2" t="s">
        <v>144</v>
      </c>
      <c r="C207" s="3">
        <v>0</v>
      </c>
      <c r="D207" s="3"/>
      <c r="E207" s="3">
        <v>17.38</v>
      </c>
      <c r="F207" s="3"/>
      <c r="G207" s="4">
        <v>0</v>
      </c>
      <c r="H207" s="3"/>
      <c r="I207" s="3">
        <v>0</v>
      </c>
      <c r="J207" s="3"/>
      <c r="K207" s="3">
        <v>0</v>
      </c>
      <c r="L207" s="3"/>
      <c r="M207" s="3">
        <v>0</v>
      </c>
      <c r="N207" s="3"/>
      <c r="O207" s="3">
        <v>0</v>
      </c>
      <c r="P207" s="3"/>
      <c r="Q207" s="3">
        <f t="shared" si="8"/>
        <v>0</v>
      </c>
    </row>
    <row r="208" spans="1:31" ht="9" customHeight="1" x14ac:dyDescent="0.2">
      <c r="C208" s="3"/>
      <c r="D208" s="3"/>
      <c r="F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25" ht="11.85" customHeight="1" x14ac:dyDescent="0.2">
      <c r="A209" s="2" t="s">
        <v>145</v>
      </c>
      <c r="C209" s="3">
        <v>14</v>
      </c>
      <c r="D209" s="3"/>
      <c r="E209" s="3">
        <v>22.21</v>
      </c>
      <c r="F209" s="3"/>
      <c r="G209" s="4">
        <v>9.86</v>
      </c>
      <c r="H209" s="3"/>
      <c r="I209" s="3">
        <v>0</v>
      </c>
      <c r="J209" s="3"/>
      <c r="K209" s="3">
        <v>0</v>
      </c>
      <c r="L209" s="3"/>
      <c r="M209" s="3">
        <v>0</v>
      </c>
      <c r="N209" s="3"/>
      <c r="O209" s="3">
        <v>0</v>
      </c>
      <c r="P209" s="3"/>
      <c r="Q209" s="3">
        <f>M209+O209</f>
        <v>0</v>
      </c>
      <c r="X209" s="3"/>
    </row>
    <row r="210" spans="1:25" ht="11.85" customHeight="1" x14ac:dyDescent="0.2">
      <c r="A210" s="2" t="s">
        <v>146</v>
      </c>
      <c r="C210" s="3">
        <v>0</v>
      </c>
      <c r="D210" s="3"/>
      <c r="E210" s="3">
        <v>2</v>
      </c>
      <c r="F210" s="3"/>
      <c r="G210" s="4">
        <v>91.86</v>
      </c>
      <c r="H210" s="3"/>
      <c r="I210" s="3">
        <v>0</v>
      </c>
      <c r="J210" s="3"/>
      <c r="K210" s="3">
        <v>0</v>
      </c>
      <c r="L210" s="3"/>
      <c r="M210" s="3">
        <v>0</v>
      </c>
      <c r="N210" s="3"/>
      <c r="O210" s="3">
        <v>0</v>
      </c>
      <c r="P210" s="3"/>
      <c r="Q210" s="3">
        <f>M210+O210</f>
        <v>0</v>
      </c>
      <c r="Y210" s="3"/>
    </row>
    <row r="211" spans="1:25" ht="11.85" customHeight="1" x14ac:dyDescent="0.2">
      <c r="A211" s="2" t="s">
        <v>147</v>
      </c>
      <c r="C211" s="3">
        <v>0</v>
      </c>
      <c r="D211" s="3"/>
      <c r="E211" s="3">
        <v>0</v>
      </c>
      <c r="F211" s="3"/>
      <c r="G211" s="4">
        <v>0</v>
      </c>
      <c r="H211" s="3"/>
      <c r="I211" s="3">
        <v>0</v>
      </c>
      <c r="J211" s="3"/>
      <c r="K211" s="3">
        <v>0</v>
      </c>
      <c r="L211" s="3"/>
      <c r="M211" s="3">
        <v>0</v>
      </c>
      <c r="N211" s="3"/>
      <c r="O211" s="3">
        <v>0</v>
      </c>
      <c r="P211" s="3"/>
      <c r="Q211" s="3">
        <f>M211+O211</f>
        <v>0</v>
      </c>
    </row>
    <row r="212" spans="1:25" ht="11.85" customHeight="1" x14ac:dyDescent="0.2">
      <c r="A212" s="2" t="s">
        <v>148</v>
      </c>
      <c r="C212" s="3">
        <v>-3</v>
      </c>
      <c r="D212" s="3"/>
      <c r="E212" s="3">
        <v>0.24</v>
      </c>
      <c r="F212" s="3"/>
      <c r="G212" s="3">
        <v>-118.76</v>
      </c>
      <c r="H212" s="3"/>
      <c r="I212" s="3">
        <v>0</v>
      </c>
      <c r="J212" s="3"/>
      <c r="K212" s="3">
        <v>0</v>
      </c>
      <c r="L212" s="3"/>
      <c r="M212" s="3">
        <v>0</v>
      </c>
      <c r="N212" s="3"/>
      <c r="O212" s="3">
        <v>0</v>
      </c>
      <c r="P212" s="3"/>
      <c r="Q212" s="3">
        <f>M212+O212</f>
        <v>0</v>
      </c>
    </row>
    <row r="213" spans="1:25" ht="9" customHeight="1" x14ac:dyDescent="0.2">
      <c r="C213" s="3"/>
      <c r="D213" s="3"/>
      <c r="F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25" ht="11.85" customHeight="1" x14ac:dyDescent="0.2">
      <c r="A214" s="2" t="s">
        <v>149</v>
      </c>
      <c r="C214" s="3">
        <v>0</v>
      </c>
      <c r="D214" s="3"/>
      <c r="E214" s="3">
        <v>0</v>
      </c>
      <c r="F214" s="3"/>
      <c r="G214" s="4">
        <v>0</v>
      </c>
      <c r="H214" s="3"/>
      <c r="I214" s="3">
        <v>0</v>
      </c>
      <c r="J214" s="3"/>
      <c r="K214" s="3">
        <v>0</v>
      </c>
      <c r="L214" s="3"/>
      <c r="M214" s="3">
        <v>0</v>
      </c>
      <c r="N214" s="3"/>
      <c r="O214" s="3">
        <v>0</v>
      </c>
      <c r="P214" s="3"/>
      <c r="Q214" s="3">
        <v>0</v>
      </c>
      <c r="V214" s="3"/>
    </row>
    <row r="215" spans="1:25" ht="11.85" customHeight="1" x14ac:dyDescent="0.2">
      <c r="A215" s="2" t="s">
        <v>150</v>
      </c>
      <c r="C215" s="3">
        <v>0</v>
      </c>
      <c r="D215" s="3"/>
      <c r="E215" s="3">
        <v>0</v>
      </c>
      <c r="F215" s="3"/>
      <c r="G215" s="4">
        <v>10000</v>
      </c>
      <c r="H215" s="3"/>
      <c r="I215" s="3">
        <v>0</v>
      </c>
      <c r="J215" s="3"/>
      <c r="K215" s="3">
        <v>0</v>
      </c>
      <c r="L215" s="3"/>
      <c r="M215" s="3">
        <v>0</v>
      </c>
      <c r="N215" s="3"/>
      <c r="O215" s="3">
        <v>0</v>
      </c>
      <c r="P215" s="3"/>
      <c r="Q215" s="3">
        <f>M215+O215</f>
        <v>0</v>
      </c>
      <c r="W215" s="3"/>
    </row>
    <row r="216" spans="1:25" ht="11.85" customHeight="1" x14ac:dyDescent="0.2">
      <c r="A216" s="2" t="s">
        <v>151</v>
      </c>
      <c r="C216" s="3">
        <v>12034</v>
      </c>
      <c r="D216" s="3"/>
      <c r="E216" s="3">
        <v>20800</v>
      </c>
      <c r="F216" s="3"/>
      <c r="G216" s="4">
        <v>19950</v>
      </c>
      <c r="H216" s="3"/>
      <c r="I216" s="3">
        <v>10000</v>
      </c>
      <c r="J216" s="3"/>
      <c r="K216" s="3">
        <v>13200</v>
      </c>
      <c r="L216" s="3"/>
      <c r="M216" s="3">
        <v>10000</v>
      </c>
      <c r="N216" s="3"/>
      <c r="O216" s="3">
        <v>0</v>
      </c>
      <c r="P216" s="3"/>
      <c r="Q216" s="3">
        <f>M216+O216</f>
        <v>10000</v>
      </c>
      <c r="X216" s="3"/>
    </row>
    <row r="217" spans="1:25" ht="11.85" customHeight="1" x14ac:dyDescent="0.2">
      <c r="A217" s="2" t="s">
        <v>152</v>
      </c>
      <c r="C217" s="3">
        <v>50</v>
      </c>
      <c r="D217" s="3"/>
      <c r="E217" s="3">
        <v>0</v>
      </c>
      <c r="F217" s="3"/>
      <c r="G217" s="4">
        <v>0</v>
      </c>
      <c r="H217" s="3"/>
      <c r="I217" s="3">
        <v>0</v>
      </c>
      <c r="J217" s="3"/>
      <c r="K217" s="3">
        <v>11500</v>
      </c>
      <c r="L217" s="3"/>
      <c r="M217" s="3">
        <v>0</v>
      </c>
      <c r="N217" s="3"/>
      <c r="O217" s="3">
        <v>0</v>
      </c>
      <c r="P217" s="3"/>
      <c r="Q217" s="3">
        <f>M217+O217</f>
        <v>0</v>
      </c>
    </row>
    <row r="218" spans="1:25" ht="11.85" hidden="1" customHeight="1" x14ac:dyDescent="0.2">
      <c r="A218" s="2" t="s">
        <v>153</v>
      </c>
      <c r="C218" s="3">
        <v>0</v>
      </c>
      <c r="D218" s="3"/>
      <c r="E218" s="3">
        <v>0</v>
      </c>
      <c r="F218" s="3"/>
      <c r="G218" s="4">
        <v>0</v>
      </c>
      <c r="H218" s="3"/>
      <c r="I218" s="3">
        <v>0</v>
      </c>
      <c r="J218" s="3"/>
      <c r="K218" s="3">
        <v>0</v>
      </c>
      <c r="L218" s="3"/>
      <c r="M218" s="3">
        <v>0</v>
      </c>
      <c r="N218" s="3"/>
      <c r="O218" s="3">
        <v>0</v>
      </c>
      <c r="P218" s="3"/>
      <c r="Q218" s="3">
        <v>0</v>
      </c>
    </row>
    <row r="219" spans="1:25" ht="11.85" hidden="1" customHeight="1" x14ac:dyDescent="0.2">
      <c r="A219" s="2" t="s">
        <v>154</v>
      </c>
      <c r="C219" s="3">
        <v>0</v>
      </c>
      <c r="D219" s="3"/>
      <c r="E219" s="3">
        <v>0</v>
      </c>
      <c r="F219" s="3"/>
      <c r="G219" s="4">
        <v>0</v>
      </c>
      <c r="H219" s="3"/>
      <c r="I219" s="3">
        <v>0</v>
      </c>
      <c r="J219" s="3"/>
      <c r="K219" s="3">
        <v>0</v>
      </c>
      <c r="L219" s="3"/>
      <c r="M219" s="3">
        <v>0</v>
      </c>
      <c r="N219" s="3"/>
      <c r="O219" s="3">
        <v>0</v>
      </c>
      <c r="P219" s="3"/>
      <c r="Q219" s="3">
        <v>0</v>
      </c>
    </row>
    <row r="220" spans="1:25" ht="11.85" hidden="1" customHeight="1" x14ac:dyDescent="0.2">
      <c r="A220" s="2" t="s">
        <v>155</v>
      </c>
      <c r="C220" s="3">
        <v>0</v>
      </c>
      <c r="D220" s="3"/>
      <c r="E220" s="3">
        <v>0</v>
      </c>
      <c r="F220" s="3"/>
      <c r="G220" s="4">
        <v>0</v>
      </c>
      <c r="H220" s="3"/>
      <c r="I220" s="3">
        <v>0</v>
      </c>
      <c r="J220" s="3"/>
      <c r="K220" s="3">
        <v>0</v>
      </c>
      <c r="L220" s="3"/>
      <c r="M220" s="3">
        <v>0</v>
      </c>
      <c r="N220" s="3"/>
      <c r="O220" s="3">
        <v>0</v>
      </c>
      <c r="P220" s="3"/>
      <c r="Q220" s="3">
        <v>0</v>
      </c>
    </row>
    <row r="221" spans="1:25" ht="9" customHeight="1" x14ac:dyDescent="0.2">
      <c r="C221" s="3"/>
      <c r="D221" s="3"/>
      <c r="F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25" ht="11.85" customHeight="1" x14ac:dyDescent="0.2">
      <c r="A222" s="2" t="s">
        <v>156</v>
      </c>
      <c r="C222" s="3">
        <v>10425</v>
      </c>
      <c r="D222" s="3"/>
      <c r="E222" s="3">
        <v>23.8</v>
      </c>
      <c r="F222" s="3"/>
      <c r="G222" s="4">
        <v>3013.64</v>
      </c>
      <c r="H222" s="3"/>
      <c r="I222" s="3">
        <v>0</v>
      </c>
      <c r="J222" s="3"/>
      <c r="K222" s="3">
        <v>2440</v>
      </c>
      <c r="L222" s="3"/>
      <c r="M222" s="3">
        <v>0</v>
      </c>
      <c r="N222" s="3"/>
      <c r="O222" s="3">
        <v>0</v>
      </c>
      <c r="P222" s="3"/>
      <c r="Q222" s="3">
        <f t="shared" ref="Q222:Q239" si="9">M222+O222</f>
        <v>0</v>
      </c>
      <c r="U222" s="3"/>
    </row>
    <row r="223" spans="1:25" ht="11.85" customHeight="1" x14ac:dyDescent="0.2">
      <c r="A223" s="2" t="s">
        <v>157</v>
      </c>
      <c r="C223" s="3">
        <v>545</v>
      </c>
      <c r="D223" s="3"/>
      <c r="E223" s="3">
        <v>576.97</v>
      </c>
      <c r="F223" s="3"/>
      <c r="G223" s="4">
        <v>320.02</v>
      </c>
      <c r="H223" s="3"/>
      <c r="I223" s="3">
        <v>0</v>
      </c>
      <c r="J223" s="3"/>
      <c r="K223" s="3">
        <v>4035</v>
      </c>
      <c r="L223" s="3"/>
      <c r="M223" s="3">
        <v>0</v>
      </c>
      <c r="N223" s="3"/>
      <c r="O223" s="3">
        <v>0</v>
      </c>
      <c r="P223" s="3"/>
      <c r="Q223" s="3">
        <f t="shared" si="9"/>
        <v>0</v>
      </c>
      <c r="V223" s="3"/>
    </row>
    <row r="224" spans="1:25" ht="11.85" customHeight="1" x14ac:dyDescent="0.2">
      <c r="A224" s="2" t="s">
        <v>158</v>
      </c>
      <c r="C224" s="3">
        <v>2617</v>
      </c>
      <c r="D224" s="3"/>
      <c r="E224" s="3">
        <v>52.47</v>
      </c>
      <c r="F224" s="3"/>
      <c r="G224" s="4">
        <v>600</v>
      </c>
      <c r="H224" s="3"/>
      <c r="I224" s="3">
        <v>0</v>
      </c>
      <c r="J224" s="3"/>
      <c r="K224" s="3">
        <v>0</v>
      </c>
      <c r="L224" s="3"/>
      <c r="M224" s="3">
        <v>0</v>
      </c>
      <c r="N224" s="3"/>
      <c r="O224" s="3">
        <v>0</v>
      </c>
      <c r="P224" s="3"/>
      <c r="Q224" s="3">
        <f t="shared" si="9"/>
        <v>0</v>
      </c>
      <c r="W224" s="3"/>
    </row>
    <row r="225" spans="1:31" ht="11.85" customHeight="1" x14ac:dyDescent="0.2">
      <c r="A225" s="2" t="s">
        <v>159</v>
      </c>
      <c r="C225" s="3">
        <v>447</v>
      </c>
      <c r="D225" s="3"/>
      <c r="E225" s="3">
        <v>254.34</v>
      </c>
      <c r="F225" s="3"/>
      <c r="G225" s="4">
        <v>566.58000000000004</v>
      </c>
      <c r="H225" s="3"/>
      <c r="I225" s="3">
        <v>0</v>
      </c>
      <c r="J225" s="3"/>
      <c r="K225" s="3">
        <v>0</v>
      </c>
      <c r="L225" s="3"/>
      <c r="M225" s="3">
        <v>0</v>
      </c>
      <c r="N225" s="3"/>
      <c r="O225" s="3">
        <v>0</v>
      </c>
      <c r="P225" s="3"/>
      <c r="Q225" s="3">
        <f t="shared" si="9"/>
        <v>0</v>
      </c>
    </row>
    <row r="226" spans="1:31" ht="11.85" customHeight="1" x14ac:dyDescent="0.2">
      <c r="A226" s="2" t="s">
        <v>160</v>
      </c>
      <c r="C226" s="3">
        <v>1700</v>
      </c>
      <c r="D226" s="3"/>
      <c r="E226" s="3">
        <v>142.74</v>
      </c>
      <c r="F226" s="3"/>
      <c r="G226" s="4">
        <v>30.4</v>
      </c>
      <c r="H226" s="3"/>
      <c r="I226" s="3">
        <v>0</v>
      </c>
      <c r="J226" s="3"/>
      <c r="K226" s="3">
        <v>0</v>
      </c>
      <c r="L226" s="3"/>
      <c r="M226" s="3">
        <v>0</v>
      </c>
      <c r="N226" s="3"/>
      <c r="O226" s="3">
        <v>0</v>
      </c>
      <c r="P226" s="3"/>
      <c r="Q226" s="3">
        <f t="shared" si="9"/>
        <v>0</v>
      </c>
      <c r="X226" s="3"/>
    </row>
    <row r="227" spans="1:31" ht="11.85" customHeight="1" x14ac:dyDescent="0.2">
      <c r="A227" s="2" t="s">
        <v>161</v>
      </c>
      <c r="C227" s="3">
        <v>0</v>
      </c>
      <c r="D227" s="3"/>
      <c r="E227" s="3">
        <v>0</v>
      </c>
      <c r="F227" s="3"/>
      <c r="G227" s="4">
        <v>0</v>
      </c>
      <c r="H227" s="3"/>
      <c r="I227" s="3">
        <v>0</v>
      </c>
      <c r="J227" s="3"/>
      <c r="K227" s="3">
        <v>0</v>
      </c>
      <c r="L227" s="3"/>
      <c r="M227" s="3">
        <v>0</v>
      </c>
      <c r="N227" s="3"/>
      <c r="O227" s="3">
        <v>0</v>
      </c>
      <c r="P227" s="3"/>
      <c r="Q227" s="3">
        <f t="shared" si="9"/>
        <v>0</v>
      </c>
      <c r="Y227" s="3"/>
    </row>
    <row r="228" spans="1:31" ht="11.85" customHeight="1" x14ac:dyDescent="0.2">
      <c r="A228" s="2" t="s">
        <v>162</v>
      </c>
      <c r="C228" s="3">
        <v>3958</v>
      </c>
      <c r="D228" s="3"/>
      <c r="E228" s="3">
        <v>0</v>
      </c>
      <c r="F228" s="3"/>
      <c r="G228" s="4">
        <v>0</v>
      </c>
      <c r="H228" s="3"/>
      <c r="I228" s="3">
        <v>0</v>
      </c>
      <c r="J228" s="3"/>
      <c r="K228" s="3">
        <v>216</v>
      </c>
      <c r="L228" s="3"/>
      <c r="M228" s="3">
        <v>0</v>
      </c>
      <c r="N228" s="3"/>
      <c r="O228" s="3">
        <v>0</v>
      </c>
      <c r="P228" s="3"/>
      <c r="Q228" s="3">
        <f t="shared" si="9"/>
        <v>0</v>
      </c>
      <c r="Z228" s="3"/>
    </row>
    <row r="229" spans="1:31" ht="11.85" customHeight="1" x14ac:dyDescent="0.2">
      <c r="A229" s="2" t="s">
        <v>163</v>
      </c>
      <c r="C229" s="3">
        <v>2685</v>
      </c>
      <c r="D229" s="3"/>
      <c r="E229" s="3">
        <v>5123.79</v>
      </c>
      <c r="F229" s="3"/>
      <c r="G229" s="4">
        <v>4593.28</v>
      </c>
      <c r="H229" s="3"/>
      <c r="I229" s="3">
        <v>0</v>
      </c>
      <c r="J229" s="3"/>
      <c r="K229" s="3">
        <v>1312</v>
      </c>
      <c r="L229" s="3"/>
      <c r="M229" s="3">
        <v>0</v>
      </c>
      <c r="N229" s="3"/>
      <c r="O229" s="3">
        <v>0</v>
      </c>
      <c r="P229" s="3"/>
      <c r="Q229" s="3">
        <f t="shared" si="9"/>
        <v>0</v>
      </c>
      <c r="AA229" s="3"/>
    </row>
    <row r="230" spans="1:31" ht="11.85" customHeight="1" x14ac:dyDescent="0.2">
      <c r="A230" s="2" t="s">
        <v>164</v>
      </c>
      <c r="C230" s="3">
        <v>0</v>
      </c>
      <c r="D230" s="3"/>
      <c r="E230" s="3">
        <v>0</v>
      </c>
      <c r="F230" s="3"/>
      <c r="G230" s="4">
        <v>0</v>
      </c>
      <c r="H230" s="3"/>
      <c r="I230" s="3">
        <v>0</v>
      </c>
      <c r="J230" s="3"/>
      <c r="K230" s="3">
        <v>0</v>
      </c>
      <c r="L230" s="3"/>
      <c r="M230" s="3">
        <v>0</v>
      </c>
      <c r="N230" s="3"/>
      <c r="O230" s="3">
        <v>0</v>
      </c>
      <c r="P230" s="3"/>
      <c r="Q230" s="3">
        <f t="shared" si="9"/>
        <v>0</v>
      </c>
      <c r="AC230" s="3"/>
    </row>
    <row r="231" spans="1:31" ht="11.85" customHeight="1" x14ac:dyDescent="0.2">
      <c r="A231" s="2" t="s">
        <v>165</v>
      </c>
      <c r="C231" s="3">
        <v>2002</v>
      </c>
      <c r="D231" s="3"/>
      <c r="E231" s="3">
        <v>484.58</v>
      </c>
      <c r="F231" s="3"/>
      <c r="G231" s="4">
        <v>2014.71</v>
      </c>
      <c r="H231" s="3"/>
      <c r="I231" s="3">
        <v>0</v>
      </c>
      <c r="J231" s="3"/>
      <c r="K231" s="3">
        <v>1000</v>
      </c>
      <c r="L231" s="3"/>
      <c r="M231" s="3">
        <v>0</v>
      </c>
      <c r="N231" s="3"/>
      <c r="O231" s="3">
        <v>0</v>
      </c>
      <c r="P231" s="3"/>
      <c r="Q231" s="3">
        <f t="shared" si="9"/>
        <v>0</v>
      </c>
      <c r="AE231" s="3"/>
    </row>
    <row r="232" spans="1:31" ht="11.85" customHeight="1" x14ac:dyDescent="0.2">
      <c r="A232" s="2" t="s">
        <v>166</v>
      </c>
      <c r="C232" s="3">
        <v>0</v>
      </c>
      <c r="D232" s="3"/>
      <c r="E232" s="3">
        <v>0</v>
      </c>
      <c r="F232" s="3"/>
      <c r="G232" s="4">
        <v>0</v>
      </c>
      <c r="H232" s="3"/>
      <c r="I232" s="3">
        <v>0</v>
      </c>
      <c r="J232" s="3"/>
      <c r="K232" s="3">
        <v>0</v>
      </c>
      <c r="L232" s="3"/>
      <c r="M232" s="3">
        <v>0</v>
      </c>
      <c r="N232" s="3"/>
      <c r="O232" s="3">
        <v>0</v>
      </c>
      <c r="P232" s="3"/>
      <c r="Q232" s="3">
        <f t="shared" si="9"/>
        <v>0</v>
      </c>
    </row>
    <row r="233" spans="1:31" ht="11.85" customHeight="1" x14ac:dyDescent="0.2">
      <c r="A233" s="2" t="s">
        <v>167</v>
      </c>
      <c r="C233" s="3">
        <v>0</v>
      </c>
      <c r="D233" s="3"/>
      <c r="E233" s="3">
        <v>0</v>
      </c>
      <c r="F233" s="3"/>
      <c r="G233" s="4">
        <v>0</v>
      </c>
      <c r="H233" s="3"/>
      <c r="I233" s="3">
        <v>0</v>
      </c>
      <c r="J233" s="3"/>
      <c r="K233" s="3">
        <v>0</v>
      </c>
      <c r="L233" s="3"/>
      <c r="M233" s="3">
        <v>0</v>
      </c>
      <c r="N233" s="3"/>
      <c r="O233" s="3">
        <v>0</v>
      </c>
      <c r="P233" s="3"/>
      <c r="Q233" s="3">
        <f t="shared" si="9"/>
        <v>0</v>
      </c>
    </row>
    <row r="234" spans="1:31" ht="11.85" customHeight="1" x14ac:dyDescent="0.2">
      <c r="A234" s="2" t="s">
        <v>168</v>
      </c>
      <c r="C234" s="3">
        <v>0</v>
      </c>
      <c r="D234" s="3"/>
      <c r="E234" s="3">
        <v>0</v>
      </c>
      <c r="F234" s="3"/>
      <c r="G234" s="4">
        <v>0</v>
      </c>
      <c r="H234" s="3"/>
      <c r="I234" s="3">
        <v>0</v>
      </c>
      <c r="J234" s="3"/>
      <c r="K234" s="3">
        <v>0</v>
      </c>
      <c r="L234" s="3"/>
      <c r="M234" s="3">
        <v>0</v>
      </c>
      <c r="N234" s="3"/>
      <c r="O234" s="3">
        <v>0</v>
      </c>
      <c r="P234" s="3"/>
      <c r="Q234" s="3">
        <f t="shared" si="9"/>
        <v>0</v>
      </c>
    </row>
    <row r="235" spans="1:31" ht="11.85" customHeight="1" x14ac:dyDescent="0.2">
      <c r="A235" s="2" t="s">
        <v>169</v>
      </c>
      <c r="C235" s="3">
        <v>140</v>
      </c>
      <c r="D235" s="3"/>
      <c r="E235" s="3">
        <v>490.9</v>
      </c>
      <c r="F235" s="3"/>
      <c r="G235" s="4">
        <v>4486.12</v>
      </c>
      <c r="H235" s="3"/>
      <c r="I235" s="3">
        <v>0</v>
      </c>
      <c r="J235" s="3"/>
      <c r="K235" s="3">
        <v>0</v>
      </c>
      <c r="L235" s="3"/>
      <c r="M235" s="3">
        <v>0</v>
      </c>
      <c r="N235" s="3"/>
      <c r="O235" s="3">
        <v>0</v>
      </c>
      <c r="P235" s="3"/>
      <c r="Q235" s="3">
        <f t="shared" si="9"/>
        <v>0</v>
      </c>
    </row>
    <row r="236" spans="1:31" ht="11.85" customHeight="1" x14ac:dyDescent="0.2">
      <c r="A236" s="2" t="s">
        <v>170</v>
      </c>
      <c r="C236" s="3">
        <v>9862</v>
      </c>
      <c r="D236" s="3"/>
      <c r="E236" s="3">
        <v>10708.89</v>
      </c>
      <c r="F236" s="3"/>
      <c r="G236" s="4">
        <v>0</v>
      </c>
      <c r="H236" s="3"/>
      <c r="I236" s="3">
        <v>0</v>
      </c>
      <c r="J236" s="3"/>
      <c r="K236" s="3">
        <v>0</v>
      </c>
      <c r="L236" s="3"/>
      <c r="M236" s="3">
        <v>0</v>
      </c>
      <c r="N236" s="3"/>
      <c r="O236" s="3">
        <v>0</v>
      </c>
      <c r="P236" s="3"/>
      <c r="Q236" s="3">
        <f t="shared" si="9"/>
        <v>0</v>
      </c>
    </row>
    <row r="237" spans="1:31" ht="11.85" customHeight="1" x14ac:dyDescent="0.2">
      <c r="A237" s="2" t="s">
        <v>171</v>
      </c>
      <c r="C237" s="3">
        <v>0</v>
      </c>
      <c r="D237" s="3"/>
      <c r="E237" s="3">
        <v>0</v>
      </c>
      <c r="F237" s="3"/>
      <c r="G237" s="4">
        <v>0</v>
      </c>
      <c r="H237" s="3"/>
      <c r="I237" s="3">
        <v>0</v>
      </c>
      <c r="J237" s="3"/>
      <c r="K237" s="3">
        <v>0</v>
      </c>
      <c r="L237" s="3"/>
      <c r="M237" s="3">
        <v>0</v>
      </c>
      <c r="N237" s="3"/>
      <c r="O237" s="3">
        <v>0</v>
      </c>
      <c r="P237" s="3"/>
      <c r="Q237" s="3">
        <f t="shared" si="9"/>
        <v>0</v>
      </c>
    </row>
    <row r="238" spans="1:31" ht="11.85" customHeight="1" x14ac:dyDescent="0.2">
      <c r="A238" s="2" t="s">
        <v>172</v>
      </c>
      <c r="C238" s="3">
        <v>40</v>
      </c>
      <c r="D238" s="3"/>
      <c r="E238" s="3">
        <v>35.33</v>
      </c>
      <c r="F238" s="3"/>
      <c r="G238" s="4">
        <v>2786.29</v>
      </c>
      <c r="H238" s="3"/>
      <c r="I238" s="3">
        <v>0</v>
      </c>
      <c r="J238" s="3"/>
      <c r="K238" s="3">
        <v>0</v>
      </c>
      <c r="L238" s="3"/>
      <c r="M238" s="3">
        <v>2500</v>
      </c>
      <c r="N238" s="3"/>
      <c r="O238" s="3">
        <v>0</v>
      </c>
      <c r="P238" s="3"/>
      <c r="Q238" s="3">
        <f t="shared" si="9"/>
        <v>2500</v>
      </c>
    </row>
    <row r="239" spans="1:31" ht="11.85" customHeight="1" x14ac:dyDescent="0.2">
      <c r="A239" s="2" t="s">
        <v>173</v>
      </c>
      <c r="C239" s="3">
        <v>200</v>
      </c>
      <c r="D239" s="3"/>
      <c r="E239" s="3">
        <v>0</v>
      </c>
      <c r="F239" s="3"/>
      <c r="G239" s="4">
        <v>2.4900000000000002</v>
      </c>
      <c r="H239" s="3"/>
      <c r="I239" s="3">
        <v>0</v>
      </c>
      <c r="J239" s="3"/>
      <c r="K239" s="3">
        <v>0</v>
      </c>
      <c r="L239" s="3"/>
      <c r="M239" s="3">
        <v>0</v>
      </c>
      <c r="N239" s="3"/>
      <c r="O239" s="3">
        <v>0</v>
      </c>
      <c r="P239" s="3"/>
      <c r="Q239" s="3">
        <f t="shared" si="9"/>
        <v>0</v>
      </c>
    </row>
    <row r="240" spans="1:31" ht="11.85" customHeight="1" x14ac:dyDescent="0.2">
      <c r="C240" s="3"/>
      <c r="D240" s="3"/>
      <c r="F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25" ht="11.85" customHeight="1" x14ac:dyDescent="0.2">
      <c r="A241" s="2" t="s">
        <v>174</v>
      </c>
      <c r="C241" s="3">
        <v>266</v>
      </c>
      <c r="D241" s="3"/>
      <c r="E241" s="3">
        <v>0</v>
      </c>
      <c r="F241" s="3"/>
      <c r="G241" s="4">
        <v>0</v>
      </c>
      <c r="H241" s="3"/>
      <c r="I241" s="3">
        <v>0</v>
      </c>
      <c r="J241" s="3"/>
      <c r="K241" s="3">
        <v>0</v>
      </c>
      <c r="L241" s="3"/>
      <c r="M241" s="3">
        <v>0</v>
      </c>
      <c r="N241" s="3"/>
      <c r="O241" s="3">
        <v>0</v>
      </c>
      <c r="P241" s="3"/>
      <c r="Q241" s="3">
        <f t="shared" ref="Q241:Q247" si="10">M241+O241</f>
        <v>0</v>
      </c>
      <c r="V241" s="3"/>
    </row>
    <row r="242" spans="1:25" ht="11.85" customHeight="1" x14ac:dyDescent="0.2">
      <c r="A242" s="2" t="s">
        <v>175</v>
      </c>
      <c r="C242" s="3">
        <v>20</v>
      </c>
      <c r="D242" s="3"/>
      <c r="E242" s="3">
        <v>690</v>
      </c>
      <c r="F242" s="3"/>
      <c r="G242" s="4">
        <v>0</v>
      </c>
      <c r="H242" s="3"/>
      <c r="I242" s="3">
        <v>0</v>
      </c>
      <c r="J242" s="3"/>
      <c r="K242" s="3">
        <v>0</v>
      </c>
      <c r="L242" s="3"/>
      <c r="M242" s="3">
        <v>0</v>
      </c>
      <c r="N242" s="3"/>
      <c r="O242" s="3">
        <v>0</v>
      </c>
      <c r="P242" s="3"/>
      <c r="Q242" s="3">
        <f t="shared" si="10"/>
        <v>0</v>
      </c>
      <c r="W242" s="3"/>
    </row>
    <row r="243" spans="1:25" ht="11.85" customHeight="1" x14ac:dyDescent="0.2">
      <c r="A243" s="2" t="s">
        <v>176</v>
      </c>
      <c r="C243" s="3">
        <v>206</v>
      </c>
      <c r="D243" s="3"/>
      <c r="E243" s="3">
        <v>443.9</v>
      </c>
      <c r="F243" s="3"/>
      <c r="G243" s="4">
        <v>0</v>
      </c>
      <c r="H243" s="3"/>
      <c r="I243" s="3">
        <v>0</v>
      </c>
      <c r="J243" s="3"/>
      <c r="K243" s="3">
        <v>0</v>
      </c>
      <c r="L243" s="3"/>
      <c r="M243" s="3">
        <v>0</v>
      </c>
      <c r="N243" s="3"/>
      <c r="O243" s="3">
        <v>0</v>
      </c>
      <c r="P243" s="3"/>
      <c r="Q243" s="3">
        <f t="shared" si="10"/>
        <v>0</v>
      </c>
      <c r="X243" s="3"/>
    </row>
    <row r="244" spans="1:25" ht="11.85" customHeight="1" x14ac:dyDescent="0.2">
      <c r="A244" s="2" t="s">
        <v>177</v>
      </c>
      <c r="C244" s="3">
        <v>125</v>
      </c>
      <c r="D244" s="3"/>
      <c r="E244" s="3">
        <v>40</v>
      </c>
      <c r="F244" s="3"/>
      <c r="G244" s="4">
        <v>175</v>
      </c>
      <c r="H244" s="3"/>
      <c r="I244" s="3">
        <v>0</v>
      </c>
      <c r="J244" s="3"/>
      <c r="K244" s="3">
        <v>0</v>
      </c>
      <c r="L244" s="3"/>
      <c r="M244" s="3">
        <v>0</v>
      </c>
      <c r="N244" s="3"/>
      <c r="O244" s="3">
        <v>0</v>
      </c>
      <c r="P244" s="3"/>
      <c r="Q244" s="3">
        <f t="shared" si="10"/>
        <v>0</v>
      </c>
      <c r="Y244" s="3"/>
    </row>
    <row r="245" spans="1:25" ht="11.85" customHeight="1" x14ac:dyDescent="0.2">
      <c r="A245" s="2" t="s">
        <v>178</v>
      </c>
      <c r="C245" s="3">
        <v>0</v>
      </c>
      <c r="D245" s="3"/>
      <c r="E245" s="3">
        <v>0</v>
      </c>
      <c r="F245" s="3"/>
      <c r="G245" s="4">
        <v>0</v>
      </c>
      <c r="H245" s="3"/>
      <c r="I245" s="3">
        <v>0</v>
      </c>
      <c r="J245" s="3"/>
      <c r="K245" s="3">
        <v>1415</v>
      </c>
      <c r="L245" s="3"/>
      <c r="M245" s="3">
        <v>0</v>
      </c>
      <c r="N245" s="3"/>
      <c r="O245" s="3">
        <v>0</v>
      </c>
      <c r="P245" s="3"/>
      <c r="Q245" s="3">
        <f t="shared" si="10"/>
        <v>0</v>
      </c>
    </row>
    <row r="246" spans="1:25" ht="11.85" customHeight="1" x14ac:dyDescent="0.2">
      <c r="A246" s="2" t="s">
        <v>179</v>
      </c>
      <c r="C246" s="3">
        <v>215</v>
      </c>
      <c r="D246" s="3"/>
      <c r="E246" s="3">
        <v>60</v>
      </c>
      <c r="F246" s="3"/>
      <c r="G246" s="4">
        <v>14.92</v>
      </c>
      <c r="H246" s="3"/>
      <c r="I246" s="3">
        <v>0</v>
      </c>
      <c r="J246" s="3"/>
      <c r="K246" s="3">
        <v>0</v>
      </c>
      <c r="L246" s="3"/>
      <c r="M246" s="3">
        <v>0</v>
      </c>
      <c r="N246" s="3"/>
      <c r="O246" s="3">
        <v>0</v>
      </c>
      <c r="P246" s="3"/>
      <c r="Q246" s="3">
        <f t="shared" si="10"/>
        <v>0</v>
      </c>
    </row>
    <row r="247" spans="1:25" ht="11.85" customHeight="1" x14ac:dyDescent="0.2">
      <c r="A247" s="2" t="s">
        <v>180</v>
      </c>
      <c r="C247" s="3">
        <v>42</v>
      </c>
      <c r="D247" s="3"/>
      <c r="E247" s="3">
        <v>640</v>
      </c>
      <c r="F247" s="3"/>
      <c r="G247" s="4">
        <v>1095</v>
      </c>
      <c r="H247" s="3"/>
      <c r="I247" s="3">
        <v>0</v>
      </c>
      <c r="J247" s="3"/>
      <c r="K247" s="3">
        <v>0</v>
      </c>
      <c r="L247" s="3"/>
      <c r="M247" s="3">
        <v>0</v>
      </c>
      <c r="N247" s="3"/>
      <c r="O247" s="3">
        <v>0</v>
      </c>
      <c r="P247" s="3"/>
      <c r="Q247" s="3">
        <f t="shared" si="10"/>
        <v>0</v>
      </c>
    </row>
    <row r="248" spans="1:25" ht="9" customHeight="1" x14ac:dyDescent="0.2">
      <c r="C248" s="19"/>
      <c r="D248" s="19"/>
      <c r="E248" s="19"/>
      <c r="F248" s="19"/>
      <c r="G248" s="20"/>
      <c r="H248" s="19"/>
      <c r="I248" s="19"/>
      <c r="J248" s="19"/>
      <c r="K248" s="19"/>
      <c r="L248" s="19"/>
      <c r="M248" s="19"/>
      <c r="N248" s="19"/>
      <c r="O248" s="19"/>
      <c r="P248" s="3"/>
      <c r="Q248" s="19"/>
    </row>
    <row r="249" spans="1:25" ht="11.85" customHeight="1" x14ac:dyDescent="0.2">
      <c r="A249" s="2" t="s">
        <v>181</v>
      </c>
      <c r="C249" s="3">
        <v>34</v>
      </c>
      <c r="D249" s="3"/>
      <c r="E249" s="3">
        <v>10</v>
      </c>
      <c r="F249" s="3"/>
      <c r="G249" s="4">
        <v>0</v>
      </c>
      <c r="H249" s="3"/>
      <c r="I249" s="3">
        <v>0</v>
      </c>
      <c r="J249" s="3"/>
      <c r="K249" s="3">
        <v>0</v>
      </c>
      <c r="L249" s="3"/>
      <c r="M249" s="3">
        <v>0</v>
      </c>
      <c r="N249" s="3"/>
      <c r="O249" s="3">
        <v>0</v>
      </c>
      <c r="P249" s="3"/>
      <c r="Q249" s="3">
        <f t="shared" ref="Q249:Q254" si="11">M249+O249</f>
        <v>0</v>
      </c>
      <c r="U249" s="3"/>
    </row>
    <row r="250" spans="1:25" ht="11.85" customHeight="1" x14ac:dyDescent="0.2">
      <c r="A250" s="2" t="s">
        <v>182</v>
      </c>
      <c r="C250" s="3">
        <v>1306</v>
      </c>
      <c r="D250" s="3"/>
      <c r="E250" s="3">
        <v>3659.1</v>
      </c>
      <c r="F250" s="3"/>
      <c r="G250" s="4">
        <v>201.3</v>
      </c>
      <c r="H250" s="3"/>
      <c r="I250" s="3">
        <v>100</v>
      </c>
      <c r="J250" s="3"/>
      <c r="K250" s="3">
        <v>400</v>
      </c>
      <c r="L250" s="3"/>
      <c r="M250" s="3">
        <v>200</v>
      </c>
      <c r="N250" s="3"/>
      <c r="O250" s="3">
        <v>0</v>
      </c>
      <c r="P250" s="3"/>
      <c r="Q250" s="3">
        <f t="shared" si="11"/>
        <v>200</v>
      </c>
      <c r="V250" s="3"/>
    </row>
    <row r="251" spans="1:25" ht="11.85" customHeight="1" x14ac:dyDescent="0.2">
      <c r="A251" s="2" t="s">
        <v>183</v>
      </c>
      <c r="C251" s="3">
        <v>7178</v>
      </c>
      <c r="D251" s="3"/>
      <c r="E251" s="3">
        <v>7425.69</v>
      </c>
      <c r="F251" s="3"/>
      <c r="G251" s="4">
        <v>1735.78</v>
      </c>
      <c r="H251" s="3"/>
      <c r="I251" s="3">
        <v>0</v>
      </c>
      <c r="J251" s="3"/>
      <c r="K251" s="3">
        <v>0</v>
      </c>
      <c r="L251" s="3"/>
      <c r="M251" s="3">
        <v>0</v>
      </c>
      <c r="N251" s="3"/>
      <c r="O251" s="3">
        <v>0</v>
      </c>
      <c r="P251" s="3"/>
      <c r="Q251" s="3">
        <f t="shared" si="11"/>
        <v>0</v>
      </c>
      <c r="X251" s="3"/>
    </row>
    <row r="252" spans="1:25" ht="11.85" customHeight="1" x14ac:dyDescent="0.2">
      <c r="A252" s="2" t="s">
        <v>184</v>
      </c>
      <c r="C252" s="3">
        <v>0</v>
      </c>
      <c r="D252" s="3"/>
      <c r="E252" s="3">
        <v>0</v>
      </c>
      <c r="F252" s="3"/>
      <c r="G252" s="4">
        <f>5298.04+942</f>
        <v>6240.04</v>
      </c>
      <c r="H252" s="3"/>
      <c r="I252" s="3">
        <v>3500</v>
      </c>
      <c r="J252" s="3"/>
      <c r="K252" s="3">
        <v>3500</v>
      </c>
      <c r="L252" s="3"/>
      <c r="M252" s="3">
        <v>2000</v>
      </c>
      <c r="N252" s="3"/>
      <c r="O252" s="3">
        <v>0</v>
      </c>
      <c r="P252" s="3"/>
      <c r="Q252" s="3">
        <f t="shared" si="11"/>
        <v>2000</v>
      </c>
      <c r="Y252" s="3"/>
    </row>
    <row r="253" spans="1:25" ht="11.85" customHeight="1" x14ac:dyDescent="0.2">
      <c r="A253" s="2" t="s">
        <v>185</v>
      </c>
      <c r="C253" s="3">
        <v>0</v>
      </c>
      <c r="D253" s="3"/>
      <c r="E253" s="3">
        <v>0</v>
      </c>
      <c r="F253" s="3"/>
      <c r="H253" s="3"/>
      <c r="I253" s="3">
        <v>0</v>
      </c>
      <c r="J253" s="3"/>
      <c r="K253" s="3">
        <v>0</v>
      </c>
      <c r="L253" s="3"/>
      <c r="M253" s="3">
        <v>0</v>
      </c>
      <c r="N253" s="3"/>
      <c r="O253" s="3">
        <v>0</v>
      </c>
      <c r="P253" s="3"/>
      <c r="Q253" s="3">
        <f t="shared" si="11"/>
        <v>0</v>
      </c>
    </row>
    <row r="254" spans="1:25" ht="11.85" customHeight="1" x14ac:dyDescent="0.2">
      <c r="A254" s="2" t="s">
        <v>186</v>
      </c>
      <c r="C254" s="3">
        <v>13</v>
      </c>
      <c r="D254" s="3"/>
      <c r="E254" s="3">
        <v>11.55</v>
      </c>
      <c r="F254" s="3"/>
      <c r="G254" s="4">
        <v>0</v>
      </c>
      <c r="H254" s="3"/>
      <c r="I254" s="3">
        <v>0</v>
      </c>
      <c r="J254" s="3"/>
      <c r="K254" s="3">
        <v>0</v>
      </c>
      <c r="L254" s="3"/>
      <c r="M254" s="3">
        <v>0</v>
      </c>
      <c r="N254" s="3"/>
      <c r="O254" s="3">
        <v>0</v>
      </c>
      <c r="P254" s="3"/>
      <c r="Q254" s="3">
        <f t="shared" si="11"/>
        <v>0</v>
      </c>
    </row>
    <row r="255" spans="1:25" ht="11.85" customHeight="1" x14ac:dyDescent="0.2">
      <c r="C255" s="3"/>
      <c r="D255" s="3"/>
      <c r="F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25" ht="11.85" customHeight="1" x14ac:dyDescent="0.2">
      <c r="C256" s="3"/>
      <c r="D256" s="3"/>
      <c r="F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ht="11.85" customHeight="1" x14ac:dyDescent="0.2">
      <c r="C257" s="3"/>
      <c r="D257" s="3"/>
      <c r="F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ht="11.85" customHeight="1" x14ac:dyDescent="0.2">
      <c r="A258" s="1"/>
      <c r="B258" s="1"/>
      <c r="E258" s="3" t="str">
        <f>$E$1</f>
        <v>CITY OF BRADY</v>
      </c>
    </row>
    <row r="259" spans="1:17" ht="11.85" customHeight="1" x14ac:dyDescent="0.2">
      <c r="E259" s="3" t="str">
        <f>$E$2</f>
        <v>BUDGET REPORT</v>
      </c>
    </row>
    <row r="260" spans="1:17" ht="11.85" customHeight="1" x14ac:dyDescent="0.2">
      <c r="E260" s="3" t="str">
        <f>$E$3</f>
        <v>FISCAL YEAR 2015 - 2016</v>
      </c>
    </row>
    <row r="261" spans="1:17" ht="11.85" customHeight="1" x14ac:dyDescent="0.2">
      <c r="A261" s="2" t="s">
        <v>3</v>
      </c>
    </row>
    <row r="262" spans="1:17" ht="11.85" customHeight="1" x14ac:dyDescent="0.2"/>
    <row r="263" spans="1:17" ht="11.85" customHeight="1" x14ac:dyDescent="0.2">
      <c r="I263" s="48" t="str">
        <f>+I6</f>
        <v>(----- 2014-2015 ------)</v>
      </c>
      <c r="J263" s="48"/>
      <c r="K263" s="48"/>
      <c r="L263" s="7"/>
      <c r="M263" s="48" t="str">
        <f>$M$6</f>
        <v>2015-2016</v>
      </c>
      <c r="N263" s="48"/>
      <c r="O263" s="48"/>
      <c r="P263" s="48"/>
      <c r="Q263" s="48"/>
    </row>
    <row r="264" spans="1:17" ht="11.85" customHeight="1" x14ac:dyDescent="0.2">
      <c r="C264" s="7" t="str">
        <f>$C$7</f>
        <v>2011- 2012</v>
      </c>
      <c r="D264" s="7"/>
      <c r="E264" s="8" t="str">
        <f>$E$7</f>
        <v>2012-2013</v>
      </c>
      <c r="F264" s="7"/>
      <c r="G264" s="9" t="str">
        <f>$G$7</f>
        <v>2013- 2014</v>
      </c>
      <c r="H264" s="7"/>
      <c r="I264" s="7" t="s">
        <v>9</v>
      </c>
      <c r="J264" s="7"/>
      <c r="K264" s="7" t="str">
        <f>+$K$7</f>
        <v>PROJECTED</v>
      </c>
      <c r="L264" s="7"/>
      <c r="M264" s="7" t="str">
        <f>$M$7</f>
        <v>2015-2016</v>
      </c>
      <c r="N264" s="7"/>
      <c r="O264" s="7" t="str">
        <f>$O$7</f>
        <v>2015-2016</v>
      </c>
      <c r="P264" s="7"/>
      <c r="Q264" s="42" t="str">
        <f>$Q$7</f>
        <v>APPROVED</v>
      </c>
    </row>
    <row r="265" spans="1:17" ht="11.85" customHeight="1" x14ac:dyDescent="0.2">
      <c r="A265" s="10"/>
      <c r="C265" s="11" t="s">
        <v>12</v>
      </c>
      <c r="D265" s="7"/>
      <c r="E265" s="12" t="s">
        <v>12</v>
      </c>
      <c r="F265" s="7"/>
      <c r="G265" s="13" t="s">
        <v>12</v>
      </c>
      <c r="H265" s="7"/>
      <c r="I265" s="11" t="s">
        <v>13</v>
      </c>
      <c r="J265" s="7"/>
      <c r="K265" s="11" t="s">
        <v>13</v>
      </c>
      <c r="L265" s="7"/>
      <c r="M265" s="11" t="str">
        <f>$M$8</f>
        <v>BASE</v>
      </c>
      <c r="N265" s="7"/>
      <c r="O265" s="11" t="str">
        <f>$O$8</f>
        <v>SUPPLEMENTAL</v>
      </c>
      <c r="P265" s="7"/>
      <c r="Q265" s="11" t="str">
        <f>$Q$8</f>
        <v>BUDGET</v>
      </c>
    </row>
    <row r="266" spans="1:17" ht="11.85" customHeight="1" x14ac:dyDescent="0.2">
      <c r="C266" s="3"/>
      <c r="D266" s="3"/>
      <c r="F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ht="11.85" customHeight="1" x14ac:dyDescent="0.2">
      <c r="A267" s="2" t="s">
        <v>187</v>
      </c>
      <c r="C267" s="3">
        <v>0</v>
      </c>
      <c r="D267" s="3"/>
      <c r="E267" s="3">
        <v>0</v>
      </c>
      <c r="F267" s="3"/>
      <c r="G267" s="4">
        <v>6749.5</v>
      </c>
      <c r="H267" s="3"/>
      <c r="I267" s="3">
        <v>0</v>
      </c>
      <c r="J267" s="3"/>
      <c r="K267" s="3">
        <v>0</v>
      </c>
      <c r="L267" s="3"/>
      <c r="M267" s="3">
        <v>0</v>
      </c>
      <c r="N267" s="3"/>
      <c r="O267" s="3">
        <v>0</v>
      </c>
      <c r="P267" s="3"/>
      <c r="Q267" s="3">
        <v>0</v>
      </c>
    </row>
    <row r="268" spans="1:17" ht="11.85" hidden="1" customHeight="1" x14ac:dyDescent="0.2">
      <c r="A268" s="2" t="s">
        <v>188</v>
      </c>
      <c r="C268" s="3">
        <v>0</v>
      </c>
      <c r="D268" s="3"/>
      <c r="E268" s="3">
        <v>0</v>
      </c>
      <c r="F268" s="3"/>
      <c r="G268" s="4">
        <v>0</v>
      </c>
      <c r="H268" s="3"/>
      <c r="I268" s="3">
        <v>0</v>
      </c>
      <c r="J268" s="3"/>
      <c r="K268" s="3">
        <v>0</v>
      </c>
      <c r="L268" s="3"/>
      <c r="M268" s="3">
        <v>0</v>
      </c>
      <c r="N268" s="3"/>
      <c r="O268" s="3">
        <v>0</v>
      </c>
      <c r="P268" s="3"/>
      <c r="Q268" s="3">
        <f>M268+O268</f>
        <v>0</v>
      </c>
    </row>
    <row r="269" spans="1:17" ht="11.85" hidden="1" customHeight="1" x14ac:dyDescent="0.2">
      <c r="A269" s="2" t="s">
        <v>189</v>
      </c>
      <c r="C269" s="3">
        <v>0</v>
      </c>
      <c r="D269" s="3"/>
      <c r="E269" s="3">
        <v>0</v>
      </c>
      <c r="F269" s="3"/>
      <c r="G269" s="4">
        <v>0</v>
      </c>
      <c r="H269" s="3"/>
      <c r="I269" s="3">
        <v>0</v>
      </c>
      <c r="J269" s="3"/>
      <c r="K269" s="3">
        <v>0</v>
      </c>
      <c r="L269" s="3"/>
      <c r="M269" s="3">
        <v>0</v>
      </c>
      <c r="N269" s="3"/>
      <c r="O269" s="3">
        <v>0</v>
      </c>
      <c r="P269" s="3"/>
      <c r="Q269" s="3">
        <f>M269+O269</f>
        <v>0</v>
      </c>
    </row>
    <row r="270" spans="1:17" ht="11.85" hidden="1" customHeight="1" x14ac:dyDescent="0.2">
      <c r="A270" s="2" t="s">
        <v>190</v>
      </c>
      <c r="C270" s="3">
        <v>0</v>
      </c>
      <c r="D270" s="3"/>
      <c r="E270" s="3">
        <v>0</v>
      </c>
      <c r="F270" s="3"/>
      <c r="G270" s="4">
        <v>0</v>
      </c>
      <c r="H270" s="3"/>
      <c r="I270" s="3">
        <v>0</v>
      </c>
      <c r="J270" s="3"/>
      <c r="K270" s="3">
        <v>0</v>
      </c>
      <c r="L270" s="3"/>
      <c r="M270" s="3">
        <v>0</v>
      </c>
      <c r="N270" s="3"/>
      <c r="O270" s="3">
        <v>0</v>
      </c>
      <c r="P270" s="3"/>
      <c r="Q270" s="3">
        <v>0</v>
      </c>
    </row>
    <row r="271" spans="1:17" ht="11.85" hidden="1" customHeight="1" x14ac:dyDescent="0.2">
      <c r="A271" s="2" t="s">
        <v>191</v>
      </c>
      <c r="C271" s="3">
        <v>0</v>
      </c>
      <c r="D271" s="3"/>
      <c r="E271" s="3">
        <v>0</v>
      </c>
      <c r="F271" s="3"/>
      <c r="G271" s="4">
        <v>0</v>
      </c>
      <c r="H271" s="3"/>
      <c r="I271" s="3">
        <v>0</v>
      </c>
      <c r="J271" s="3"/>
      <c r="K271" s="3">
        <v>0</v>
      </c>
      <c r="L271" s="3"/>
      <c r="M271" s="3">
        <v>0</v>
      </c>
      <c r="N271" s="3"/>
      <c r="O271" s="3">
        <v>0</v>
      </c>
      <c r="P271" s="3"/>
      <c r="Q271" s="3">
        <v>0</v>
      </c>
    </row>
    <row r="272" spans="1:17" ht="11.85" hidden="1" customHeight="1" x14ac:dyDescent="0.2">
      <c r="A272" s="2" t="s">
        <v>192</v>
      </c>
      <c r="C272" s="3">
        <v>0</v>
      </c>
      <c r="D272" s="3"/>
      <c r="E272" s="3">
        <v>0</v>
      </c>
      <c r="F272" s="3"/>
      <c r="G272" s="4">
        <v>0</v>
      </c>
      <c r="H272" s="3"/>
      <c r="I272" s="3">
        <v>0</v>
      </c>
      <c r="J272" s="3"/>
      <c r="K272" s="3">
        <v>0</v>
      </c>
      <c r="L272" s="3"/>
      <c r="M272" s="3">
        <v>0</v>
      </c>
      <c r="N272" s="3"/>
      <c r="O272" s="3">
        <v>0</v>
      </c>
      <c r="P272" s="3"/>
      <c r="Q272" s="3">
        <v>0</v>
      </c>
    </row>
    <row r="273" spans="1:27" ht="11.85" hidden="1" customHeight="1" x14ac:dyDescent="0.2">
      <c r="A273" s="2" t="s">
        <v>193</v>
      </c>
      <c r="C273" s="3">
        <v>0</v>
      </c>
      <c r="D273" s="3"/>
      <c r="E273" s="3">
        <v>0</v>
      </c>
      <c r="F273" s="3"/>
      <c r="G273" s="4">
        <v>0</v>
      </c>
      <c r="H273" s="3"/>
      <c r="I273" s="3">
        <v>0</v>
      </c>
      <c r="J273" s="3"/>
      <c r="K273" s="3">
        <v>0</v>
      </c>
      <c r="L273" s="3"/>
      <c r="M273" s="3">
        <v>0</v>
      </c>
      <c r="N273" s="3"/>
      <c r="O273" s="3">
        <v>0</v>
      </c>
      <c r="P273" s="3"/>
      <c r="Q273" s="3">
        <v>0</v>
      </c>
    </row>
    <row r="274" spans="1:27" ht="6" customHeight="1" x14ac:dyDescent="0.2"/>
    <row r="275" spans="1:27" ht="11.85" customHeight="1" x14ac:dyDescent="0.2">
      <c r="A275" s="2" t="s">
        <v>194</v>
      </c>
      <c r="C275" s="3">
        <v>12938</v>
      </c>
      <c r="D275" s="3"/>
      <c r="E275" s="3">
        <v>10480.790000000001</v>
      </c>
      <c r="F275" s="3"/>
      <c r="G275" s="4">
        <v>4372.7</v>
      </c>
      <c r="H275" s="3"/>
      <c r="I275" s="3">
        <v>10000</v>
      </c>
      <c r="J275" s="3"/>
      <c r="K275" s="3">
        <v>10000</v>
      </c>
      <c r="L275" s="3"/>
      <c r="M275" s="3">
        <v>9500</v>
      </c>
      <c r="N275" s="3"/>
      <c r="O275" s="3">
        <v>0</v>
      </c>
      <c r="P275" s="3"/>
      <c r="Q275" s="3">
        <f>M275+O275</f>
        <v>9500</v>
      </c>
      <c r="W275" s="3"/>
    </row>
    <row r="276" spans="1:27" ht="6" customHeight="1" x14ac:dyDescent="0.2"/>
    <row r="277" spans="1:27" ht="11.85" customHeight="1" x14ac:dyDescent="0.2">
      <c r="A277" s="2" t="s">
        <v>195</v>
      </c>
      <c r="C277" s="3">
        <v>55</v>
      </c>
      <c r="D277" s="3"/>
      <c r="E277" s="3">
        <v>2059.75</v>
      </c>
      <c r="F277" s="3"/>
      <c r="G277" s="4">
        <v>515.79999999999995</v>
      </c>
      <c r="H277" s="3"/>
      <c r="I277" s="3">
        <v>0</v>
      </c>
      <c r="J277" s="3"/>
      <c r="K277" s="3">
        <v>200</v>
      </c>
      <c r="L277" s="3"/>
      <c r="M277" s="3">
        <v>0</v>
      </c>
      <c r="N277" s="3"/>
      <c r="O277" s="3">
        <v>0</v>
      </c>
      <c r="P277" s="3"/>
      <c r="Q277" s="3">
        <f>M277+O277</f>
        <v>0</v>
      </c>
      <c r="W277" s="3"/>
    </row>
    <row r="278" spans="1:27" ht="11.85" customHeight="1" x14ac:dyDescent="0.2">
      <c r="A278" s="2" t="s">
        <v>196</v>
      </c>
      <c r="C278" s="3">
        <v>0</v>
      </c>
      <c r="D278" s="3"/>
      <c r="E278" s="3">
        <v>244.8</v>
      </c>
      <c r="F278" s="3"/>
      <c r="G278" s="4">
        <v>0</v>
      </c>
      <c r="H278" s="3"/>
      <c r="I278" s="3">
        <v>0</v>
      </c>
      <c r="J278" s="3"/>
      <c r="K278" s="3">
        <v>0</v>
      </c>
      <c r="L278" s="3"/>
      <c r="M278" s="3">
        <v>0</v>
      </c>
      <c r="N278" s="3"/>
      <c r="O278" s="3">
        <v>0</v>
      </c>
      <c r="P278" s="3"/>
      <c r="Q278" s="3">
        <f>M278+O278</f>
        <v>0</v>
      </c>
    </row>
    <row r="279" spans="1:27" ht="11.85" hidden="1" customHeight="1" x14ac:dyDescent="0.2">
      <c r="A279" s="2" t="s">
        <v>197</v>
      </c>
      <c r="C279" s="3">
        <v>0</v>
      </c>
      <c r="D279" s="3"/>
      <c r="E279" s="3">
        <v>0</v>
      </c>
      <c r="F279" s="3"/>
      <c r="G279" s="4">
        <v>0</v>
      </c>
      <c r="H279" s="3"/>
      <c r="I279" s="3">
        <v>0</v>
      </c>
      <c r="J279" s="3"/>
      <c r="K279" s="3">
        <v>0</v>
      </c>
      <c r="L279" s="3"/>
      <c r="M279" s="3">
        <v>0</v>
      </c>
      <c r="N279" s="3"/>
      <c r="O279" s="3">
        <v>0</v>
      </c>
      <c r="P279" s="3"/>
      <c r="Q279" s="3">
        <f>M279+O279</f>
        <v>0</v>
      </c>
    </row>
    <row r="280" spans="1:27" ht="9" customHeight="1" x14ac:dyDescent="0.2"/>
    <row r="281" spans="1:27" ht="11.85" hidden="1" customHeight="1" x14ac:dyDescent="0.2">
      <c r="A281" s="2" t="s">
        <v>198</v>
      </c>
      <c r="C281" s="3">
        <v>0</v>
      </c>
      <c r="D281" s="3"/>
      <c r="E281" s="3">
        <v>0</v>
      </c>
      <c r="F281" s="3"/>
      <c r="G281" s="4">
        <v>0</v>
      </c>
      <c r="H281" s="3"/>
      <c r="I281" s="3">
        <v>0</v>
      </c>
      <c r="J281" s="3"/>
      <c r="K281" s="3">
        <v>0</v>
      </c>
      <c r="L281" s="3"/>
      <c r="M281" s="3">
        <v>0</v>
      </c>
      <c r="N281" s="3"/>
      <c r="O281" s="3">
        <v>0</v>
      </c>
      <c r="P281" s="3"/>
      <c r="Q281" s="3">
        <v>0</v>
      </c>
    </row>
    <row r="282" spans="1:27" ht="11.85" customHeight="1" x14ac:dyDescent="0.2">
      <c r="A282" s="2" t="s">
        <v>199</v>
      </c>
      <c r="C282" s="3">
        <v>0</v>
      </c>
      <c r="D282" s="3"/>
      <c r="E282" s="3">
        <v>0</v>
      </c>
      <c r="F282" s="3"/>
      <c r="G282" s="4">
        <v>0</v>
      </c>
      <c r="H282" s="3"/>
      <c r="I282" s="3">
        <v>0</v>
      </c>
      <c r="J282" s="3"/>
      <c r="K282" s="3">
        <v>11500</v>
      </c>
      <c r="L282" s="3"/>
      <c r="M282" s="3">
        <v>0</v>
      </c>
      <c r="N282" s="3"/>
      <c r="O282" s="3">
        <v>0</v>
      </c>
      <c r="P282" s="3"/>
      <c r="Q282" s="3">
        <f>M282+O282</f>
        <v>0</v>
      </c>
    </row>
    <row r="283" spans="1:27" ht="11.85" hidden="1" customHeight="1" x14ac:dyDescent="0.2">
      <c r="A283" s="2" t="s">
        <v>200</v>
      </c>
      <c r="C283" s="3">
        <v>0</v>
      </c>
      <c r="D283" s="3"/>
      <c r="E283" s="3">
        <v>0</v>
      </c>
      <c r="F283" s="3"/>
      <c r="G283" s="4">
        <v>0</v>
      </c>
      <c r="H283" s="3"/>
      <c r="I283" s="3">
        <v>0</v>
      </c>
      <c r="J283" s="3"/>
      <c r="K283" s="3">
        <v>0</v>
      </c>
      <c r="L283" s="3"/>
      <c r="M283" s="3">
        <v>0</v>
      </c>
      <c r="N283" s="3"/>
      <c r="O283" s="3">
        <v>0</v>
      </c>
      <c r="P283" s="3"/>
      <c r="Q283" s="3">
        <f t="shared" ref="Q283:Q293" si="12">M283+O283</f>
        <v>0</v>
      </c>
    </row>
    <row r="284" spans="1:27" ht="11.85" hidden="1" customHeight="1" x14ac:dyDescent="0.2">
      <c r="A284" s="2" t="s">
        <v>201</v>
      </c>
      <c r="C284" s="3">
        <v>0</v>
      </c>
      <c r="D284" s="3"/>
      <c r="E284" s="3">
        <v>0</v>
      </c>
      <c r="F284" s="3"/>
      <c r="G284" s="4">
        <v>0</v>
      </c>
      <c r="H284" s="3"/>
      <c r="I284" s="3">
        <v>0</v>
      </c>
      <c r="J284" s="3"/>
      <c r="K284" s="3">
        <v>0</v>
      </c>
      <c r="L284" s="3"/>
      <c r="M284" s="3">
        <v>0</v>
      </c>
      <c r="N284" s="3"/>
      <c r="O284" s="3">
        <v>0</v>
      </c>
      <c r="P284" s="3"/>
      <c r="Q284" s="3">
        <f t="shared" si="12"/>
        <v>0</v>
      </c>
    </row>
    <row r="285" spans="1:27" ht="11.85" hidden="1" customHeight="1" x14ac:dyDescent="0.2">
      <c r="A285" s="2" t="s">
        <v>202</v>
      </c>
      <c r="C285" s="3">
        <v>0</v>
      </c>
      <c r="D285" s="3"/>
      <c r="E285" s="3">
        <v>0</v>
      </c>
      <c r="F285" s="3"/>
      <c r="G285" s="4">
        <v>0</v>
      </c>
      <c r="H285" s="3"/>
      <c r="I285" s="3">
        <v>0</v>
      </c>
      <c r="J285" s="3"/>
      <c r="K285" s="3">
        <v>0</v>
      </c>
      <c r="L285" s="3"/>
      <c r="M285" s="3">
        <v>0</v>
      </c>
      <c r="N285" s="3"/>
      <c r="O285" s="3">
        <v>0</v>
      </c>
      <c r="P285" s="3"/>
      <c r="Q285" s="3">
        <f t="shared" si="12"/>
        <v>0</v>
      </c>
    </row>
    <row r="286" spans="1:27" ht="11.85" customHeight="1" x14ac:dyDescent="0.2">
      <c r="A286" s="2" t="s">
        <v>203</v>
      </c>
      <c r="C286" s="3">
        <v>0</v>
      </c>
      <c r="D286" s="3"/>
      <c r="E286" s="3">
        <v>0</v>
      </c>
      <c r="F286" s="3"/>
      <c r="G286" s="4">
        <v>700</v>
      </c>
      <c r="H286" s="3"/>
      <c r="I286" s="3">
        <v>0</v>
      </c>
      <c r="J286" s="3"/>
      <c r="K286" s="3">
        <v>0</v>
      </c>
      <c r="L286" s="3"/>
      <c r="M286" s="3">
        <v>0</v>
      </c>
      <c r="N286" s="3"/>
      <c r="O286" s="3">
        <v>0</v>
      </c>
      <c r="P286" s="3"/>
      <c r="Q286" s="3">
        <f t="shared" si="12"/>
        <v>0</v>
      </c>
      <c r="W286" s="3"/>
    </row>
    <row r="287" spans="1:27" ht="11.85" customHeight="1" x14ac:dyDescent="0.2">
      <c r="A287" s="2" t="s">
        <v>204</v>
      </c>
      <c r="C287" s="3">
        <v>0</v>
      </c>
      <c r="D287" s="3"/>
      <c r="E287" s="3">
        <v>0</v>
      </c>
      <c r="F287" s="3"/>
      <c r="G287" s="4">
        <v>0</v>
      </c>
      <c r="H287" s="3"/>
      <c r="I287" s="3">
        <v>0</v>
      </c>
      <c r="J287" s="3"/>
      <c r="K287" s="3">
        <v>550</v>
      </c>
      <c r="L287" s="3"/>
      <c r="M287" s="3">
        <v>0</v>
      </c>
      <c r="N287" s="3"/>
      <c r="O287" s="3">
        <v>17250</v>
      </c>
      <c r="P287" s="3"/>
      <c r="Q287" s="3">
        <f t="shared" si="12"/>
        <v>17250</v>
      </c>
      <c r="AA287" s="3"/>
    </row>
    <row r="288" spans="1:27" ht="11.85" hidden="1" customHeight="1" x14ac:dyDescent="0.2">
      <c r="A288" s="2" t="s">
        <v>205</v>
      </c>
      <c r="C288" s="3">
        <v>0</v>
      </c>
      <c r="D288" s="3"/>
      <c r="E288" s="3">
        <v>0</v>
      </c>
      <c r="F288" s="3"/>
      <c r="G288" s="4">
        <v>0</v>
      </c>
      <c r="H288" s="3"/>
      <c r="I288" s="3">
        <v>0</v>
      </c>
      <c r="J288" s="3"/>
      <c r="K288" s="3">
        <v>0</v>
      </c>
      <c r="L288" s="3"/>
      <c r="M288" s="3">
        <v>0</v>
      </c>
      <c r="N288" s="3"/>
      <c r="O288" s="3">
        <v>0</v>
      </c>
      <c r="P288" s="3"/>
      <c r="Q288" s="3">
        <f t="shared" si="12"/>
        <v>0</v>
      </c>
    </row>
    <row r="289" spans="1:31" ht="11.85" customHeight="1" x14ac:dyDescent="0.2">
      <c r="A289" s="2" t="s">
        <v>206</v>
      </c>
      <c r="C289" s="3">
        <v>0</v>
      </c>
      <c r="D289" s="3"/>
      <c r="E289" s="3">
        <v>2500</v>
      </c>
      <c r="F289" s="3"/>
      <c r="G289" s="4">
        <v>0</v>
      </c>
      <c r="H289" s="3"/>
      <c r="I289" s="3">
        <v>0</v>
      </c>
      <c r="J289" s="3"/>
      <c r="K289" s="3">
        <v>0</v>
      </c>
      <c r="L289" s="3"/>
      <c r="M289" s="3">
        <v>0</v>
      </c>
      <c r="N289" s="3"/>
      <c r="O289" s="3">
        <v>0</v>
      </c>
      <c r="P289" s="3"/>
      <c r="Q289" s="3">
        <f t="shared" si="12"/>
        <v>0</v>
      </c>
    </row>
    <row r="290" spans="1:31" ht="11.85" hidden="1" customHeight="1" x14ac:dyDescent="0.2">
      <c r="C290" s="3"/>
      <c r="D290" s="3"/>
      <c r="F290" s="3"/>
      <c r="H290" s="3"/>
      <c r="I290" s="3"/>
      <c r="J290" s="3"/>
      <c r="K290" s="3"/>
      <c r="L290" s="3"/>
      <c r="M290" s="3"/>
      <c r="N290" s="3"/>
      <c r="O290" s="3"/>
      <c r="P290" s="3"/>
      <c r="Q290" s="3">
        <f t="shared" si="12"/>
        <v>0</v>
      </c>
    </row>
    <row r="291" spans="1:31" ht="11.85" hidden="1" customHeight="1" x14ac:dyDescent="0.2">
      <c r="C291" s="3"/>
      <c r="D291" s="3"/>
      <c r="F291" s="3"/>
      <c r="H291" s="3"/>
      <c r="I291" s="3"/>
      <c r="J291" s="3"/>
      <c r="K291" s="3"/>
      <c r="L291" s="3"/>
      <c r="M291" s="3"/>
      <c r="N291" s="3"/>
      <c r="O291" s="3"/>
      <c r="P291" s="3"/>
      <c r="Q291" s="3">
        <f t="shared" si="12"/>
        <v>0</v>
      </c>
    </row>
    <row r="292" spans="1:31" ht="11.85" hidden="1" customHeight="1" x14ac:dyDescent="0.2">
      <c r="C292" s="3"/>
      <c r="D292" s="3"/>
      <c r="F292" s="3"/>
      <c r="H292" s="3"/>
      <c r="I292" s="3"/>
      <c r="J292" s="3"/>
      <c r="K292" s="3"/>
      <c r="L292" s="3"/>
      <c r="M292" s="3"/>
      <c r="N292" s="3"/>
      <c r="O292" s="3"/>
      <c r="P292" s="3"/>
      <c r="Q292" s="3">
        <f t="shared" si="12"/>
        <v>0</v>
      </c>
    </row>
    <row r="293" spans="1:31" ht="11.85" customHeight="1" x14ac:dyDescent="0.2">
      <c r="A293" s="2" t="s">
        <v>207</v>
      </c>
      <c r="C293" s="16">
        <v>5495</v>
      </c>
      <c r="D293" s="3"/>
      <c r="E293" s="16">
        <v>0</v>
      </c>
      <c r="F293" s="3"/>
      <c r="G293" s="17">
        <v>0</v>
      </c>
      <c r="H293" s="3"/>
      <c r="I293" s="16">
        <v>0</v>
      </c>
      <c r="J293" s="3"/>
      <c r="K293" s="16">
        <v>0</v>
      </c>
      <c r="L293" s="3"/>
      <c r="M293" s="16">
        <v>0</v>
      </c>
      <c r="N293" s="3"/>
      <c r="O293" s="16">
        <v>0</v>
      </c>
      <c r="P293" s="3"/>
      <c r="Q293" s="16">
        <f t="shared" si="12"/>
        <v>0</v>
      </c>
    </row>
    <row r="294" spans="1:31" ht="11.85" hidden="1" customHeight="1" x14ac:dyDescent="0.2">
      <c r="A294" s="2" t="s">
        <v>208</v>
      </c>
      <c r="C294" s="19">
        <v>0</v>
      </c>
      <c r="D294" s="3"/>
      <c r="E294" s="19">
        <v>0</v>
      </c>
      <c r="F294" s="3"/>
      <c r="G294" s="20">
        <v>0</v>
      </c>
      <c r="H294" s="3"/>
      <c r="I294" s="19">
        <v>0</v>
      </c>
      <c r="J294" s="3"/>
      <c r="K294" s="19">
        <v>0</v>
      </c>
      <c r="L294" s="3"/>
      <c r="M294" s="19">
        <v>0</v>
      </c>
      <c r="N294" s="3"/>
      <c r="O294" s="19">
        <v>0</v>
      </c>
      <c r="P294" s="3"/>
      <c r="Q294" s="19">
        <v>0</v>
      </c>
    </row>
    <row r="295" spans="1:31" ht="11.85" customHeight="1" x14ac:dyDescent="0.2">
      <c r="A295" s="2" t="s">
        <v>209</v>
      </c>
      <c r="C295" s="3">
        <f>SUM(C201:C239)+SUM(C241:C293)</f>
        <v>78345</v>
      </c>
      <c r="D295" s="3"/>
      <c r="E295" s="3">
        <f>SUM(E201:E239)+SUM(E241:E293)</f>
        <v>70921.790000000008</v>
      </c>
      <c r="F295" s="3"/>
      <c r="G295" s="4">
        <f>SUM(G201:G239)+SUM(G241:G293)</f>
        <v>71644.260000000009</v>
      </c>
      <c r="H295" s="3"/>
      <c r="I295" s="3">
        <f>SUM(I201:I239)+SUM(I241:I293)</f>
        <v>23700</v>
      </c>
      <c r="J295" s="3"/>
      <c r="K295" s="3">
        <f>SUM(K201:K239)+SUM(K241:K293)</f>
        <v>64068</v>
      </c>
      <c r="L295" s="3"/>
      <c r="M295" s="3">
        <f>SUM(M201:M239)+SUM(M241:M293)</f>
        <v>24300</v>
      </c>
      <c r="N295" s="3"/>
      <c r="O295" s="3">
        <f>SUM(O201:O239)+SUM(O241:O293)</f>
        <v>17250</v>
      </c>
      <c r="P295" s="3"/>
      <c r="Q295" s="3">
        <f>SUM(Q201:Q239)+SUM(Q241:Q293)</f>
        <v>41550</v>
      </c>
      <c r="U295" s="3"/>
      <c r="AA295" s="21"/>
    </row>
    <row r="296" spans="1:31" ht="10.5" customHeight="1" x14ac:dyDescent="0.2">
      <c r="C296" s="3"/>
      <c r="D296" s="3"/>
      <c r="F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31" ht="11.85" customHeight="1" x14ac:dyDescent="0.2">
      <c r="A297" s="14" t="s">
        <v>210</v>
      </c>
      <c r="C297" s="3"/>
      <c r="D297" s="3"/>
      <c r="F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31" ht="11.85" hidden="1" customHeight="1" x14ac:dyDescent="0.2">
      <c r="A298" s="2" t="s">
        <v>211</v>
      </c>
      <c r="C298" s="3">
        <v>0</v>
      </c>
      <c r="D298" s="3"/>
      <c r="E298" s="3">
        <v>0</v>
      </c>
      <c r="F298" s="3"/>
      <c r="G298" s="4">
        <v>0</v>
      </c>
      <c r="H298" s="3"/>
      <c r="I298" s="3">
        <v>0</v>
      </c>
      <c r="J298" s="3"/>
      <c r="K298" s="3">
        <v>0</v>
      </c>
      <c r="L298" s="3"/>
      <c r="M298" s="3">
        <v>0</v>
      </c>
      <c r="N298" s="3"/>
      <c r="O298" s="3">
        <v>0</v>
      </c>
      <c r="P298" s="3"/>
      <c r="Q298" s="3">
        <v>0</v>
      </c>
    </row>
    <row r="299" spans="1:31" ht="11.85" customHeight="1" x14ac:dyDescent="0.2">
      <c r="A299" s="2" t="s">
        <v>212</v>
      </c>
      <c r="C299" s="3">
        <v>0</v>
      </c>
      <c r="D299" s="3"/>
      <c r="E299" s="3">
        <v>0</v>
      </c>
      <c r="F299" s="3"/>
      <c r="G299" s="4">
        <v>0</v>
      </c>
      <c r="H299" s="3"/>
      <c r="I299" s="3">
        <v>0</v>
      </c>
      <c r="J299" s="3"/>
      <c r="K299" s="3">
        <v>0</v>
      </c>
      <c r="L299" s="3"/>
      <c r="M299" s="3">
        <v>0</v>
      </c>
      <c r="N299" s="3"/>
      <c r="O299" s="3">
        <v>0</v>
      </c>
      <c r="P299" s="3"/>
      <c r="Q299" s="3">
        <f t="shared" ref="Q299:Q310" si="13">M299+O299</f>
        <v>0</v>
      </c>
      <c r="V299" s="18"/>
    </row>
    <row r="300" spans="1:31" ht="11.85" customHeight="1" x14ac:dyDescent="0.2">
      <c r="A300" s="2" t="s">
        <v>213</v>
      </c>
      <c r="C300" s="3">
        <v>0</v>
      </c>
      <c r="D300" s="3"/>
      <c r="E300" s="3">
        <v>0</v>
      </c>
      <c r="F300" s="3"/>
      <c r="G300" s="4">
        <v>0</v>
      </c>
      <c r="H300" s="3"/>
      <c r="I300" s="3">
        <v>26322</v>
      </c>
      <c r="J300" s="3"/>
      <c r="K300" s="3">
        <v>21701</v>
      </c>
      <c r="L300" s="3"/>
      <c r="M300" s="3">
        <v>0</v>
      </c>
      <c r="N300" s="3"/>
      <c r="O300" s="3">
        <v>0</v>
      </c>
      <c r="P300" s="3"/>
      <c r="Q300" s="3">
        <f t="shared" si="13"/>
        <v>0</v>
      </c>
      <c r="W300" s="3"/>
    </row>
    <row r="301" spans="1:31" ht="11.85" customHeight="1" x14ac:dyDescent="0.2">
      <c r="A301" s="2" t="s">
        <v>214</v>
      </c>
      <c r="C301" s="3">
        <v>0</v>
      </c>
      <c r="D301" s="3"/>
      <c r="E301" s="3">
        <v>0</v>
      </c>
      <c r="F301" s="3"/>
      <c r="G301" s="4">
        <v>0</v>
      </c>
      <c r="H301" s="3"/>
      <c r="I301" s="3">
        <v>0</v>
      </c>
      <c r="J301" s="3"/>
      <c r="K301" s="3">
        <v>0</v>
      </c>
      <c r="L301" s="3"/>
      <c r="M301" s="3">
        <v>0</v>
      </c>
      <c r="N301" s="3"/>
      <c r="O301" s="3">
        <v>0</v>
      </c>
      <c r="P301" s="3"/>
      <c r="Q301" s="3">
        <f t="shared" si="13"/>
        <v>0</v>
      </c>
      <c r="X301" s="3"/>
    </row>
    <row r="302" spans="1:31" ht="11.85" customHeight="1" x14ac:dyDescent="0.2">
      <c r="A302" s="2" t="s">
        <v>215</v>
      </c>
      <c r="C302" s="3">
        <v>0</v>
      </c>
      <c r="D302" s="3"/>
      <c r="E302" s="3">
        <v>0</v>
      </c>
      <c r="F302" s="3"/>
      <c r="G302" s="4">
        <v>0</v>
      </c>
      <c r="H302" s="3"/>
      <c r="I302" s="3">
        <v>0</v>
      </c>
      <c r="J302" s="3"/>
      <c r="K302" s="3">
        <v>0</v>
      </c>
      <c r="L302" s="3"/>
      <c r="M302" s="3">
        <v>0</v>
      </c>
      <c r="N302" s="3"/>
      <c r="O302" s="3">
        <v>0</v>
      </c>
      <c r="P302" s="3"/>
      <c r="Q302" s="3">
        <f t="shared" si="13"/>
        <v>0</v>
      </c>
      <c r="Z302" s="3"/>
    </row>
    <row r="303" spans="1:31" ht="11.85" customHeight="1" x14ac:dyDescent="0.2">
      <c r="A303" s="2" t="s">
        <v>216</v>
      </c>
      <c r="C303" s="3">
        <v>78392</v>
      </c>
      <c r="D303" s="3"/>
      <c r="E303" s="3">
        <v>0</v>
      </c>
      <c r="F303" s="3"/>
      <c r="G303" s="4">
        <v>0</v>
      </c>
      <c r="H303" s="3"/>
      <c r="I303" s="3">
        <v>45000</v>
      </c>
      <c r="J303" s="3"/>
      <c r="K303" s="3">
        <v>38520</v>
      </c>
      <c r="L303" s="3"/>
      <c r="M303" s="3">
        <v>0</v>
      </c>
      <c r="N303" s="3"/>
      <c r="O303" s="3">
        <v>91755</v>
      </c>
      <c r="P303" s="3"/>
      <c r="Q303" s="3">
        <f t="shared" si="13"/>
        <v>91755</v>
      </c>
      <c r="AA303" s="3"/>
    </row>
    <row r="304" spans="1:31" ht="11.85" customHeight="1" x14ac:dyDescent="0.2">
      <c r="A304" s="2" t="s">
        <v>217</v>
      </c>
      <c r="C304" s="3">
        <v>0</v>
      </c>
      <c r="D304" s="3"/>
      <c r="E304" s="3">
        <v>0</v>
      </c>
      <c r="F304" s="3"/>
      <c r="G304" s="4">
        <v>0</v>
      </c>
      <c r="H304" s="3"/>
      <c r="I304" s="3">
        <v>38100</v>
      </c>
      <c r="J304" s="3"/>
      <c r="K304" s="3">
        <v>92870</v>
      </c>
      <c r="L304" s="3"/>
      <c r="M304" s="3">
        <v>0</v>
      </c>
      <c r="N304" s="3"/>
      <c r="O304" s="3">
        <v>131000</v>
      </c>
      <c r="P304" s="3"/>
      <c r="Q304" s="3">
        <f t="shared" si="13"/>
        <v>131000</v>
      </c>
      <c r="AE304" s="3"/>
    </row>
    <row r="305" spans="1:31" ht="11.85" hidden="1" customHeight="1" x14ac:dyDescent="0.2">
      <c r="A305" s="2" t="s">
        <v>218</v>
      </c>
      <c r="C305" s="3">
        <v>0</v>
      </c>
      <c r="D305" s="3"/>
      <c r="E305" s="3">
        <v>0</v>
      </c>
      <c r="F305" s="3"/>
      <c r="G305" s="4">
        <v>0</v>
      </c>
      <c r="H305" s="3"/>
      <c r="I305" s="3">
        <v>0</v>
      </c>
      <c r="J305" s="3"/>
      <c r="K305" s="3">
        <v>0</v>
      </c>
      <c r="L305" s="3"/>
      <c r="M305" s="3">
        <v>0</v>
      </c>
      <c r="N305" s="3"/>
      <c r="O305" s="3">
        <v>0</v>
      </c>
      <c r="P305" s="3"/>
      <c r="Q305" s="3">
        <f t="shared" si="13"/>
        <v>0</v>
      </c>
    </row>
    <row r="306" spans="1:31" ht="11.85" hidden="1" customHeight="1" x14ac:dyDescent="0.2">
      <c r="A306" s="2" t="s">
        <v>219</v>
      </c>
      <c r="C306" s="3">
        <v>0</v>
      </c>
      <c r="D306" s="3"/>
      <c r="E306" s="3">
        <v>0</v>
      </c>
      <c r="F306" s="3"/>
      <c r="G306" s="4">
        <v>0</v>
      </c>
      <c r="H306" s="3"/>
      <c r="I306" s="3">
        <v>0</v>
      </c>
      <c r="J306" s="3"/>
      <c r="K306" s="3">
        <v>0</v>
      </c>
      <c r="L306" s="3"/>
      <c r="M306" s="3">
        <v>0</v>
      </c>
      <c r="N306" s="3"/>
      <c r="O306" s="3">
        <v>0</v>
      </c>
      <c r="P306" s="3"/>
      <c r="Q306" s="3">
        <f t="shared" si="13"/>
        <v>0</v>
      </c>
    </row>
    <row r="307" spans="1:31" ht="11.85" hidden="1" customHeight="1" x14ac:dyDescent="0.2">
      <c r="A307" s="2" t="s">
        <v>220</v>
      </c>
      <c r="C307" s="3">
        <v>0</v>
      </c>
      <c r="D307" s="3"/>
      <c r="E307" s="3">
        <v>0</v>
      </c>
      <c r="F307" s="3"/>
      <c r="G307" s="4">
        <v>0</v>
      </c>
      <c r="H307" s="3"/>
      <c r="I307" s="3">
        <v>0</v>
      </c>
      <c r="J307" s="3"/>
      <c r="K307" s="3">
        <v>0</v>
      </c>
      <c r="L307" s="3"/>
      <c r="M307" s="3">
        <v>0</v>
      </c>
      <c r="N307" s="3"/>
      <c r="O307" s="3">
        <v>0</v>
      </c>
      <c r="P307" s="3"/>
      <c r="Q307" s="3">
        <f t="shared" si="13"/>
        <v>0</v>
      </c>
    </row>
    <row r="308" spans="1:31" ht="11.85" customHeight="1" x14ac:dyDescent="0.2">
      <c r="A308" s="2" t="s">
        <v>221</v>
      </c>
      <c r="C308" s="3">
        <v>128550</v>
      </c>
      <c r="D308" s="3"/>
      <c r="E308" s="3">
        <v>0</v>
      </c>
      <c r="F308" s="3"/>
      <c r="G308" s="4">
        <v>0</v>
      </c>
      <c r="H308" s="3"/>
      <c r="I308" s="3">
        <v>41812</v>
      </c>
      <c r="J308" s="3"/>
      <c r="K308" s="3">
        <v>41812</v>
      </c>
      <c r="L308" s="3"/>
      <c r="M308" s="3">
        <v>0</v>
      </c>
      <c r="N308" s="3"/>
      <c r="O308" s="3">
        <v>179000</v>
      </c>
      <c r="P308" s="3"/>
      <c r="Q308" s="3">
        <f t="shared" si="13"/>
        <v>179000</v>
      </c>
    </row>
    <row r="309" spans="1:31" ht="11.85" customHeight="1" x14ac:dyDescent="0.2">
      <c r="A309" s="2" t="s">
        <v>222</v>
      </c>
      <c r="C309" s="19">
        <v>0</v>
      </c>
      <c r="D309" s="3"/>
      <c r="E309" s="19">
        <v>0</v>
      </c>
      <c r="F309" s="3"/>
      <c r="G309" s="20">
        <v>0</v>
      </c>
      <c r="H309" s="3"/>
      <c r="I309" s="19">
        <v>0</v>
      </c>
      <c r="J309" s="3"/>
      <c r="K309" s="19">
        <v>0</v>
      </c>
      <c r="L309" s="19"/>
      <c r="M309" s="19">
        <v>0</v>
      </c>
      <c r="N309" s="3"/>
      <c r="O309" s="19">
        <v>0</v>
      </c>
      <c r="P309" s="3"/>
      <c r="Q309" s="3">
        <f t="shared" si="13"/>
        <v>0</v>
      </c>
    </row>
    <row r="310" spans="1:31" ht="11.85" customHeight="1" x14ac:dyDescent="0.2">
      <c r="A310" s="2" t="s">
        <v>223</v>
      </c>
      <c r="C310" s="16">
        <v>0</v>
      </c>
      <c r="D310" s="3"/>
      <c r="E310" s="16">
        <v>0</v>
      </c>
      <c r="F310" s="3"/>
      <c r="G310" s="17">
        <v>0</v>
      </c>
      <c r="H310" s="3"/>
      <c r="I310" s="16">
        <v>27800</v>
      </c>
      <c r="J310" s="3"/>
      <c r="K310" s="16">
        <v>20717</v>
      </c>
      <c r="L310" s="3"/>
      <c r="M310" s="16">
        <v>0</v>
      </c>
      <c r="N310" s="3"/>
      <c r="O310" s="16">
        <v>0</v>
      </c>
      <c r="P310" s="3"/>
      <c r="Q310" s="16">
        <f t="shared" si="13"/>
        <v>0</v>
      </c>
    </row>
    <row r="311" spans="1:31" ht="11.85" customHeight="1" x14ac:dyDescent="0.2">
      <c r="A311" s="2" t="s">
        <v>224</v>
      </c>
      <c r="C311" s="3">
        <f>SUM(C298:C310)</f>
        <v>206942</v>
      </c>
      <c r="D311" s="3"/>
      <c r="E311" s="3">
        <f>SUM(E298:E310)</f>
        <v>0</v>
      </c>
      <c r="F311" s="3"/>
      <c r="G311" s="4">
        <f>SUM(G298:G310)</f>
        <v>0</v>
      </c>
      <c r="H311" s="3"/>
      <c r="I311" s="3">
        <f>SUM(I298:I310)</f>
        <v>179034</v>
      </c>
      <c r="J311" s="3"/>
      <c r="K311" s="3">
        <f>SUM(K298:K310)</f>
        <v>215620</v>
      </c>
      <c r="L311" s="3"/>
      <c r="M311" s="3">
        <f>SUM(M298:M310)</f>
        <v>0</v>
      </c>
      <c r="N311" s="3"/>
      <c r="O311" s="3">
        <f>SUM(O298:O310)</f>
        <v>401755</v>
      </c>
      <c r="P311" s="3"/>
      <c r="Q311" s="3">
        <f>SUM(Q298:Q310)</f>
        <v>401755</v>
      </c>
      <c r="R311" s="3"/>
      <c r="S311" s="3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</row>
    <row r="312" spans="1:31" ht="11.85" customHeight="1" x14ac:dyDescent="0.2">
      <c r="C312" s="3"/>
      <c r="D312" s="3"/>
      <c r="F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31" ht="11.85" customHeight="1" x14ac:dyDescent="0.2">
      <c r="A313" s="14" t="s">
        <v>225</v>
      </c>
      <c r="C313" s="3"/>
      <c r="D313" s="3"/>
      <c r="F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V313" s="45"/>
    </row>
    <row r="314" spans="1:31" ht="11.85" customHeight="1" x14ac:dyDescent="0.2">
      <c r="A314" s="2" t="s">
        <v>226</v>
      </c>
      <c r="C314" s="3">
        <v>3012635</v>
      </c>
      <c r="D314" s="3"/>
      <c r="E314" s="3">
        <v>2621550</v>
      </c>
      <c r="F314" s="3"/>
      <c r="G314" s="4">
        <v>0</v>
      </c>
      <c r="H314" s="3"/>
      <c r="I314" s="3">
        <v>0</v>
      </c>
      <c r="J314" s="3"/>
      <c r="K314" s="3">
        <v>0</v>
      </c>
      <c r="L314" s="3"/>
      <c r="M314" s="3">
        <v>0</v>
      </c>
      <c r="N314" s="3"/>
      <c r="O314" s="3">
        <v>0</v>
      </c>
      <c r="P314" s="3"/>
      <c r="Q314" s="3">
        <f t="shared" ref="Q314:Q320" si="14">M314+O314</f>
        <v>0</v>
      </c>
    </row>
    <row r="315" spans="1:31" ht="11.85" customHeight="1" x14ac:dyDescent="0.2">
      <c r="A315" s="2" t="s">
        <v>227</v>
      </c>
      <c r="C315" s="3">
        <v>0</v>
      </c>
      <c r="D315" s="3"/>
      <c r="E315" s="3">
        <v>0</v>
      </c>
      <c r="F315" s="3"/>
      <c r="G315" s="4">
        <v>1849274</v>
      </c>
      <c r="H315" s="3"/>
      <c r="I315" s="3">
        <v>2467687</v>
      </c>
      <c r="J315" s="3"/>
      <c r="K315" s="3">
        <v>2645771</v>
      </c>
      <c r="L315" s="3"/>
      <c r="M315" s="3">
        <v>2573378</v>
      </c>
      <c r="N315" s="3"/>
      <c r="O315" s="3">
        <v>1052</v>
      </c>
      <c r="P315" s="3"/>
      <c r="Q315" s="3">
        <f t="shared" si="14"/>
        <v>2574430</v>
      </c>
    </row>
    <row r="316" spans="1:31" ht="11.85" customHeight="1" x14ac:dyDescent="0.2">
      <c r="A316" s="2" t="s">
        <v>228</v>
      </c>
      <c r="C316" s="3">
        <v>0</v>
      </c>
      <c r="D316" s="3"/>
      <c r="E316" s="3">
        <v>0</v>
      </c>
      <c r="F316" s="3"/>
      <c r="G316" s="4">
        <v>118.36</v>
      </c>
      <c r="H316" s="3"/>
      <c r="I316" s="3">
        <v>210461</v>
      </c>
      <c r="J316" s="3"/>
      <c r="K316" s="3">
        <v>0</v>
      </c>
      <c r="L316" s="3"/>
      <c r="M316" s="3">
        <v>263435</v>
      </c>
      <c r="N316" s="3"/>
      <c r="O316" s="3">
        <v>216407</v>
      </c>
      <c r="P316" s="3"/>
      <c r="Q316" s="3">
        <f t="shared" si="14"/>
        <v>479842</v>
      </c>
      <c r="W316" s="3"/>
    </row>
    <row r="317" spans="1:31" ht="11.85" customHeight="1" x14ac:dyDescent="0.2">
      <c r="A317" s="2" t="s">
        <v>229</v>
      </c>
      <c r="C317" s="3">
        <v>0</v>
      </c>
      <c r="D317" s="3"/>
      <c r="E317" s="3">
        <v>0</v>
      </c>
      <c r="F317" s="3"/>
      <c r="G317" s="4">
        <v>392655</v>
      </c>
      <c r="H317" s="3"/>
      <c r="I317" s="3">
        <v>255500</v>
      </c>
      <c r="J317" s="3"/>
      <c r="K317" s="3">
        <v>1004240</v>
      </c>
      <c r="L317" s="3"/>
      <c r="M317" s="3">
        <v>0</v>
      </c>
      <c r="N317" s="3"/>
      <c r="O317" s="3">
        <v>475585</v>
      </c>
      <c r="P317" s="3"/>
      <c r="Q317" s="3">
        <f t="shared" si="14"/>
        <v>475585</v>
      </c>
    </row>
    <row r="318" spans="1:31" ht="11.85" customHeight="1" x14ac:dyDescent="0.2">
      <c r="A318" s="2" t="s">
        <v>230</v>
      </c>
      <c r="C318" s="3">
        <v>0</v>
      </c>
      <c r="D318" s="3"/>
      <c r="E318" s="3">
        <v>0</v>
      </c>
      <c r="F318" s="3"/>
      <c r="G318" s="4">
        <v>226584.56</v>
      </c>
      <c r="H318" s="3"/>
      <c r="I318" s="3">
        <v>256912</v>
      </c>
      <c r="J318" s="3"/>
      <c r="K318" s="3">
        <v>29282</v>
      </c>
      <c r="L318" s="3"/>
      <c r="M318" s="3">
        <v>189476</v>
      </c>
      <c r="N318" s="3"/>
      <c r="O318" s="3">
        <v>156158</v>
      </c>
      <c r="P318" s="3"/>
      <c r="Q318" s="3">
        <f t="shared" si="14"/>
        <v>345634</v>
      </c>
    </row>
    <row r="319" spans="1:31" ht="11.85" customHeight="1" x14ac:dyDescent="0.2">
      <c r="A319" s="2" t="s">
        <v>231</v>
      </c>
      <c r="C319" s="3">
        <v>0</v>
      </c>
      <c r="D319" s="3"/>
      <c r="E319" s="3">
        <v>0</v>
      </c>
      <c r="F319" s="3"/>
      <c r="G319" s="4">
        <v>0</v>
      </c>
      <c r="H319" s="3"/>
      <c r="I319" s="3">
        <v>0</v>
      </c>
      <c r="J319" s="3"/>
      <c r="K319" s="3">
        <v>0</v>
      </c>
      <c r="L319" s="3"/>
      <c r="M319" s="3">
        <v>0</v>
      </c>
      <c r="N319" s="3"/>
      <c r="O319" s="3">
        <v>10640</v>
      </c>
      <c r="P319" s="3"/>
      <c r="Q319" s="3">
        <f t="shared" si="14"/>
        <v>10640</v>
      </c>
    </row>
    <row r="320" spans="1:31" ht="11.85" customHeight="1" x14ac:dyDescent="0.2">
      <c r="A320" s="2" t="s">
        <v>232</v>
      </c>
      <c r="C320" s="16">
        <v>0</v>
      </c>
      <c r="D320" s="3"/>
      <c r="E320" s="16">
        <v>0</v>
      </c>
      <c r="F320" s="3"/>
      <c r="G320" s="17">
        <v>0</v>
      </c>
      <c r="H320" s="3"/>
      <c r="I320" s="16">
        <v>0</v>
      </c>
      <c r="J320" s="3"/>
      <c r="K320" s="16">
        <v>0</v>
      </c>
      <c r="L320" s="3"/>
      <c r="M320" s="16">
        <v>0</v>
      </c>
      <c r="N320" s="3"/>
      <c r="O320" s="16">
        <v>200712</v>
      </c>
      <c r="P320" s="3"/>
      <c r="Q320" s="16">
        <f t="shared" si="14"/>
        <v>200712</v>
      </c>
      <c r="R320" s="3"/>
    </row>
    <row r="321" spans="1:23" ht="11.85" customHeight="1" x14ac:dyDescent="0.2">
      <c r="A321" s="2" t="s">
        <v>233</v>
      </c>
      <c r="C321" s="3">
        <f>SUM(C314:C320)</f>
        <v>3012635</v>
      </c>
      <c r="D321" s="3"/>
      <c r="E321" s="3">
        <f>SUM(E314:E320)</f>
        <v>2621550</v>
      </c>
      <c r="F321" s="3"/>
      <c r="G321" s="4">
        <f>SUM(G314:G320)</f>
        <v>2468631.9200000004</v>
      </c>
      <c r="H321" s="3"/>
      <c r="I321" s="3">
        <f>SUM(I314:I320)</f>
        <v>3190560</v>
      </c>
      <c r="J321" s="3"/>
      <c r="K321" s="3">
        <f>SUM(K314:K320)</f>
        <v>3679293</v>
      </c>
      <c r="L321" s="3"/>
      <c r="M321" s="3">
        <f>SUM(M314:M320)</f>
        <v>3026289</v>
      </c>
      <c r="N321" s="3"/>
      <c r="O321" s="3">
        <f>SUM(O314:O320)</f>
        <v>1060554</v>
      </c>
      <c r="P321" s="3"/>
      <c r="Q321" s="3">
        <f>SUM(Q314:Q320)</f>
        <v>4086843</v>
      </c>
      <c r="S321" s="3"/>
    </row>
    <row r="322" spans="1:23" ht="11.85" customHeight="1" x14ac:dyDescent="0.2">
      <c r="C322" s="3"/>
      <c r="D322" s="3"/>
      <c r="F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23" ht="11.85" customHeight="1" x14ac:dyDescent="0.2"/>
    <row r="324" spans="1:23" ht="11.85" customHeight="1" thickBot="1" x14ac:dyDescent="0.25">
      <c r="A324" s="2" t="s">
        <v>234</v>
      </c>
      <c r="C324" s="22">
        <f>C21+C28+C38+C56+C82+C93+C104+C119+C161+C169+C180+C295+C311+C321</f>
        <v>6968466</v>
      </c>
      <c r="D324" s="3"/>
      <c r="E324" s="22">
        <f>E21+E28+E38+E56+E82+E93+E104+E119+E161+E169+E180+E295+E311+E321</f>
        <v>6788532.6600000001</v>
      </c>
      <c r="F324" s="3"/>
      <c r="G324" s="23">
        <f>G21+G28+G38+G56+G82+G93+G104+G119+G161+G169+G180+G295+G311+G321</f>
        <v>6019786.6900000013</v>
      </c>
      <c r="H324" s="3"/>
      <c r="I324" s="22">
        <f>I21+I28+I38+I56+I82+I93+I104+I119+I161+I169+I180+I295+I311+I321</f>
        <v>7058094</v>
      </c>
      <c r="J324" s="3"/>
      <c r="K324" s="22">
        <f>K21+K28+K38+K56+K82+K93+K104+K119+K161+K169+K180+K295+K311+K321</f>
        <v>8049079</v>
      </c>
      <c r="L324" s="3"/>
      <c r="M324" s="22">
        <f>M21+M28+M38+M56+M82+M93+M104+M119+M161+M169+M180+M295+M311+M321</f>
        <v>6626019</v>
      </c>
      <c r="N324" s="3"/>
      <c r="O324" s="22">
        <f>O21+O28+O38+O56+O82+O93+O104+O119+O161+O169+O180+O295+O311+O321</f>
        <v>1554559</v>
      </c>
      <c r="P324" s="3"/>
      <c r="Q324" s="22">
        <f>Q21+Q28+Q38+Q56+Q82+Q93+Q104+Q119+Q161+Q169+Q180+Q295+Q311+Q321</f>
        <v>8180578</v>
      </c>
      <c r="R324" s="3"/>
      <c r="V324" s="3"/>
      <c r="W324" s="3"/>
    </row>
    <row r="325" spans="1:23" ht="11.85" customHeight="1" thickTop="1" x14ac:dyDescent="0.2">
      <c r="C325" s="3"/>
      <c r="D325" s="3"/>
      <c r="F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V325" s="3"/>
    </row>
    <row r="326" spans="1:23" ht="11.85" customHeight="1" x14ac:dyDescent="0.2">
      <c r="C326" s="3"/>
      <c r="D326" s="3"/>
      <c r="F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W326" s="3"/>
    </row>
    <row r="327" spans="1:23" ht="11.85" customHeight="1" x14ac:dyDescent="0.2">
      <c r="A327" s="2" t="s">
        <v>235</v>
      </c>
      <c r="C327" s="3">
        <f>C11+C324</f>
        <v>6968466</v>
      </c>
      <c r="D327" s="3"/>
      <c r="E327" s="3">
        <f>E11+E324</f>
        <v>7927338.6600000001</v>
      </c>
      <c r="F327" s="3"/>
      <c r="G327" s="4">
        <f>G11+G324</f>
        <v>7508593.1100000041</v>
      </c>
      <c r="H327" s="3"/>
      <c r="I327" s="3">
        <f>I11+I324</f>
        <v>8679898.5600000024</v>
      </c>
      <c r="J327" s="3"/>
      <c r="K327" s="3">
        <f>K11+K324</f>
        <v>9670883.5600000024</v>
      </c>
      <c r="L327" s="3"/>
      <c r="M327" s="3">
        <f>M11+M324</f>
        <v>8784491.5600000024</v>
      </c>
      <c r="N327" s="3"/>
      <c r="O327" s="3"/>
      <c r="P327" s="3"/>
      <c r="Q327" s="3">
        <f>Q11+Q324</f>
        <v>10339050.560000002</v>
      </c>
      <c r="R327" s="3"/>
      <c r="S327" s="3"/>
      <c r="V327" s="3"/>
    </row>
    <row r="328" spans="1:23" ht="11.85" customHeight="1" x14ac:dyDescent="0.2">
      <c r="C328" s="3"/>
      <c r="D328" s="3"/>
      <c r="F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23" ht="11.85" customHeight="1" x14ac:dyDescent="0.2">
      <c r="C329" s="3"/>
      <c r="D329" s="3"/>
      <c r="F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23" ht="11.85" customHeight="1" x14ac:dyDescent="0.2">
      <c r="C330" s="3"/>
      <c r="D330" s="3"/>
      <c r="F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23" ht="11.85" customHeight="1" x14ac:dyDescent="0.2">
      <c r="C331" s="3"/>
      <c r="D331" s="3"/>
      <c r="F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23" ht="11.85" customHeight="1" x14ac:dyDescent="0.2">
      <c r="C332" s="3"/>
      <c r="D332" s="3"/>
      <c r="F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23" ht="11.85" customHeight="1" x14ac:dyDescent="0.2">
      <c r="C333" s="3"/>
      <c r="D333" s="3"/>
      <c r="F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23" ht="11.85" customHeight="1" x14ac:dyDescent="0.2">
      <c r="C334" s="3"/>
      <c r="D334" s="3"/>
      <c r="F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23" ht="11.85" customHeight="1" x14ac:dyDescent="0.2">
      <c r="C335" s="3"/>
      <c r="D335" s="3"/>
      <c r="F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23" ht="11.85" customHeight="1" x14ac:dyDescent="0.2">
      <c r="C336" s="3"/>
      <c r="D336" s="3"/>
      <c r="F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20" ht="11.85" customHeight="1" x14ac:dyDescent="0.2">
      <c r="C337" s="3"/>
      <c r="D337" s="3"/>
      <c r="F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20" ht="11.85" customHeight="1" x14ac:dyDescent="0.2">
      <c r="C338" s="3"/>
      <c r="D338" s="3"/>
      <c r="F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20" ht="11.85" customHeight="1" x14ac:dyDescent="0.2">
      <c r="C339" s="3"/>
      <c r="D339" s="3"/>
      <c r="F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20" ht="11.85" customHeight="1" x14ac:dyDescent="0.2">
      <c r="C340" s="3"/>
      <c r="D340" s="3"/>
      <c r="F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20" ht="11.85" customHeight="1" x14ac:dyDescent="0.2">
      <c r="A341" s="1"/>
      <c r="B341" s="1"/>
      <c r="E341" s="3" t="str">
        <f>$E$1</f>
        <v>CITY OF BRADY</v>
      </c>
    </row>
    <row r="342" spans="1:20" ht="11.85" customHeight="1" x14ac:dyDescent="0.2">
      <c r="E342" s="3" t="str">
        <f>$E$2</f>
        <v>BUDGET REPORT</v>
      </c>
    </row>
    <row r="343" spans="1:20" ht="11.85" customHeight="1" x14ac:dyDescent="0.2">
      <c r="E343" s="3" t="str">
        <f>$E$3</f>
        <v>FISCAL YEAR 2015 - 2016</v>
      </c>
    </row>
    <row r="344" spans="1:20" ht="11.85" customHeight="1" x14ac:dyDescent="0.2">
      <c r="A344" s="2" t="s">
        <v>3</v>
      </c>
    </row>
    <row r="345" spans="1:20" ht="11.85" customHeight="1" x14ac:dyDescent="0.2">
      <c r="A345" s="2" t="s">
        <v>236</v>
      </c>
    </row>
    <row r="346" spans="1:20" ht="11.85" customHeight="1" x14ac:dyDescent="0.2">
      <c r="I346" s="48" t="str">
        <f>+I6</f>
        <v>(----- 2014-2015 ------)</v>
      </c>
      <c r="J346" s="48"/>
      <c r="K346" s="48"/>
      <c r="L346" s="7"/>
      <c r="M346" s="48" t="str">
        <f>$M$6</f>
        <v>2015-2016</v>
      </c>
      <c r="N346" s="48"/>
      <c r="O346" s="48"/>
      <c r="P346" s="48"/>
      <c r="Q346" s="48"/>
    </row>
    <row r="347" spans="1:20" ht="11.85" customHeight="1" x14ac:dyDescent="0.2">
      <c r="C347" s="7" t="str">
        <f>$C$7</f>
        <v>2011- 2012</v>
      </c>
      <c r="D347" s="7"/>
      <c r="E347" s="8" t="str">
        <f>$E$7</f>
        <v>2012-2013</v>
      </c>
      <c r="F347" s="7"/>
      <c r="G347" s="9" t="str">
        <f>$G$7</f>
        <v>2013- 2014</v>
      </c>
      <c r="H347" s="7"/>
      <c r="I347" s="7" t="s">
        <v>9</v>
      </c>
      <c r="J347" s="7"/>
      <c r="K347" s="7" t="str">
        <f>+$K$7</f>
        <v>PROJECTED</v>
      </c>
      <c r="L347" s="7"/>
      <c r="M347" s="7" t="str">
        <f>$M$7</f>
        <v>2015-2016</v>
      </c>
      <c r="N347" s="7"/>
      <c r="O347" s="7" t="str">
        <f>$O$7</f>
        <v>2015-2016</v>
      </c>
      <c r="P347" s="7"/>
      <c r="Q347" s="42" t="str">
        <f>$Q$7</f>
        <v>APPROVED</v>
      </c>
    </row>
    <row r="348" spans="1:20" ht="11.85" customHeight="1" x14ac:dyDescent="0.2">
      <c r="A348" s="10" t="s">
        <v>237</v>
      </c>
      <c r="C348" s="11" t="s">
        <v>12</v>
      </c>
      <c r="D348" s="7"/>
      <c r="E348" s="12" t="s">
        <v>12</v>
      </c>
      <c r="F348" s="7"/>
      <c r="G348" s="13" t="s">
        <v>12</v>
      </c>
      <c r="H348" s="7"/>
      <c r="I348" s="11" t="s">
        <v>13</v>
      </c>
      <c r="J348" s="7"/>
      <c r="K348" s="11" t="s">
        <v>13</v>
      </c>
      <c r="L348" s="7"/>
      <c r="M348" s="11" t="str">
        <f>$M$8</f>
        <v>BASE</v>
      </c>
      <c r="N348" s="7"/>
      <c r="O348" s="11" t="str">
        <f>$O$8</f>
        <v>SUPPLEMENTAL</v>
      </c>
      <c r="P348" s="7"/>
      <c r="Q348" s="11" t="str">
        <f>$Q$8</f>
        <v>BUDGET</v>
      </c>
    </row>
    <row r="349" spans="1:20" ht="11.85" customHeight="1" x14ac:dyDescent="0.2"/>
    <row r="350" spans="1:20" ht="11.85" customHeight="1" x14ac:dyDescent="0.2">
      <c r="A350" s="24" t="s">
        <v>238</v>
      </c>
    </row>
    <row r="351" spans="1:20" ht="11.85" customHeight="1" x14ac:dyDescent="0.2">
      <c r="A351" s="2" t="s">
        <v>239</v>
      </c>
      <c r="C351" s="3">
        <v>193229</v>
      </c>
      <c r="D351" s="3"/>
      <c r="E351" s="3">
        <v>191552.73</v>
      </c>
      <c r="F351" s="3"/>
      <c r="G351" s="4">
        <v>196926.6</v>
      </c>
      <c r="H351" s="3"/>
      <c r="I351" s="3">
        <v>198821</v>
      </c>
      <c r="J351" s="3"/>
      <c r="K351" s="3">
        <v>208466</v>
      </c>
      <c r="L351" s="3"/>
      <c r="M351" s="3">
        <v>208300</v>
      </c>
      <c r="N351" s="3"/>
      <c r="O351" s="3">
        <v>0</v>
      </c>
      <c r="P351" s="3"/>
      <c r="Q351" s="3">
        <f t="shared" ref="Q351:Q360" si="15">M351+O351</f>
        <v>208300</v>
      </c>
      <c r="T351" s="15"/>
    </row>
    <row r="352" spans="1:20" ht="11.85" customHeight="1" x14ac:dyDescent="0.2">
      <c r="A352" s="2" t="s">
        <v>240</v>
      </c>
      <c r="C352" s="3">
        <v>2712</v>
      </c>
      <c r="D352" s="3"/>
      <c r="E352" s="3">
        <v>2303.8000000000002</v>
      </c>
      <c r="F352" s="3"/>
      <c r="G352" s="4">
        <v>1970.43</v>
      </c>
      <c r="H352" s="3"/>
      <c r="I352" s="3">
        <v>1400</v>
      </c>
      <c r="J352" s="3"/>
      <c r="K352" s="3">
        <v>1400</v>
      </c>
      <c r="L352" s="3"/>
      <c r="M352" s="3">
        <v>1400</v>
      </c>
      <c r="N352" s="3"/>
      <c r="O352" s="3">
        <v>0</v>
      </c>
      <c r="P352" s="3"/>
      <c r="Q352" s="3">
        <f t="shared" si="15"/>
        <v>1400</v>
      </c>
      <c r="T352" s="15"/>
    </row>
    <row r="353" spans="1:21" ht="11.85" customHeight="1" x14ac:dyDescent="0.2">
      <c r="A353" s="2" t="s">
        <v>241</v>
      </c>
      <c r="C353" s="3">
        <v>0</v>
      </c>
      <c r="D353" s="3"/>
      <c r="E353" s="3">
        <v>0</v>
      </c>
      <c r="F353" s="3"/>
      <c r="G353" s="4">
        <v>900</v>
      </c>
      <c r="H353" s="3"/>
      <c r="I353" s="3">
        <v>2400</v>
      </c>
      <c r="J353" s="3"/>
      <c r="K353" s="3">
        <v>1600</v>
      </c>
      <c r="L353" s="3"/>
      <c r="M353" s="3">
        <v>0</v>
      </c>
      <c r="N353" s="3"/>
      <c r="O353" s="3">
        <v>0</v>
      </c>
      <c r="P353" s="3"/>
      <c r="Q353" s="3">
        <f t="shared" si="15"/>
        <v>0</v>
      </c>
      <c r="T353" s="15"/>
    </row>
    <row r="354" spans="1:21" ht="11.85" customHeight="1" x14ac:dyDescent="0.2">
      <c r="A354" s="2" t="s">
        <v>242</v>
      </c>
      <c r="C354" s="3">
        <v>3600</v>
      </c>
      <c r="D354" s="3"/>
      <c r="E354" s="3">
        <v>0</v>
      </c>
      <c r="F354" s="3"/>
      <c r="G354" s="4">
        <v>2430</v>
      </c>
      <c r="H354" s="3"/>
      <c r="I354" s="3">
        <v>3725</v>
      </c>
      <c r="J354" s="3"/>
      <c r="K354" s="3">
        <v>3725</v>
      </c>
      <c r="L354" s="3"/>
      <c r="M354" s="3">
        <v>3780</v>
      </c>
      <c r="N354" s="3"/>
      <c r="O354" s="3">
        <v>0</v>
      </c>
      <c r="P354" s="3"/>
      <c r="Q354" s="3">
        <f t="shared" si="15"/>
        <v>3780</v>
      </c>
      <c r="T354" s="15"/>
    </row>
    <row r="355" spans="1:21" ht="11.85" customHeight="1" x14ac:dyDescent="0.2">
      <c r="A355" s="2" t="s">
        <v>243</v>
      </c>
      <c r="C355" s="3">
        <v>24549</v>
      </c>
      <c r="D355" s="3"/>
      <c r="E355" s="3">
        <v>19621.75</v>
      </c>
      <c r="F355" s="3"/>
      <c r="G355" s="4">
        <v>25466.58</v>
      </c>
      <c r="H355" s="3"/>
      <c r="I355" s="3">
        <v>31868</v>
      </c>
      <c r="J355" s="3"/>
      <c r="K355" s="3">
        <v>32868</v>
      </c>
      <c r="L355" s="3"/>
      <c r="M355" s="3">
        <v>37509</v>
      </c>
      <c r="N355" s="3"/>
      <c r="O355" s="3">
        <v>0</v>
      </c>
      <c r="P355" s="3"/>
      <c r="Q355" s="3">
        <f t="shared" si="15"/>
        <v>37509</v>
      </c>
      <c r="T355" s="15"/>
    </row>
    <row r="356" spans="1:21" ht="11.85" customHeight="1" x14ac:dyDescent="0.2">
      <c r="A356" s="2" t="s">
        <v>244</v>
      </c>
      <c r="C356" s="3">
        <v>20820</v>
      </c>
      <c r="D356" s="3"/>
      <c r="E356" s="3">
        <v>20235.439999999999</v>
      </c>
      <c r="F356" s="3"/>
      <c r="G356" s="4">
        <v>24428.33</v>
      </c>
      <c r="H356" s="3"/>
      <c r="I356" s="3">
        <v>27174</v>
      </c>
      <c r="J356" s="3"/>
      <c r="K356" s="3">
        <v>27174</v>
      </c>
      <c r="L356" s="3"/>
      <c r="M356" s="3">
        <v>21667</v>
      </c>
      <c r="N356" s="3"/>
      <c r="O356" s="3">
        <v>0</v>
      </c>
      <c r="P356" s="3"/>
      <c r="Q356" s="3">
        <f t="shared" si="15"/>
        <v>21667</v>
      </c>
      <c r="T356" s="15"/>
    </row>
    <row r="357" spans="1:21" ht="11.85" customHeight="1" x14ac:dyDescent="0.2">
      <c r="A357" s="2" t="s">
        <v>245</v>
      </c>
      <c r="C357" s="3">
        <v>669</v>
      </c>
      <c r="D357" s="3"/>
      <c r="E357" s="3">
        <v>522.41999999999996</v>
      </c>
      <c r="F357" s="3"/>
      <c r="G357" s="4">
        <v>1227.33</v>
      </c>
      <c r="H357" s="3"/>
      <c r="I357" s="3">
        <v>1226</v>
      </c>
      <c r="J357" s="3"/>
      <c r="K357" s="3">
        <v>1226</v>
      </c>
      <c r="L357" s="3"/>
      <c r="M357" s="3">
        <v>725</v>
      </c>
      <c r="N357" s="3"/>
      <c r="O357" s="3">
        <v>0</v>
      </c>
      <c r="P357" s="3"/>
      <c r="Q357" s="3">
        <f t="shared" si="15"/>
        <v>725</v>
      </c>
      <c r="T357" s="15"/>
    </row>
    <row r="358" spans="1:21" ht="11.85" customHeight="1" x14ac:dyDescent="0.2">
      <c r="A358" s="2" t="s">
        <v>246</v>
      </c>
      <c r="C358" s="3">
        <v>1293</v>
      </c>
      <c r="D358" s="3"/>
      <c r="E358" s="3">
        <v>0.09</v>
      </c>
      <c r="F358" s="3"/>
      <c r="G358" s="4">
        <v>2114.06</v>
      </c>
      <c r="H358" s="3"/>
      <c r="I358" s="3">
        <v>828</v>
      </c>
      <c r="J358" s="3"/>
      <c r="K358" s="3">
        <v>828</v>
      </c>
      <c r="L358" s="3"/>
      <c r="M358" s="3">
        <v>360</v>
      </c>
      <c r="N358" s="3"/>
      <c r="O358" s="3">
        <v>0</v>
      </c>
      <c r="P358" s="3"/>
      <c r="Q358" s="3">
        <f t="shared" si="15"/>
        <v>360</v>
      </c>
      <c r="T358" s="15"/>
    </row>
    <row r="359" spans="1:21" ht="11.85" customHeight="1" x14ac:dyDescent="0.2">
      <c r="A359" s="2" t="s">
        <v>247</v>
      </c>
      <c r="C359" s="3">
        <v>16654</v>
      </c>
      <c r="D359" s="3"/>
      <c r="E359" s="3">
        <v>14613.33</v>
      </c>
      <c r="F359" s="3"/>
      <c r="G359" s="4">
        <v>15746.92</v>
      </c>
      <c r="H359" s="3"/>
      <c r="I359" s="3">
        <v>15617</v>
      </c>
      <c r="J359" s="3"/>
      <c r="K359" s="3">
        <v>16617</v>
      </c>
      <c r="L359" s="3"/>
      <c r="M359" s="3">
        <v>16357</v>
      </c>
      <c r="N359" s="3"/>
      <c r="O359" s="3">
        <v>0</v>
      </c>
      <c r="P359" s="3"/>
      <c r="Q359" s="3">
        <f t="shared" si="15"/>
        <v>16357</v>
      </c>
      <c r="T359" s="15"/>
    </row>
    <row r="360" spans="1:21" ht="11.85" customHeight="1" x14ac:dyDescent="0.2">
      <c r="A360" s="2" t="s">
        <v>248</v>
      </c>
      <c r="C360" s="16">
        <v>1293</v>
      </c>
      <c r="D360" s="3"/>
      <c r="E360" s="16">
        <v>504.95</v>
      </c>
      <c r="F360" s="3"/>
      <c r="G360" s="17">
        <v>1778.54</v>
      </c>
      <c r="H360" s="3"/>
      <c r="I360" s="16">
        <v>0</v>
      </c>
      <c r="J360" s="3"/>
      <c r="K360" s="16">
        <v>0</v>
      </c>
      <c r="L360" s="3"/>
      <c r="M360" s="16">
        <v>0</v>
      </c>
      <c r="N360" s="3"/>
      <c r="O360" s="16">
        <v>0</v>
      </c>
      <c r="P360" s="3"/>
      <c r="Q360" s="16">
        <f t="shared" si="15"/>
        <v>0</v>
      </c>
      <c r="T360" s="15"/>
    </row>
    <row r="361" spans="1:21" ht="11.85" customHeight="1" x14ac:dyDescent="0.2">
      <c r="A361" s="2" t="s">
        <v>249</v>
      </c>
      <c r="C361" s="3">
        <f>SUM(C351:C360)</f>
        <v>264819</v>
      </c>
      <c r="D361" s="3"/>
      <c r="E361" s="3">
        <f>SUM(E351:E360)</f>
        <v>249354.51</v>
      </c>
      <c r="F361" s="3"/>
      <c r="G361" s="4">
        <f>SUM(G351:G360)</f>
        <v>272988.78999999998</v>
      </c>
      <c r="H361" s="3"/>
      <c r="I361" s="3">
        <f>SUM(I351:I360)</f>
        <v>283059</v>
      </c>
      <c r="J361" s="3"/>
      <c r="K361" s="3">
        <f>SUM(K351:K360)</f>
        <v>293904</v>
      </c>
      <c r="L361" s="3"/>
      <c r="M361" s="3">
        <f>SUM(M351:M360)</f>
        <v>290098</v>
      </c>
      <c r="N361" s="3"/>
      <c r="O361" s="3">
        <f>SUM(O351:O360)</f>
        <v>0</v>
      </c>
      <c r="P361" s="3"/>
      <c r="Q361" s="3">
        <f>SUM(Q351:Q360)</f>
        <v>290098</v>
      </c>
      <c r="R361" s="3"/>
      <c r="S361" s="3"/>
      <c r="U361" s="3"/>
    </row>
    <row r="362" spans="1:21" ht="11.85" customHeight="1" x14ac:dyDescent="0.2">
      <c r="C362" s="3"/>
      <c r="D362" s="3"/>
      <c r="F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21" ht="11.85" customHeight="1" x14ac:dyDescent="0.2">
      <c r="A363" s="14" t="s">
        <v>250</v>
      </c>
      <c r="C363" s="3"/>
      <c r="D363" s="3"/>
      <c r="F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21" ht="11.85" customHeight="1" x14ac:dyDescent="0.2">
      <c r="A364" s="2" t="s">
        <v>251</v>
      </c>
      <c r="C364" s="3">
        <v>2627</v>
      </c>
      <c r="D364" s="3"/>
      <c r="E364" s="3">
        <v>2211.15</v>
      </c>
      <c r="F364" s="3"/>
      <c r="G364" s="4">
        <v>1380.1</v>
      </c>
      <c r="H364" s="3"/>
      <c r="I364" s="3">
        <v>1850</v>
      </c>
      <c r="J364" s="3"/>
      <c r="K364" s="3">
        <v>1850</v>
      </c>
      <c r="L364" s="3"/>
      <c r="M364" s="3">
        <v>1850</v>
      </c>
      <c r="N364" s="3"/>
      <c r="O364" s="3">
        <v>0</v>
      </c>
      <c r="P364" s="3"/>
      <c r="Q364" s="3">
        <f t="shared" ref="Q364:Q379" si="16">M364+O364</f>
        <v>1850</v>
      </c>
      <c r="T364" s="15"/>
    </row>
    <row r="365" spans="1:21" ht="11.85" customHeight="1" x14ac:dyDescent="0.2">
      <c r="A365" s="2" t="s">
        <v>252</v>
      </c>
      <c r="C365" s="3">
        <v>24049</v>
      </c>
      <c r="D365" s="3"/>
      <c r="E365" s="3">
        <v>20223.64</v>
      </c>
      <c r="F365" s="3"/>
      <c r="G365" s="4">
        <v>23333.56</v>
      </c>
      <c r="H365" s="3"/>
      <c r="I365" s="3">
        <v>28000</v>
      </c>
      <c r="J365" s="3"/>
      <c r="K365" s="3">
        <v>28000</v>
      </c>
      <c r="L365" s="3"/>
      <c r="M365" s="3">
        <v>28000</v>
      </c>
      <c r="N365" s="3"/>
      <c r="O365" s="3">
        <v>0</v>
      </c>
      <c r="P365" s="3"/>
      <c r="Q365" s="3">
        <f t="shared" si="16"/>
        <v>28000</v>
      </c>
      <c r="T365" s="15"/>
    </row>
    <row r="366" spans="1:21" ht="11.85" customHeight="1" x14ac:dyDescent="0.2">
      <c r="A366" s="2" t="s">
        <v>253</v>
      </c>
      <c r="C366" s="3">
        <v>21734</v>
      </c>
      <c r="D366" s="3"/>
      <c r="E366" s="3">
        <v>49821.599999999999</v>
      </c>
      <c r="F366" s="3"/>
      <c r="G366" s="4">
        <v>6759.43</v>
      </c>
      <c r="H366" s="3"/>
      <c r="I366" s="3">
        <v>20000</v>
      </c>
      <c r="J366" s="3"/>
      <c r="K366" s="3">
        <v>20000</v>
      </c>
      <c r="L366" s="3"/>
      <c r="M366" s="3">
        <v>20000</v>
      </c>
      <c r="N366" s="3"/>
      <c r="O366" s="3">
        <v>0</v>
      </c>
      <c r="P366" s="3"/>
      <c r="Q366" s="3">
        <f t="shared" si="16"/>
        <v>20000</v>
      </c>
      <c r="T366" s="15"/>
    </row>
    <row r="367" spans="1:21" ht="11.85" customHeight="1" x14ac:dyDescent="0.2">
      <c r="A367" s="2" t="s">
        <v>254</v>
      </c>
      <c r="C367" s="3">
        <v>0</v>
      </c>
      <c r="D367" s="3"/>
      <c r="E367" s="3">
        <v>1213.75</v>
      </c>
      <c r="F367" s="3"/>
      <c r="G367" s="4">
        <v>1145</v>
      </c>
      <c r="H367" s="3"/>
      <c r="I367" s="3">
        <v>1300</v>
      </c>
      <c r="J367" s="3"/>
      <c r="K367" s="3">
        <v>1300</v>
      </c>
      <c r="L367" s="3"/>
      <c r="M367" s="3">
        <v>1300</v>
      </c>
      <c r="N367" s="3"/>
      <c r="O367" s="3">
        <v>0</v>
      </c>
      <c r="P367" s="3"/>
      <c r="Q367" s="3">
        <f t="shared" si="16"/>
        <v>1300</v>
      </c>
      <c r="T367" s="15"/>
    </row>
    <row r="368" spans="1:21" ht="11.85" customHeight="1" x14ac:dyDescent="0.2">
      <c r="A368" s="2" t="s">
        <v>255</v>
      </c>
      <c r="C368" s="3">
        <v>17548</v>
      </c>
      <c r="D368" s="3"/>
      <c r="E368" s="3">
        <v>14092.37</v>
      </c>
      <c r="F368" s="3"/>
      <c r="G368" s="4">
        <v>14431.79</v>
      </c>
      <c r="H368" s="3"/>
      <c r="I368" s="3">
        <v>15105</v>
      </c>
      <c r="J368" s="3"/>
      <c r="K368" s="3">
        <v>16105</v>
      </c>
      <c r="L368" s="3"/>
      <c r="M368" s="3">
        <v>15400</v>
      </c>
      <c r="N368" s="3"/>
      <c r="O368" s="3">
        <v>0</v>
      </c>
      <c r="P368" s="3"/>
      <c r="Q368" s="3">
        <f t="shared" si="16"/>
        <v>15400</v>
      </c>
      <c r="T368" s="15"/>
    </row>
    <row r="369" spans="1:20" ht="11.85" customHeight="1" x14ac:dyDescent="0.2">
      <c r="A369" s="2" t="s">
        <v>256</v>
      </c>
      <c r="C369" s="3">
        <v>14018</v>
      </c>
      <c r="D369" s="3"/>
      <c r="E369" s="3">
        <v>8098.95</v>
      </c>
      <c r="F369" s="3"/>
      <c r="G369" s="4">
        <v>19166.66</v>
      </c>
      <c r="H369" s="3"/>
      <c r="I369" s="3">
        <v>22000</v>
      </c>
      <c r="J369" s="3"/>
      <c r="K369" s="3">
        <v>22000</v>
      </c>
      <c r="L369" s="3"/>
      <c r="M369" s="3">
        <v>12000</v>
      </c>
      <c r="N369" s="3"/>
      <c r="O369" s="3">
        <v>0</v>
      </c>
      <c r="P369" s="3"/>
      <c r="Q369" s="3">
        <f t="shared" si="16"/>
        <v>12000</v>
      </c>
      <c r="T369" s="15"/>
    </row>
    <row r="370" spans="1:20" ht="11.85" customHeight="1" x14ac:dyDescent="0.2">
      <c r="A370" s="2" t="s">
        <v>257</v>
      </c>
      <c r="C370" s="3">
        <v>76591</v>
      </c>
      <c r="D370" s="3"/>
      <c r="E370" s="3">
        <v>77689.47</v>
      </c>
      <c r="F370" s="3"/>
      <c r="G370" s="4">
        <v>49254.18</v>
      </c>
      <c r="H370" s="3"/>
      <c r="I370" s="3">
        <v>55000</v>
      </c>
      <c r="J370" s="3"/>
      <c r="K370" s="3">
        <v>55000</v>
      </c>
      <c r="L370" s="3"/>
      <c r="M370" s="3">
        <v>55000</v>
      </c>
      <c r="N370" s="3"/>
      <c r="O370" s="3">
        <v>0</v>
      </c>
      <c r="P370" s="3"/>
      <c r="Q370" s="3">
        <f t="shared" si="16"/>
        <v>55000</v>
      </c>
      <c r="T370" s="15"/>
    </row>
    <row r="371" spans="1:20" ht="11.85" customHeight="1" x14ac:dyDescent="0.2">
      <c r="A371" s="2" t="s">
        <v>258</v>
      </c>
      <c r="C371" s="3">
        <v>0</v>
      </c>
      <c r="D371" s="3"/>
      <c r="E371" s="3">
        <v>28860.12</v>
      </c>
      <c r="F371" s="3"/>
      <c r="G371" s="4">
        <v>24148.86</v>
      </c>
      <c r="H371" s="3"/>
      <c r="I371" s="3">
        <v>10000</v>
      </c>
      <c r="J371" s="3"/>
      <c r="K371" s="3">
        <v>10000</v>
      </c>
      <c r="L371" s="3"/>
      <c r="M371" s="3">
        <v>0</v>
      </c>
      <c r="N371" s="3"/>
      <c r="O371" s="3">
        <v>0</v>
      </c>
      <c r="P371" s="3"/>
      <c r="Q371" s="3">
        <f t="shared" si="16"/>
        <v>0</v>
      </c>
      <c r="T371" s="15"/>
    </row>
    <row r="372" spans="1:20" ht="11.85" customHeight="1" x14ac:dyDescent="0.2">
      <c r="A372" s="2" t="s">
        <v>259</v>
      </c>
      <c r="C372" s="3">
        <v>16084</v>
      </c>
      <c r="D372" s="3"/>
      <c r="E372" s="3">
        <v>15841.05</v>
      </c>
      <c r="F372" s="3"/>
      <c r="G372" s="4">
        <v>18681.240000000002</v>
      </c>
      <c r="H372" s="3"/>
      <c r="I372" s="3">
        <v>19341</v>
      </c>
      <c r="J372" s="3"/>
      <c r="K372" s="3">
        <v>19341</v>
      </c>
      <c r="L372" s="3"/>
      <c r="M372" s="3">
        <v>21250</v>
      </c>
      <c r="N372" s="3"/>
      <c r="O372" s="3">
        <v>0</v>
      </c>
      <c r="P372" s="3"/>
      <c r="Q372" s="3">
        <f t="shared" si="16"/>
        <v>21250</v>
      </c>
      <c r="T372" s="15"/>
    </row>
    <row r="373" spans="1:20" ht="11.85" customHeight="1" x14ac:dyDescent="0.2">
      <c r="A373" s="2" t="s">
        <v>260</v>
      </c>
      <c r="C373" s="3">
        <v>19894</v>
      </c>
      <c r="D373" s="3"/>
      <c r="E373" s="3">
        <v>20931.53</v>
      </c>
      <c r="F373" s="3"/>
      <c r="G373" s="4">
        <v>23730.59</v>
      </c>
      <c r="H373" s="3"/>
      <c r="I373" s="3">
        <v>22540</v>
      </c>
      <c r="J373" s="3"/>
      <c r="K373" s="3">
        <v>28268</v>
      </c>
      <c r="L373" s="3"/>
      <c r="M373" s="3">
        <v>30000</v>
      </c>
      <c r="N373" s="3"/>
      <c r="O373" s="3">
        <v>0</v>
      </c>
      <c r="P373" s="3"/>
      <c r="Q373" s="3">
        <f t="shared" si="16"/>
        <v>30000</v>
      </c>
      <c r="T373" s="15"/>
    </row>
    <row r="374" spans="1:20" ht="11.85" customHeight="1" x14ac:dyDescent="0.2">
      <c r="A374" s="2" t="s">
        <v>261</v>
      </c>
      <c r="C374" s="3">
        <v>15038</v>
      </c>
      <c r="D374" s="3"/>
      <c r="E374" s="3">
        <v>13987.56</v>
      </c>
      <c r="F374" s="3"/>
      <c r="G374" s="4">
        <v>13622.35</v>
      </c>
      <c r="H374" s="3"/>
      <c r="I374" s="3">
        <v>16500</v>
      </c>
      <c r="J374" s="3"/>
      <c r="K374" s="3">
        <v>16500</v>
      </c>
      <c r="L374" s="3"/>
      <c r="M374" s="3">
        <v>16500</v>
      </c>
      <c r="N374" s="3"/>
      <c r="O374" s="3">
        <v>0</v>
      </c>
      <c r="P374" s="3"/>
      <c r="Q374" s="3">
        <f t="shared" si="16"/>
        <v>16500</v>
      </c>
      <c r="T374" s="15"/>
    </row>
    <row r="375" spans="1:20" ht="11.85" customHeight="1" x14ac:dyDescent="0.2">
      <c r="A375" s="2" t="s">
        <v>262</v>
      </c>
      <c r="C375" s="3">
        <v>0</v>
      </c>
      <c r="D375" s="3"/>
      <c r="E375" s="3">
        <v>3572</v>
      </c>
      <c r="F375" s="3"/>
      <c r="G375" s="4">
        <v>157.5</v>
      </c>
      <c r="H375" s="3"/>
      <c r="I375" s="3">
        <v>0</v>
      </c>
      <c r="J375" s="3"/>
      <c r="K375" s="3">
        <v>0</v>
      </c>
      <c r="L375" s="3"/>
      <c r="M375" s="3">
        <v>0</v>
      </c>
      <c r="N375" s="3"/>
      <c r="O375" s="3">
        <v>0</v>
      </c>
      <c r="P375" s="3"/>
      <c r="Q375" s="3">
        <f t="shared" si="16"/>
        <v>0</v>
      </c>
      <c r="T375" s="15"/>
    </row>
    <row r="376" spans="1:20" ht="11.85" customHeight="1" x14ac:dyDescent="0.2">
      <c r="A376" s="2" t="s">
        <v>263</v>
      </c>
      <c r="C376" s="3">
        <v>1820</v>
      </c>
      <c r="D376" s="3"/>
      <c r="E376" s="3">
        <v>1540.21</v>
      </c>
      <c r="F376" s="3"/>
      <c r="G376" s="4">
        <v>2381.62</v>
      </c>
      <c r="H376" s="3"/>
      <c r="I376" s="3">
        <v>2900</v>
      </c>
      <c r="J376" s="3"/>
      <c r="K376" s="3">
        <v>3320</v>
      </c>
      <c r="L376" s="3"/>
      <c r="M376" s="3">
        <v>2900</v>
      </c>
      <c r="N376" s="3"/>
      <c r="O376" s="3">
        <v>0</v>
      </c>
      <c r="P376" s="3"/>
      <c r="Q376" s="3">
        <f t="shared" si="16"/>
        <v>2900</v>
      </c>
      <c r="T376" s="15"/>
    </row>
    <row r="377" spans="1:20" ht="11.85" customHeight="1" x14ac:dyDescent="0.2">
      <c r="A377" s="2" t="s">
        <v>264</v>
      </c>
      <c r="C377" s="3">
        <v>3168</v>
      </c>
      <c r="D377" s="3"/>
      <c r="E377" s="3">
        <v>1500</v>
      </c>
      <c r="F377" s="3"/>
      <c r="G377" s="4">
        <v>1599</v>
      </c>
      <c r="H377" s="3"/>
      <c r="I377" s="3">
        <v>3000</v>
      </c>
      <c r="J377" s="3"/>
      <c r="K377" s="3">
        <v>3000</v>
      </c>
      <c r="L377" s="3"/>
      <c r="M377" s="3">
        <v>3000</v>
      </c>
      <c r="N377" s="3"/>
      <c r="O377" s="3">
        <v>0</v>
      </c>
      <c r="P377" s="3"/>
      <c r="Q377" s="3">
        <f t="shared" si="16"/>
        <v>3000</v>
      </c>
      <c r="T377" s="15"/>
    </row>
    <row r="378" spans="1:20" ht="11.85" customHeight="1" x14ac:dyDescent="0.2">
      <c r="A378" s="2" t="s">
        <v>265</v>
      </c>
      <c r="C378" s="3">
        <v>948</v>
      </c>
      <c r="D378" s="3"/>
      <c r="E378" s="3">
        <v>1183.8800000000001</v>
      </c>
      <c r="F378" s="3"/>
      <c r="G378" s="4">
        <v>617.28</v>
      </c>
      <c r="H378" s="3"/>
      <c r="I378" s="3">
        <v>600</v>
      </c>
      <c r="J378" s="3"/>
      <c r="K378" s="3">
        <v>800</v>
      </c>
      <c r="L378" s="3"/>
      <c r="M378" s="3">
        <v>600</v>
      </c>
      <c r="N378" s="3"/>
      <c r="O378" s="3">
        <v>0</v>
      </c>
      <c r="P378" s="3"/>
      <c r="Q378" s="3">
        <f t="shared" si="16"/>
        <v>600</v>
      </c>
      <c r="T378" s="15"/>
    </row>
    <row r="379" spans="1:20" ht="11.85" customHeight="1" x14ac:dyDescent="0.2">
      <c r="A379" s="2" t="s">
        <v>266</v>
      </c>
      <c r="C379" s="16">
        <v>1768</v>
      </c>
      <c r="D379" s="3"/>
      <c r="E379" s="16">
        <v>841.74</v>
      </c>
      <c r="F379" s="3"/>
      <c r="G379" s="17">
        <v>0</v>
      </c>
      <c r="H379" s="3"/>
      <c r="I379" s="16">
        <v>0</v>
      </c>
      <c r="J379" s="3"/>
      <c r="K379" s="16">
        <v>1516</v>
      </c>
      <c r="L379" s="3"/>
      <c r="M379" s="16">
        <v>1200</v>
      </c>
      <c r="N379" s="3"/>
      <c r="O379" s="16">
        <v>0</v>
      </c>
      <c r="P379" s="3"/>
      <c r="Q379" s="16">
        <f t="shared" si="16"/>
        <v>1200</v>
      </c>
      <c r="T379" s="15"/>
    </row>
    <row r="380" spans="1:20" ht="11.85" customHeight="1" x14ac:dyDescent="0.2">
      <c r="A380" s="2" t="s">
        <v>267</v>
      </c>
      <c r="C380" s="3">
        <f>SUM(C364:C379)</f>
        <v>215287</v>
      </c>
      <c r="D380" s="3"/>
      <c r="E380" s="3">
        <f>SUM(E364:E379)</f>
        <v>261609.01999999996</v>
      </c>
      <c r="F380" s="3"/>
      <c r="G380" s="4">
        <f>SUM(G364:G379)</f>
        <v>200409.16</v>
      </c>
      <c r="H380" s="3"/>
      <c r="I380" s="3">
        <f>SUM(I364:I379)</f>
        <v>218136</v>
      </c>
      <c r="J380" s="3"/>
      <c r="K380" s="3">
        <f>SUM(K364:K379)</f>
        <v>227000</v>
      </c>
      <c r="L380" s="3"/>
      <c r="M380" s="3">
        <f>SUM(M364:M379)</f>
        <v>209000</v>
      </c>
      <c r="N380" s="3"/>
      <c r="O380" s="3">
        <f>SUM(O364:O379)</f>
        <v>0</v>
      </c>
      <c r="P380" s="3"/>
      <c r="Q380" s="3">
        <f>SUM(Q364:Q379)</f>
        <v>209000</v>
      </c>
    </row>
    <row r="381" spans="1:20" ht="11.85" customHeight="1" x14ac:dyDescent="0.2">
      <c r="C381" s="3"/>
      <c r="D381" s="3"/>
      <c r="F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20" ht="11.85" customHeight="1" x14ac:dyDescent="0.2">
      <c r="A382" s="14" t="s">
        <v>268</v>
      </c>
      <c r="C382" s="3"/>
      <c r="D382" s="3"/>
      <c r="F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20" ht="11.85" customHeight="1" x14ac:dyDescent="0.2">
      <c r="A383" s="2" t="s">
        <v>269</v>
      </c>
      <c r="C383" s="3">
        <v>4123</v>
      </c>
      <c r="D383" s="3"/>
      <c r="E383" s="3">
        <v>5506.66</v>
      </c>
      <c r="F383" s="3"/>
      <c r="G383" s="4">
        <v>8686.8799999999992</v>
      </c>
      <c r="H383" s="3"/>
      <c r="I383" s="3">
        <v>2000</v>
      </c>
      <c r="J383" s="3"/>
      <c r="K383" s="3">
        <v>2000</v>
      </c>
      <c r="L383" s="3"/>
      <c r="M383" s="3">
        <v>2000</v>
      </c>
      <c r="N383" s="3"/>
      <c r="O383" s="3">
        <v>0</v>
      </c>
      <c r="P383" s="3"/>
      <c r="Q383" s="3">
        <f t="shared" ref="Q383:Q398" si="17">M383+O383</f>
        <v>2000</v>
      </c>
      <c r="T383" s="15"/>
    </row>
    <row r="384" spans="1:20" ht="11.85" customHeight="1" x14ac:dyDescent="0.2">
      <c r="A384" s="2" t="s">
        <v>270</v>
      </c>
      <c r="C384" s="3">
        <v>0</v>
      </c>
      <c r="D384" s="3"/>
      <c r="E384" s="3">
        <v>0</v>
      </c>
      <c r="F384" s="3"/>
      <c r="G384" s="4">
        <v>9768.23</v>
      </c>
      <c r="H384" s="3"/>
      <c r="I384" s="3">
        <v>10000</v>
      </c>
      <c r="J384" s="3"/>
      <c r="K384" s="3">
        <v>10200</v>
      </c>
      <c r="L384" s="3"/>
      <c r="M384" s="3">
        <v>12000</v>
      </c>
      <c r="N384" s="3"/>
      <c r="O384" s="3">
        <v>0</v>
      </c>
      <c r="P384" s="3"/>
      <c r="Q384" s="3">
        <f t="shared" si="17"/>
        <v>12000</v>
      </c>
      <c r="T384" s="15"/>
    </row>
    <row r="385" spans="1:21" ht="11.85" customHeight="1" x14ac:dyDescent="0.2">
      <c r="A385" s="2" t="s">
        <v>271</v>
      </c>
      <c r="C385" s="3">
        <v>6800</v>
      </c>
      <c r="D385" s="3"/>
      <c r="E385" s="3">
        <v>5359.49</v>
      </c>
      <c r="F385" s="3"/>
      <c r="G385" s="4">
        <v>8231.5</v>
      </c>
      <c r="H385" s="3"/>
      <c r="I385" s="3">
        <v>7500</v>
      </c>
      <c r="J385" s="3"/>
      <c r="K385" s="3">
        <v>9000</v>
      </c>
      <c r="L385" s="3"/>
      <c r="M385" s="3">
        <v>7500</v>
      </c>
      <c r="N385" s="3"/>
      <c r="O385" s="3">
        <v>0</v>
      </c>
      <c r="P385" s="3"/>
      <c r="Q385" s="3">
        <f t="shared" si="17"/>
        <v>7500</v>
      </c>
      <c r="T385" s="15"/>
    </row>
    <row r="386" spans="1:21" ht="11.85" customHeight="1" x14ac:dyDescent="0.2">
      <c r="A386" s="2" t="s">
        <v>272</v>
      </c>
      <c r="C386" s="3">
        <v>16987</v>
      </c>
      <c r="D386" s="3"/>
      <c r="E386" s="3">
        <v>21064.67</v>
      </c>
      <c r="F386" s="3"/>
      <c r="G386" s="4">
        <v>18323.55</v>
      </c>
      <c r="H386" s="3"/>
      <c r="I386" s="3">
        <v>15000</v>
      </c>
      <c r="J386" s="3"/>
      <c r="K386" s="3">
        <v>22000</v>
      </c>
      <c r="L386" s="3"/>
      <c r="M386" s="3">
        <v>22000</v>
      </c>
      <c r="N386" s="3"/>
      <c r="O386" s="3">
        <v>0</v>
      </c>
      <c r="P386" s="3"/>
      <c r="Q386" s="3">
        <f t="shared" si="17"/>
        <v>22000</v>
      </c>
      <c r="T386" s="15"/>
    </row>
    <row r="387" spans="1:21" ht="11.85" customHeight="1" x14ac:dyDescent="0.2">
      <c r="A387" s="2" t="s">
        <v>273</v>
      </c>
      <c r="C387" s="3">
        <v>10008</v>
      </c>
      <c r="D387" s="3"/>
      <c r="E387" s="3">
        <v>13920.4</v>
      </c>
      <c r="F387" s="3"/>
      <c r="G387" s="4">
        <v>11489.4</v>
      </c>
      <c r="H387" s="3"/>
      <c r="I387" s="3">
        <v>11500</v>
      </c>
      <c r="J387" s="3"/>
      <c r="K387" s="3">
        <v>11500</v>
      </c>
      <c r="L387" s="3"/>
      <c r="M387" s="3">
        <v>11500</v>
      </c>
      <c r="N387" s="3"/>
      <c r="O387" s="3">
        <v>0</v>
      </c>
      <c r="P387" s="3"/>
      <c r="Q387" s="3">
        <f t="shared" si="17"/>
        <v>11500</v>
      </c>
      <c r="T387" s="15"/>
    </row>
    <row r="388" spans="1:21" ht="11.85" customHeight="1" x14ac:dyDescent="0.2">
      <c r="A388" s="2" t="s">
        <v>274</v>
      </c>
      <c r="C388" s="3">
        <v>1006</v>
      </c>
      <c r="D388" s="3"/>
      <c r="E388" s="3">
        <v>1283.42</v>
      </c>
      <c r="F388" s="3"/>
      <c r="G388" s="4">
        <v>1141.96</v>
      </c>
      <c r="H388" s="3"/>
      <c r="I388" s="3">
        <v>1500</v>
      </c>
      <c r="J388" s="3"/>
      <c r="K388" s="3">
        <v>1500</v>
      </c>
      <c r="L388" s="3"/>
      <c r="M388" s="3">
        <v>1500</v>
      </c>
      <c r="N388" s="3"/>
      <c r="O388" s="3">
        <v>0</v>
      </c>
      <c r="P388" s="3"/>
      <c r="Q388" s="3">
        <f t="shared" si="17"/>
        <v>1500</v>
      </c>
      <c r="T388" s="15"/>
    </row>
    <row r="389" spans="1:21" ht="11.85" customHeight="1" x14ac:dyDescent="0.2">
      <c r="A389" s="2" t="s">
        <v>275</v>
      </c>
      <c r="C389" s="3">
        <v>61</v>
      </c>
      <c r="D389" s="3"/>
      <c r="E389" s="3">
        <v>24.5</v>
      </c>
      <c r="F389" s="3"/>
      <c r="G389" s="4">
        <v>233.24</v>
      </c>
      <c r="H389" s="3"/>
      <c r="I389" s="3">
        <v>1500</v>
      </c>
      <c r="J389" s="3"/>
      <c r="K389" s="3">
        <v>4000</v>
      </c>
      <c r="L389" s="3"/>
      <c r="M389" s="3">
        <v>1500</v>
      </c>
      <c r="N389" s="3"/>
      <c r="O389" s="3">
        <v>0</v>
      </c>
      <c r="P389" s="3"/>
      <c r="Q389" s="3">
        <f t="shared" si="17"/>
        <v>1500</v>
      </c>
      <c r="T389" s="15"/>
    </row>
    <row r="390" spans="1:21" ht="11.85" customHeight="1" x14ac:dyDescent="0.2">
      <c r="A390" s="2" t="s">
        <v>276</v>
      </c>
      <c r="C390" s="3">
        <v>772</v>
      </c>
      <c r="D390" s="3"/>
      <c r="E390" s="3">
        <v>5149</v>
      </c>
      <c r="F390" s="3"/>
      <c r="G390" s="4">
        <v>2507.58</v>
      </c>
      <c r="H390" s="3"/>
      <c r="I390" s="3">
        <v>41000</v>
      </c>
      <c r="J390" s="3"/>
      <c r="K390" s="3">
        <v>11000</v>
      </c>
      <c r="L390" s="3"/>
      <c r="M390" s="3">
        <v>11000</v>
      </c>
      <c r="N390" s="3"/>
      <c r="O390" s="3">
        <v>0</v>
      </c>
      <c r="P390" s="3"/>
      <c r="Q390" s="3">
        <f t="shared" si="17"/>
        <v>11000</v>
      </c>
      <c r="T390" s="15"/>
    </row>
    <row r="391" spans="1:21" ht="11.85" customHeight="1" x14ac:dyDescent="0.2">
      <c r="A391" s="2" t="s">
        <v>277</v>
      </c>
      <c r="C391" s="3">
        <v>743</v>
      </c>
      <c r="D391" s="3"/>
      <c r="E391" s="3">
        <v>20.48</v>
      </c>
      <c r="F391" s="3"/>
      <c r="G391" s="4">
        <v>2294.5700000000002</v>
      </c>
      <c r="H391" s="3"/>
      <c r="I391" s="3">
        <v>500</v>
      </c>
      <c r="J391" s="3"/>
      <c r="K391" s="3">
        <v>500</v>
      </c>
      <c r="L391" s="3"/>
      <c r="M391" s="3">
        <v>500</v>
      </c>
      <c r="N391" s="3"/>
      <c r="O391" s="3">
        <v>0</v>
      </c>
      <c r="P391" s="3"/>
      <c r="Q391" s="3">
        <f t="shared" si="17"/>
        <v>500</v>
      </c>
      <c r="T391" s="15"/>
    </row>
    <row r="392" spans="1:21" ht="11.85" customHeight="1" x14ac:dyDescent="0.2">
      <c r="A392" s="2" t="s">
        <v>278</v>
      </c>
      <c r="C392" s="3">
        <v>39</v>
      </c>
      <c r="D392" s="3"/>
      <c r="E392" s="3">
        <v>0</v>
      </c>
      <c r="F392" s="3"/>
      <c r="G392" s="4">
        <v>0</v>
      </c>
      <c r="H392" s="3"/>
      <c r="I392" s="3">
        <v>0</v>
      </c>
      <c r="J392" s="3"/>
      <c r="K392" s="3">
        <v>0</v>
      </c>
      <c r="L392" s="3"/>
      <c r="M392" s="3">
        <v>0</v>
      </c>
      <c r="N392" s="3"/>
      <c r="O392" s="3">
        <v>0</v>
      </c>
      <c r="P392" s="3"/>
      <c r="Q392" s="3">
        <f t="shared" si="17"/>
        <v>0</v>
      </c>
      <c r="T392" s="15"/>
    </row>
    <row r="393" spans="1:21" ht="11.85" customHeight="1" x14ac:dyDescent="0.2">
      <c r="A393" s="2" t="s">
        <v>279</v>
      </c>
      <c r="C393" s="3">
        <v>3672</v>
      </c>
      <c r="D393" s="3"/>
      <c r="E393" s="3">
        <v>1786.54</v>
      </c>
      <c r="F393" s="3"/>
      <c r="G393" s="4">
        <v>3454.88</v>
      </c>
      <c r="H393" s="3"/>
      <c r="I393" s="3">
        <v>3500</v>
      </c>
      <c r="J393" s="3"/>
      <c r="K393" s="3">
        <v>3500</v>
      </c>
      <c r="L393" s="3"/>
      <c r="M393" s="3">
        <v>3500</v>
      </c>
      <c r="N393" s="3"/>
      <c r="O393" s="3">
        <v>0</v>
      </c>
      <c r="P393" s="3"/>
      <c r="Q393" s="3">
        <f t="shared" si="17"/>
        <v>3500</v>
      </c>
      <c r="T393" s="15"/>
    </row>
    <row r="394" spans="1:21" ht="11.85" customHeight="1" x14ac:dyDescent="0.2">
      <c r="A394" s="2" t="s">
        <v>280</v>
      </c>
      <c r="C394" s="3">
        <v>9854</v>
      </c>
      <c r="D394" s="3"/>
      <c r="E394" s="3">
        <v>9844.4599999999991</v>
      </c>
      <c r="F394" s="3"/>
      <c r="G394" s="4">
        <v>9178.34</v>
      </c>
      <c r="H394" s="3"/>
      <c r="I394" s="3">
        <v>10000</v>
      </c>
      <c r="J394" s="3"/>
      <c r="K394" s="3">
        <v>10500</v>
      </c>
      <c r="L394" s="3"/>
      <c r="M394" s="3">
        <v>10000</v>
      </c>
      <c r="N394" s="3"/>
      <c r="O394" s="3">
        <v>0</v>
      </c>
      <c r="P394" s="3"/>
      <c r="Q394" s="3">
        <f t="shared" si="17"/>
        <v>10000</v>
      </c>
      <c r="T394" s="15"/>
    </row>
    <row r="395" spans="1:21" ht="11.85" customHeight="1" x14ac:dyDescent="0.2">
      <c r="A395" s="2" t="s">
        <v>281</v>
      </c>
      <c r="C395" s="3">
        <v>56</v>
      </c>
      <c r="D395" s="3"/>
      <c r="E395" s="3">
        <v>150</v>
      </c>
      <c r="F395" s="3"/>
      <c r="G395" s="4">
        <v>115</v>
      </c>
      <c r="H395" s="3"/>
      <c r="I395" s="3">
        <v>100</v>
      </c>
      <c r="J395" s="3"/>
      <c r="K395" s="3">
        <v>100</v>
      </c>
      <c r="L395" s="3"/>
      <c r="M395" s="3">
        <v>100</v>
      </c>
      <c r="N395" s="3"/>
      <c r="O395" s="3">
        <v>0</v>
      </c>
      <c r="P395" s="3"/>
      <c r="Q395" s="3">
        <f t="shared" si="17"/>
        <v>100</v>
      </c>
      <c r="T395" s="15"/>
    </row>
    <row r="396" spans="1:21" ht="11.85" customHeight="1" x14ac:dyDescent="0.2">
      <c r="A396" s="2" t="s">
        <v>282</v>
      </c>
      <c r="C396" s="3">
        <v>944</v>
      </c>
      <c r="D396" s="3"/>
      <c r="E396" s="3">
        <v>0</v>
      </c>
      <c r="F396" s="3"/>
      <c r="G396" s="4">
        <v>0</v>
      </c>
      <c r="H396" s="3"/>
      <c r="I396" s="3">
        <v>0</v>
      </c>
      <c r="J396" s="3"/>
      <c r="K396" s="3">
        <v>0</v>
      </c>
      <c r="L396" s="3"/>
      <c r="M396" s="3">
        <v>0</v>
      </c>
      <c r="N396" s="3"/>
      <c r="O396" s="3">
        <v>0</v>
      </c>
      <c r="P396" s="3"/>
      <c r="Q396" s="3">
        <f t="shared" si="17"/>
        <v>0</v>
      </c>
      <c r="T396" s="15"/>
    </row>
    <row r="397" spans="1:21" ht="11.85" customHeight="1" x14ac:dyDescent="0.2">
      <c r="A397" s="2" t="s">
        <v>283</v>
      </c>
      <c r="C397" s="3">
        <v>1151</v>
      </c>
      <c r="D397" s="3"/>
      <c r="E397" s="3">
        <v>588.23</v>
      </c>
      <c r="F397" s="3"/>
      <c r="G397" s="4">
        <v>534.09</v>
      </c>
      <c r="H397" s="3"/>
      <c r="I397" s="3">
        <v>1000</v>
      </c>
      <c r="J397" s="3"/>
      <c r="K397" s="3">
        <v>1000</v>
      </c>
      <c r="L397" s="3"/>
      <c r="M397" s="3">
        <v>1500</v>
      </c>
      <c r="N397" s="3"/>
      <c r="O397" s="3">
        <v>0</v>
      </c>
      <c r="P397" s="3"/>
      <c r="Q397" s="3">
        <f t="shared" si="17"/>
        <v>1500</v>
      </c>
      <c r="T397" s="15"/>
    </row>
    <row r="398" spans="1:21" ht="11.85" customHeight="1" x14ac:dyDescent="0.2">
      <c r="A398" s="2" t="s">
        <v>284</v>
      </c>
      <c r="C398" s="3">
        <v>0</v>
      </c>
      <c r="D398" s="3"/>
      <c r="E398" s="3">
        <v>21.64</v>
      </c>
      <c r="F398" s="3"/>
      <c r="G398" s="4">
        <v>1850.64</v>
      </c>
      <c r="H398" s="3"/>
      <c r="I398" s="3">
        <v>0</v>
      </c>
      <c r="J398" s="3"/>
      <c r="K398" s="3">
        <v>0</v>
      </c>
      <c r="L398" s="3"/>
      <c r="M398" s="3">
        <v>0</v>
      </c>
      <c r="N398" s="3"/>
      <c r="O398" s="3">
        <v>0</v>
      </c>
      <c r="P398" s="3"/>
      <c r="Q398" s="3">
        <f t="shared" si="17"/>
        <v>0</v>
      </c>
      <c r="T398" s="15"/>
      <c r="U398" s="3"/>
    </row>
    <row r="399" spans="1:21" ht="11.85" customHeight="1" x14ac:dyDescent="0.2">
      <c r="C399" s="3"/>
      <c r="D399" s="3"/>
      <c r="F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T399" s="15"/>
      <c r="U399" s="3"/>
    </row>
    <row r="400" spans="1:21" ht="11.85" customHeight="1" x14ac:dyDescent="0.2">
      <c r="C400" s="3"/>
      <c r="D400" s="3"/>
      <c r="F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20" ht="11.85" customHeight="1" x14ac:dyDescent="0.2">
      <c r="C401" s="3"/>
      <c r="D401" s="3"/>
      <c r="F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20" ht="11.85" customHeight="1" x14ac:dyDescent="0.2">
      <c r="C402" s="3"/>
      <c r="D402" s="3"/>
      <c r="F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20" ht="11.85" customHeight="1" x14ac:dyDescent="0.2">
      <c r="C403" s="3"/>
      <c r="D403" s="3"/>
      <c r="F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20" ht="11.85" customHeight="1" x14ac:dyDescent="0.2">
      <c r="A404" s="1"/>
      <c r="B404" s="1"/>
      <c r="E404" s="3" t="str">
        <f>$E$1</f>
        <v>CITY OF BRADY</v>
      </c>
    </row>
    <row r="405" spans="1:20" ht="11.85" customHeight="1" x14ac:dyDescent="0.2">
      <c r="E405" s="3" t="str">
        <f>$E$2</f>
        <v>BUDGET REPORT</v>
      </c>
    </row>
    <row r="406" spans="1:20" ht="11.85" customHeight="1" x14ac:dyDescent="0.2">
      <c r="E406" s="3" t="str">
        <f>$E$3</f>
        <v>FISCAL YEAR 2015 - 2016</v>
      </c>
    </row>
    <row r="407" spans="1:20" ht="11.85" customHeight="1" x14ac:dyDescent="0.2">
      <c r="A407" s="2" t="s">
        <v>3</v>
      </c>
    </row>
    <row r="408" spans="1:20" ht="11.85" customHeight="1" x14ac:dyDescent="0.2">
      <c r="A408" s="2" t="s">
        <v>236</v>
      </c>
    </row>
    <row r="409" spans="1:20" ht="11.85" customHeight="1" x14ac:dyDescent="0.2">
      <c r="I409" s="48" t="str">
        <f>+I6</f>
        <v>(----- 2014-2015 ------)</v>
      </c>
      <c r="J409" s="48"/>
      <c r="K409" s="48"/>
      <c r="L409" s="7"/>
      <c r="M409" s="48" t="str">
        <f>$M$6</f>
        <v>2015-2016</v>
      </c>
      <c r="N409" s="48"/>
      <c r="O409" s="48"/>
      <c r="P409" s="48"/>
      <c r="Q409" s="48"/>
    </row>
    <row r="410" spans="1:20" ht="11.85" customHeight="1" x14ac:dyDescent="0.2">
      <c r="C410" s="7" t="str">
        <f>$C$7</f>
        <v>2011- 2012</v>
      </c>
      <c r="D410" s="7"/>
      <c r="E410" s="8" t="str">
        <f>$E$7</f>
        <v>2012-2013</v>
      </c>
      <c r="F410" s="7"/>
      <c r="G410" s="9" t="str">
        <f>$G$7</f>
        <v>2013- 2014</v>
      </c>
      <c r="H410" s="7"/>
      <c r="I410" s="7" t="s">
        <v>9</v>
      </c>
      <c r="J410" s="7"/>
      <c r="K410" s="7" t="str">
        <f>+$K$7</f>
        <v>PROJECTED</v>
      </c>
      <c r="L410" s="7"/>
      <c r="M410" s="7" t="str">
        <f>$M$7</f>
        <v>2015-2016</v>
      </c>
      <c r="N410" s="7"/>
      <c r="O410" s="7" t="str">
        <f>$O$7</f>
        <v>2015-2016</v>
      </c>
      <c r="P410" s="7"/>
      <c r="Q410" s="42" t="str">
        <f>$Q$7</f>
        <v>APPROVED</v>
      </c>
    </row>
    <row r="411" spans="1:20" ht="11.85" customHeight="1" x14ac:dyDescent="0.2">
      <c r="A411" s="10" t="s">
        <v>237</v>
      </c>
      <c r="C411" s="11" t="s">
        <v>12</v>
      </c>
      <c r="D411" s="7"/>
      <c r="E411" s="12" t="s">
        <v>12</v>
      </c>
      <c r="F411" s="7"/>
      <c r="G411" s="13" t="s">
        <v>12</v>
      </c>
      <c r="H411" s="7"/>
      <c r="I411" s="11" t="s">
        <v>13</v>
      </c>
      <c r="J411" s="7"/>
      <c r="K411" s="11" t="s">
        <v>13</v>
      </c>
      <c r="L411" s="7"/>
      <c r="M411" s="11" t="str">
        <f>$M$8</f>
        <v>BASE</v>
      </c>
      <c r="N411" s="7"/>
      <c r="O411" s="11" t="str">
        <f>$O$8</f>
        <v>SUPPLEMENTAL</v>
      </c>
      <c r="P411" s="7"/>
      <c r="Q411" s="11" t="str">
        <f>$Q$8</f>
        <v>BUDGET</v>
      </c>
    </row>
    <row r="412" spans="1:20" ht="11.85" customHeight="1" x14ac:dyDescent="0.2">
      <c r="C412" s="3"/>
      <c r="D412" s="3"/>
      <c r="F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20" ht="11.85" customHeight="1" x14ac:dyDescent="0.2">
      <c r="A413" s="2" t="s">
        <v>285</v>
      </c>
      <c r="C413" s="3">
        <v>0</v>
      </c>
      <c r="D413" s="3"/>
      <c r="E413" s="3">
        <v>0</v>
      </c>
      <c r="F413" s="3"/>
      <c r="G413" s="4">
        <v>0</v>
      </c>
      <c r="H413" s="3"/>
      <c r="I413" s="3">
        <v>0</v>
      </c>
      <c r="J413" s="3"/>
      <c r="K413" s="3">
        <v>12604</v>
      </c>
      <c r="L413" s="3"/>
      <c r="M413" s="3">
        <v>0</v>
      </c>
      <c r="N413" s="3"/>
      <c r="O413" s="3">
        <v>0</v>
      </c>
      <c r="P413" s="3"/>
      <c r="Q413" s="3">
        <f>M413+O413</f>
        <v>0</v>
      </c>
      <c r="T413" s="15"/>
    </row>
    <row r="414" spans="1:20" ht="11.85" customHeight="1" x14ac:dyDescent="0.2">
      <c r="A414" s="2" t="s">
        <v>286</v>
      </c>
      <c r="C414" s="3">
        <v>0</v>
      </c>
      <c r="D414" s="3"/>
      <c r="E414" s="3">
        <v>0</v>
      </c>
      <c r="F414" s="3"/>
      <c r="G414" s="4">
        <v>0</v>
      </c>
      <c r="H414" s="3"/>
      <c r="I414" s="3">
        <v>0</v>
      </c>
      <c r="J414" s="3"/>
      <c r="K414" s="3">
        <v>0</v>
      </c>
      <c r="L414" s="3"/>
      <c r="M414" s="3">
        <v>0</v>
      </c>
      <c r="N414" s="3"/>
      <c r="O414" s="3">
        <v>0</v>
      </c>
      <c r="P414" s="3"/>
      <c r="Q414" s="3">
        <f>M414+O414</f>
        <v>0</v>
      </c>
      <c r="T414" s="15"/>
    </row>
    <row r="415" spans="1:20" ht="11.85" customHeight="1" x14ac:dyDescent="0.2">
      <c r="A415" s="2" t="s">
        <v>287</v>
      </c>
      <c r="C415" s="3">
        <v>0</v>
      </c>
      <c r="D415" s="3"/>
      <c r="E415" s="3">
        <v>0</v>
      </c>
      <c r="F415" s="3"/>
      <c r="G415" s="4">
        <v>0</v>
      </c>
      <c r="H415" s="3"/>
      <c r="I415" s="3">
        <v>0</v>
      </c>
      <c r="J415" s="3"/>
      <c r="K415" s="3">
        <v>0</v>
      </c>
      <c r="L415" s="3"/>
      <c r="M415" s="3">
        <v>0</v>
      </c>
      <c r="N415" s="3"/>
      <c r="O415" s="3">
        <v>0</v>
      </c>
      <c r="P415" s="3"/>
      <c r="Q415" s="3">
        <f>M415+O415</f>
        <v>0</v>
      </c>
      <c r="T415" s="15"/>
    </row>
    <row r="416" spans="1:20" ht="11.85" customHeight="1" x14ac:dyDescent="0.2">
      <c r="A416" s="2" t="s">
        <v>288</v>
      </c>
      <c r="C416" s="3">
        <v>0</v>
      </c>
      <c r="D416" s="3"/>
      <c r="E416" s="3">
        <v>0</v>
      </c>
      <c r="F416" s="3"/>
      <c r="G416" s="4">
        <v>0</v>
      </c>
      <c r="H416" s="3"/>
      <c r="I416" s="3">
        <v>0</v>
      </c>
      <c r="J416" s="3"/>
      <c r="K416" s="3">
        <v>0</v>
      </c>
      <c r="L416" s="3"/>
      <c r="M416" s="3">
        <v>0</v>
      </c>
      <c r="N416" s="3"/>
      <c r="O416" s="3">
        <v>0</v>
      </c>
      <c r="P416" s="3"/>
      <c r="Q416" s="3">
        <f>M416+O416</f>
        <v>0</v>
      </c>
      <c r="T416" s="15"/>
    </row>
    <row r="417" spans="1:21" ht="11.85" customHeight="1" x14ac:dyDescent="0.2">
      <c r="A417" s="2" t="s">
        <v>289</v>
      </c>
      <c r="C417" s="16">
        <v>0</v>
      </c>
      <c r="D417" s="3"/>
      <c r="E417" s="16">
        <v>0</v>
      </c>
      <c r="F417" s="3"/>
      <c r="G417" s="17">
        <v>0</v>
      </c>
      <c r="H417" s="3"/>
      <c r="I417" s="16">
        <v>0</v>
      </c>
      <c r="J417" s="3"/>
      <c r="K417" s="16">
        <v>0</v>
      </c>
      <c r="L417" s="3"/>
      <c r="M417" s="16">
        <v>0</v>
      </c>
      <c r="N417" s="3"/>
      <c r="O417" s="16">
        <v>0</v>
      </c>
      <c r="P417" s="3"/>
      <c r="Q417" s="16">
        <f>M417+O417</f>
        <v>0</v>
      </c>
      <c r="T417" s="15"/>
    </row>
    <row r="418" spans="1:21" ht="11.85" customHeight="1" x14ac:dyDescent="0.2">
      <c r="A418" s="2" t="s">
        <v>290</v>
      </c>
      <c r="C418" s="3">
        <f>SUM(C383:C398)+SUM(C413:C417)</f>
        <v>56216</v>
      </c>
      <c r="D418" s="3"/>
      <c r="E418" s="3">
        <f>SUM(E383:E398)+SUM(E413:E417)</f>
        <v>64719.490000000005</v>
      </c>
      <c r="F418" s="3"/>
      <c r="G418" s="4">
        <f>SUM(G383:G398)+SUM(G413:G417)</f>
        <v>77809.86</v>
      </c>
      <c r="H418" s="3"/>
      <c r="I418" s="3">
        <f>SUM(I383:I398)+SUM(I413:I417)</f>
        <v>105100</v>
      </c>
      <c r="J418" s="3"/>
      <c r="K418" s="3">
        <f>SUM(K383:K398)+SUM(K413:K417)</f>
        <v>99404</v>
      </c>
      <c r="L418" s="3"/>
      <c r="M418" s="3">
        <f>SUM(M383:M398)+SUM(M413:M417)</f>
        <v>84600</v>
      </c>
      <c r="N418" s="3"/>
      <c r="O418" s="3">
        <f>SUM(O383:O398)+SUM(O413:O417)</f>
        <v>0</v>
      </c>
      <c r="P418" s="3"/>
      <c r="Q418" s="3">
        <f>SUM(Q383:Q398)+SUM(Q413:Q417)</f>
        <v>84600</v>
      </c>
    </row>
    <row r="419" spans="1:21" ht="11.85" customHeight="1" x14ac:dyDescent="0.2">
      <c r="C419" s="3"/>
      <c r="D419" s="3"/>
      <c r="F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21" ht="11.85" customHeight="1" x14ac:dyDescent="0.2">
      <c r="A420" s="2" t="s">
        <v>291</v>
      </c>
      <c r="C420" s="19">
        <v>0</v>
      </c>
      <c r="D420" s="3"/>
      <c r="E420" s="19">
        <v>0</v>
      </c>
      <c r="F420" s="3"/>
      <c r="G420" s="20">
        <v>63862.03</v>
      </c>
      <c r="H420" s="3"/>
      <c r="I420" s="19">
        <v>0</v>
      </c>
      <c r="J420" s="3"/>
      <c r="K420" s="19">
        <v>0</v>
      </c>
      <c r="L420" s="3"/>
      <c r="M420" s="19">
        <v>0</v>
      </c>
      <c r="N420" s="3"/>
      <c r="O420" s="19">
        <v>0</v>
      </c>
      <c r="P420" s="3"/>
      <c r="Q420" s="19">
        <f>M420+O420</f>
        <v>0</v>
      </c>
      <c r="T420" s="15"/>
    </row>
    <row r="421" spans="1:21" ht="11.85" customHeight="1" x14ac:dyDescent="0.2">
      <c r="A421" s="2" t="s">
        <v>292</v>
      </c>
      <c r="C421" s="16">
        <v>0</v>
      </c>
      <c r="D421" s="3"/>
      <c r="E421" s="16">
        <v>0</v>
      </c>
      <c r="F421" s="3"/>
      <c r="G421" s="17">
        <v>0</v>
      </c>
      <c r="H421" s="3"/>
      <c r="I421" s="16">
        <v>0</v>
      </c>
      <c r="J421" s="3"/>
      <c r="K421" s="16">
        <v>0</v>
      </c>
      <c r="L421" s="3"/>
      <c r="M421" s="16">
        <v>0</v>
      </c>
      <c r="N421" s="3"/>
      <c r="O421" s="16">
        <v>0</v>
      </c>
      <c r="P421" s="3"/>
      <c r="Q421" s="16">
        <f>M421+O421</f>
        <v>0</v>
      </c>
      <c r="T421" s="15"/>
    </row>
    <row r="422" spans="1:21" ht="11.85" customHeight="1" x14ac:dyDescent="0.2">
      <c r="A422" s="2" t="s">
        <v>293</v>
      </c>
      <c r="C422" s="3">
        <f>SUM(C420:C421)</f>
        <v>0</v>
      </c>
      <c r="D422" s="3"/>
      <c r="E422" s="3">
        <f>SUM(E420:E421)</f>
        <v>0</v>
      </c>
      <c r="F422" s="3"/>
      <c r="G422" s="4">
        <f>SUM(G420:G421)</f>
        <v>63862.03</v>
      </c>
      <c r="H422" s="3"/>
      <c r="I422" s="3">
        <f>SUM(I420:I421)</f>
        <v>0</v>
      </c>
      <c r="J422" s="3"/>
      <c r="K422" s="3">
        <f>SUM(K420:K421)</f>
        <v>0</v>
      </c>
      <c r="L422" s="3"/>
      <c r="M422" s="3">
        <f>SUM(M420:M421)</f>
        <v>0</v>
      </c>
      <c r="N422" s="3"/>
      <c r="O422" s="3">
        <f>SUM(O420:O421)</f>
        <v>0</v>
      </c>
      <c r="P422" s="3"/>
      <c r="Q422" s="3">
        <f>SUM(Q420:Q421)</f>
        <v>0</v>
      </c>
    </row>
    <row r="423" spans="1:21" ht="11.85" customHeight="1" x14ac:dyDescent="0.2">
      <c r="C423" s="3"/>
      <c r="D423" s="3"/>
      <c r="F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21" ht="11.85" customHeight="1" x14ac:dyDescent="0.2">
      <c r="A424" s="14" t="s">
        <v>294</v>
      </c>
      <c r="C424" s="3"/>
      <c r="D424" s="3"/>
      <c r="F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21" ht="11.85" customHeight="1" x14ac:dyDescent="0.2">
      <c r="A425" s="2" t="s">
        <v>295</v>
      </c>
      <c r="C425" s="16">
        <v>0</v>
      </c>
      <c r="D425" s="3"/>
      <c r="E425" s="16">
        <v>0</v>
      </c>
      <c r="F425" s="3"/>
      <c r="G425" s="17">
        <v>0</v>
      </c>
      <c r="H425" s="3"/>
      <c r="I425" s="16">
        <v>0</v>
      </c>
      <c r="J425" s="3"/>
      <c r="K425" s="16">
        <v>0</v>
      </c>
      <c r="L425" s="3"/>
      <c r="M425" s="16">
        <v>0</v>
      </c>
      <c r="N425" s="3"/>
      <c r="O425" s="16">
        <v>0</v>
      </c>
      <c r="P425" s="3"/>
      <c r="Q425" s="16">
        <f>M425+O425</f>
        <v>0</v>
      </c>
      <c r="T425" s="15"/>
    </row>
    <row r="426" spans="1:21" ht="11.85" customHeight="1" x14ac:dyDescent="0.2">
      <c r="A426" s="2" t="s">
        <v>296</v>
      </c>
      <c r="C426" s="3">
        <f>SUM(C425)</f>
        <v>0</v>
      </c>
      <c r="D426" s="3"/>
      <c r="E426" s="3">
        <f>SUM(E425)</f>
        <v>0</v>
      </c>
      <c r="F426" s="3"/>
      <c r="G426" s="4">
        <f>SUM(G425)</f>
        <v>0</v>
      </c>
      <c r="H426" s="3"/>
      <c r="I426" s="3">
        <f>SUM(I425)</f>
        <v>0</v>
      </c>
      <c r="J426" s="3"/>
      <c r="K426" s="3">
        <f>SUM(K425)</f>
        <v>0</v>
      </c>
      <c r="L426" s="3"/>
      <c r="M426" s="3">
        <f>SUM(M425)</f>
        <v>0</v>
      </c>
      <c r="N426" s="3"/>
      <c r="O426" s="3">
        <f>SUM(O425)</f>
        <v>0</v>
      </c>
      <c r="P426" s="3"/>
      <c r="Q426" s="3">
        <f>SUM(Q425)</f>
        <v>0</v>
      </c>
    </row>
    <row r="427" spans="1:21" ht="11.85" customHeight="1" x14ac:dyDescent="0.2">
      <c r="C427" s="3"/>
      <c r="D427" s="3"/>
      <c r="F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21" ht="11.85" customHeight="1" x14ac:dyDescent="0.2">
      <c r="A428" s="2" t="s">
        <v>297</v>
      </c>
      <c r="C428" s="3">
        <f>C361+C380+C418+C422+C426</f>
        <v>536322</v>
      </c>
      <c r="D428" s="3"/>
      <c r="E428" s="3">
        <f>E361+E380+E418+E422+E426</f>
        <v>575683.02</v>
      </c>
      <c r="F428" s="3"/>
      <c r="G428" s="4">
        <f>G361+G380+G418+G422+G426</f>
        <v>615069.84</v>
      </c>
      <c r="H428" s="3"/>
      <c r="I428" s="3">
        <f>I361+I380+I418+I422+I426</f>
        <v>606295</v>
      </c>
      <c r="J428" s="3"/>
      <c r="K428" s="3">
        <f>K361+K380+K418+K422+K426</f>
        <v>620308</v>
      </c>
      <c r="L428" s="3"/>
      <c r="M428" s="3">
        <f>M361+M380+M418+M422+M426</f>
        <v>583698</v>
      </c>
      <c r="N428" s="3"/>
      <c r="O428" s="3">
        <f>O361+O380+O418+O422+O426</f>
        <v>0</v>
      </c>
      <c r="P428" s="3"/>
      <c r="Q428" s="3">
        <f>Q361+Q380+Q418+Q422+Q426</f>
        <v>583698</v>
      </c>
      <c r="T428" s="15"/>
      <c r="U428" s="3"/>
    </row>
    <row r="429" spans="1:21" ht="11.85" customHeight="1" x14ac:dyDescent="0.2">
      <c r="C429" s="3"/>
      <c r="D429" s="3"/>
      <c r="F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21" ht="11.85" customHeight="1" x14ac:dyDescent="0.2">
      <c r="C430" s="3"/>
      <c r="D430" s="3"/>
      <c r="F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21" ht="11.85" customHeight="1" x14ac:dyDescent="0.2">
      <c r="C431" s="3"/>
      <c r="D431" s="3"/>
      <c r="F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21" ht="11.85" customHeight="1" x14ac:dyDescent="0.2">
      <c r="C432" s="3"/>
      <c r="D432" s="3"/>
      <c r="F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3:17" ht="11.85" customHeight="1" x14ac:dyDescent="0.2">
      <c r="C433" s="3"/>
      <c r="D433" s="3"/>
      <c r="F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3:17" ht="11.85" customHeight="1" x14ac:dyDescent="0.2">
      <c r="C434" s="3"/>
      <c r="D434" s="3"/>
      <c r="F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3:17" ht="11.85" customHeight="1" x14ac:dyDescent="0.2">
      <c r="C435" s="3"/>
      <c r="D435" s="3"/>
      <c r="F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3:17" ht="11.85" customHeight="1" x14ac:dyDescent="0.2">
      <c r="C436" s="3"/>
      <c r="D436" s="3"/>
      <c r="F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3:17" ht="11.85" customHeight="1" x14ac:dyDescent="0.2">
      <c r="C437" s="3"/>
      <c r="D437" s="3"/>
      <c r="F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3:17" ht="11.85" customHeight="1" x14ac:dyDescent="0.2">
      <c r="C438" s="3"/>
      <c r="D438" s="3"/>
      <c r="F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3:17" ht="11.85" customHeight="1" x14ac:dyDescent="0.2">
      <c r="C439" s="3"/>
      <c r="D439" s="3"/>
      <c r="F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3:17" ht="11.85" customHeight="1" x14ac:dyDescent="0.2">
      <c r="C440" s="3"/>
      <c r="D440" s="3"/>
      <c r="F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3:17" ht="11.85" customHeight="1" x14ac:dyDescent="0.2">
      <c r="C441" s="3"/>
      <c r="D441" s="3"/>
      <c r="F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3:17" ht="11.85" customHeight="1" x14ac:dyDescent="0.2">
      <c r="C442" s="3"/>
      <c r="D442" s="3"/>
      <c r="F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3:17" ht="11.85" customHeight="1" x14ac:dyDescent="0.2">
      <c r="C443" s="3"/>
      <c r="D443" s="3"/>
      <c r="F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3:17" ht="11.85" customHeight="1" x14ac:dyDescent="0.2">
      <c r="C444" s="3"/>
      <c r="D444" s="3"/>
      <c r="F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3:17" ht="11.85" customHeight="1" x14ac:dyDescent="0.2">
      <c r="C445" s="3"/>
      <c r="D445" s="3"/>
      <c r="F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3:17" ht="11.85" customHeight="1" x14ac:dyDescent="0.2">
      <c r="C446" s="3"/>
      <c r="D446" s="3"/>
      <c r="F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3:17" ht="11.85" customHeight="1" x14ac:dyDescent="0.2">
      <c r="C447" s="3"/>
      <c r="D447" s="3"/>
      <c r="F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3:17" ht="11.85" customHeight="1" x14ac:dyDescent="0.2">
      <c r="C448" s="3"/>
      <c r="D448" s="3"/>
      <c r="F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3:17" ht="11.85" customHeight="1" x14ac:dyDescent="0.2">
      <c r="C449" s="3"/>
      <c r="D449" s="3"/>
      <c r="F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3:17" ht="11.85" customHeight="1" x14ac:dyDescent="0.2">
      <c r="C450" s="3"/>
      <c r="D450" s="3"/>
      <c r="F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3:17" ht="11.85" customHeight="1" x14ac:dyDescent="0.2">
      <c r="C451" s="3"/>
      <c r="D451" s="3"/>
      <c r="F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3:17" ht="11.85" customHeight="1" x14ac:dyDescent="0.2">
      <c r="C452" s="3"/>
      <c r="D452" s="3"/>
      <c r="F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3:17" ht="11.85" customHeight="1" x14ac:dyDescent="0.2">
      <c r="C453" s="3"/>
      <c r="D453" s="3"/>
      <c r="F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3:17" ht="11.85" customHeight="1" x14ac:dyDescent="0.2">
      <c r="C454" s="3"/>
      <c r="D454" s="3"/>
      <c r="F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3:17" ht="11.85" customHeight="1" x14ac:dyDescent="0.2">
      <c r="C455" s="3"/>
      <c r="D455" s="3"/>
      <c r="F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3:17" ht="11.85" customHeight="1" x14ac:dyDescent="0.2">
      <c r="C456" s="3"/>
      <c r="D456" s="3"/>
      <c r="F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3:17" ht="11.85" customHeight="1" x14ac:dyDescent="0.2">
      <c r="C457" s="3"/>
      <c r="D457" s="3"/>
      <c r="F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3:17" ht="11.85" customHeight="1" x14ac:dyDescent="0.2">
      <c r="C458" s="3"/>
      <c r="D458" s="3"/>
      <c r="F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3:17" ht="11.85" customHeight="1" x14ac:dyDescent="0.2">
      <c r="C459" s="3"/>
      <c r="D459" s="3"/>
      <c r="F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3:17" ht="11.85" customHeight="1" x14ac:dyDescent="0.2">
      <c r="C460" s="3"/>
      <c r="D460" s="3"/>
      <c r="F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3:17" ht="11.85" customHeight="1" x14ac:dyDescent="0.2">
      <c r="C461" s="3"/>
      <c r="D461" s="3"/>
      <c r="F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3:17" ht="11.85" customHeight="1" x14ac:dyDescent="0.2">
      <c r="C462" s="3"/>
      <c r="D462" s="3"/>
      <c r="F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3:17" ht="11.85" customHeight="1" x14ac:dyDescent="0.2">
      <c r="C463" s="3"/>
      <c r="D463" s="3"/>
      <c r="F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3:17" ht="11.85" customHeight="1" x14ac:dyDescent="0.2">
      <c r="C464" s="3"/>
      <c r="D464" s="3"/>
      <c r="F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20" ht="11.85" customHeight="1" x14ac:dyDescent="0.2">
      <c r="C465" s="3"/>
      <c r="D465" s="3"/>
      <c r="F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20" ht="11.85" customHeight="1" x14ac:dyDescent="0.2">
      <c r="C466" s="3"/>
      <c r="D466" s="3"/>
      <c r="F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20" ht="11.85" customHeight="1" x14ac:dyDescent="0.2">
      <c r="A467" s="1"/>
      <c r="B467" s="1"/>
      <c r="E467" s="3" t="str">
        <f>$E$1</f>
        <v>CITY OF BRADY</v>
      </c>
    </row>
    <row r="468" spans="1:20" ht="11.85" customHeight="1" x14ac:dyDescent="0.2">
      <c r="E468" s="3" t="str">
        <f>$E$2</f>
        <v>BUDGET REPORT</v>
      </c>
    </row>
    <row r="469" spans="1:20" ht="11.85" customHeight="1" x14ac:dyDescent="0.2">
      <c r="E469" s="3" t="str">
        <f>$E$3</f>
        <v>FISCAL YEAR 2015 - 2016</v>
      </c>
    </row>
    <row r="470" spans="1:20" ht="11.85" customHeight="1" x14ac:dyDescent="0.2">
      <c r="A470" s="2" t="s">
        <v>3</v>
      </c>
    </row>
    <row r="471" spans="1:20" ht="11.85" customHeight="1" x14ac:dyDescent="0.2">
      <c r="A471" s="2" t="s">
        <v>298</v>
      </c>
    </row>
    <row r="472" spans="1:20" ht="11.85" customHeight="1" x14ac:dyDescent="0.2">
      <c r="I472" s="48" t="str">
        <f>+I6</f>
        <v>(----- 2014-2015 ------)</v>
      </c>
      <c r="J472" s="48"/>
      <c r="K472" s="48"/>
      <c r="L472" s="7"/>
      <c r="M472" s="48" t="str">
        <f>$M$6</f>
        <v>2015-2016</v>
      </c>
      <c r="N472" s="48"/>
      <c r="O472" s="48"/>
      <c r="P472" s="48"/>
      <c r="Q472" s="48"/>
    </row>
    <row r="473" spans="1:20" ht="11.85" customHeight="1" x14ac:dyDescent="0.2">
      <c r="C473" s="7" t="str">
        <f>$C$7</f>
        <v>2011- 2012</v>
      </c>
      <c r="D473" s="7"/>
      <c r="E473" s="8" t="str">
        <f>$E$7</f>
        <v>2012-2013</v>
      </c>
      <c r="F473" s="7"/>
      <c r="G473" s="9" t="str">
        <f>$G$7</f>
        <v>2013- 2014</v>
      </c>
      <c r="H473" s="7"/>
      <c r="I473" s="7" t="s">
        <v>9</v>
      </c>
      <c r="J473" s="7"/>
      <c r="K473" s="7" t="str">
        <f>+$K$7</f>
        <v>PROJECTED</v>
      </c>
      <c r="L473" s="7"/>
      <c r="M473" s="7" t="str">
        <f>$M$7</f>
        <v>2015-2016</v>
      </c>
      <c r="N473" s="7"/>
      <c r="O473" s="7" t="str">
        <f>$O$7</f>
        <v>2015-2016</v>
      </c>
      <c r="P473" s="7"/>
      <c r="Q473" s="42" t="str">
        <f>$Q$7</f>
        <v>APPROVED</v>
      </c>
    </row>
    <row r="474" spans="1:20" ht="11.85" customHeight="1" x14ac:dyDescent="0.2">
      <c r="A474" s="10" t="s">
        <v>237</v>
      </c>
      <c r="C474" s="11" t="s">
        <v>12</v>
      </c>
      <c r="D474" s="7"/>
      <c r="E474" s="12" t="s">
        <v>12</v>
      </c>
      <c r="F474" s="7"/>
      <c r="G474" s="13" t="s">
        <v>12</v>
      </c>
      <c r="H474" s="7"/>
      <c r="I474" s="11" t="s">
        <v>13</v>
      </c>
      <c r="J474" s="7"/>
      <c r="K474" s="11" t="s">
        <v>13</v>
      </c>
      <c r="L474" s="7"/>
      <c r="M474" s="11" t="str">
        <f>$M$8</f>
        <v>BASE</v>
      </c>
      <c r="N474" s="7"/>
      <c r="O474" s="11" t="str">
        <f>$O$8</f>
        <v>SUPPLEMENTAL</v>
      </c>
      <c r="P474" s="7"/>
      <c r="Q474" s="11" t="str">
        <f>$Q$8</f>
        <v>BUDGET</v>
      </c>
    </row>
    <row r="475" spans="1:20" ht="11.85" customHeight="1" x14ac:dyDescent="0.2"/>
    <row r="476" spans="1:20" ht="11.85" customHeight="1" x14ac:dyDescent="0.2">
      <c r="A476" s="14" t="s">
        <v>238</v>
      </c>
    </row>
    <row r="477" spans="1:20" ht="11.85" customHeight="1" x14ac:dyDescent="0.2">
      <c r="A477" s="2" t="s">
        <v>299</v>
      </c>
      <c r="C477" s="3">
        <v>84805</v>
      </c>
      <c r="D477" s="3"/>
      <c r="E477" s="3">
        <v>105843.55</v>
      </c>
      <c r="F477" s="3"/>
      <c r="G477" s="4">
        <v>100973.83</v>
      </c>
      <c r="H477" s="3"/>
      <c r="I477" s="3">
        <v>90754</v>
      </c>
      <c r="J477" s="3"/>
      <c r="K477" s="3">
        <v>116384</v>
      </c>
      <c r="L477" s="3"/>
      <c r="M477" s="3">
        <v>140500</v>
      </c>
      <c r="N477" s="3"/>
      <c r="O477" s="3">
        <v>0</v>
      </c>
      <c r="P477" s="3"/>
      <c r="Q477" s="3">
        <f t="shared" ref="Q477:Q485" si="18">M477+O477</f>
        <v>140500</v>
      </c>
      <c r="T477" s="15"/>
    </row>
    <row r="478" spans="1:20" ht="11.85" customHeight="1" x14ac:dyDescent="0.2">
      <c r="A478" s="2" t="s">
        <v>300</v>
      </c>
      <c r="C478" s="3">
        <v>8365</v>
      </c>
      <c r="D478" s="3"/>
      <c r="E478" s="3">
        <v>1095.97</v>
      </c>
      <c r="F478" s="3"/>
      <c r="G478" s="4">
        <v>0</v>
      </c>
      <c r="H478" s="3"/>
      <c r="I478" s="3">
        <v>0</v>
      </c>
      <c r="J478" s="3"/>
      <c r="K478" s="3">
        <v>0</v>
      </c>
      <c r="L478" s="3"/>
      <c r="M478" s="3">
        <v>0</v>
      </c>
      <c r="N478" s="3"/>
      <c r="O478" s="3">
        <v>0</v>
      </c>
      <c r="P478" s="3"/>
      <c r="Q478" s="3">
        <f t="shared" si="18"/>
        <v>0</v>
      </c>
      <c r="T478" s="15"/>
    </row>
    <row r="479" spans="1:20" ht="11.85" customHeight="1" x14ac:dyDescent="0.2">
      <c r="A479" s="2" t="s">
        <v>301</v>
      </c>
      <c r="C479" s="3">
        <v>8138</v>
      </c>
      <c r="D479" s="3"/>
      <c r="E479" s="3">
        <v>8279.07</v>
      </c>
      <c r="F479" s="3"/>
      <c r="G479" s="4">
        <v>10284.9</v>
      </c>
      <c r="H479" s="3"/>
      <c r="I479" s="3">
        <v>7000</v>
      </c>
      <c r="J479" s="3"/>
      <c r="K479" s="3">
        <v>14000</v>
      </c>
      <c r="L479" s="3"/>
      <c r="M479" s="3">
        <v>7000</v>
      </c>
      <c r="N479" s="3"/>
      <c r="O479" s="3">
        <v>0</v>
      </c>
      <c r="P479" s="3"/>
      <c r="Q479" s="3">
        <f t="shared" si="18"/>
        <v>7000</v>
      </c>
      <c r="T479" s="15"/>
    </row>
    <row r="480" spans="1:20" ht="11.85" customHeight="1" x14ac:dyDescent="0.2">
      <c r="A480" s="2" t="s">
        <v>302</v>
      </c>
      <c r="C480" s="3">
        <v>2400</v>
      </c>
      <c r="D480" s="3"/>
      <c r="E480" s="3">
        <v>600</v>
      </c>
      <c r="F480" s="3"/>
      <c r="G480" s="4">
        <v>3000</v>
      </c>
      <c r="H480" s="3"/>
      <c r="I480" s="3">
        <v>2400</v>
      </c>
      <c r="J480" s="3"/>
      <c r="K480" s="3">
        <v>2400</v>
      </c>
      <c r="L480" s="3"/>
      <c r="M480" s="3">
        <v>2400</v>
      </c>
      <c r="N480" s="3"/>
      <c r="O480" s="3">
        <v>0</v>
      </c>
      <c r="P480" s="3"/>
      <c r="Q480" s="3">
        <f t="shared" si="18"/>
        <v>2400</v>
      </c>
      <c r="T480" s="15"/>
    </row>
    <row r="481" spans="1:21" ht="11.85" customHeight="1" x14ac:dyDescent="0.2">
      <c r="A481" s="2" t="s">
        <v>303</v>
      </c>
      <c r="C481" s="3">
        <v>14634</v>
      </c>
      <c r="D481" s="3"/>
      <c r="E481" s="3">
        <v>13554.76</v>
      </c>
      <c r="F481" s="3"/>
      <c r="G481" s="4">
        <v>13877.04</v>
      </c>
      <c r="H481" s="3"/>
      <c r="I481" s="3">
        <v>15934</v>
      </c>
      <c r="J481" s="3"/>
      <c r="K481" s="3">
        <v>19834</v>
      </c>
      <c r="L481" s="3"/>
      <c r="M481" s="3">
        <v>28132</v>
      </c>
      <c r="N481" s="3"/>
      <c r="O481" s="3">
        <v>0</v>
      </c>
      <c r="P481" s="3"/>
      <c r="Q481" s="3">
        <f t="shared" si="18"/>
        <v>28132</v>
      </c>
      <c r="T481" s="15"/>
    </row>
    <row r="482" spans="1:21" ht="11.85" customHeight="1" x14ac:dyDescent="0.2">
      <c r="A482" s="2" t="s">
        <v>304</v>
      </c>
      <c r="C482" s="3">
        <v>7080</v>
      </c>
      <c r="D482" s="3"/>
      <c r="E482" s="3">
        <v>8361.3799999999992</v>
      </c>
      <c r="F482" s="3"/>
      <c r="G482" s="4">
        <v>9284.6200000000008</v>
      </c>
      <c r="H482" s="3"/>
      <c r="I482" s="3">
        <v>8548</v>
      </c>
      <c r="J482" s="3"/>
      <c r="K482" s="3">
        <v>10948</v>
      </c>
      <c r="L482" s="3"/>
      <c r="M482" s="3">
        <v>13343</v>
      </c>
      <c r="N482" s="3"/>
      <c r="O482" s="3">
        <v>0</v>
      </c>
      <c r="P482" s="3"/>
      <c r="Q482" s="3">
        <f t="shared" si="18"/>
        <v>13343</v>
      </c>
      <c r="T482" s="15"/>
    </row>
    <row r="483" spans="1:21" ht="11.85" customHeight="1" x14ac:dyDescent="0.2">
      <c r="A483" s="2" t="s">
        <v>305</v>
      </c>
      <c r="C483" s="3">
        <v>2335</v>
      </c>
      <c r="D483" s="3"/>
      <c r="E483" s="3">
        <v>2561.2199999999998</v>
      </c>
      <c r="F483" s="3"/>
      <c r="G483" s="4">
        <v>2857.19</v>
      </c>
      <c r="H483" s="3"/>
      <c r="I483" s="3">
        <v>2767</v>
      </c>
      <c r="J483" s="3"/>
      <c r="K483" s="3">
        <v>2767</v>
      </c>
      <c r="L483" s="3"/>
      <c r="M483" s="3">
        <v>2908</v>
      </c>
      <c r="N483" s="3"/>
      <c r="O483" s="3">
        <v>0</v>
      </c>
      <c r="P483" s="3"/>
      <c r="Q483" s="3">
        <f t="shared" si="18"/>
        <v>2908</v>
      </c>
      <c r="T483" s="15"/>
    </row>
    <row r="484" spans="1:21" ht="11.85" customHeight="1" x14ac:dyDescent="0.2">
      <c r="A484" s="2" t="s">
        <v>306</v>
      </c>
      <c r="C484" s="3">
        <v>872</v>
      </c>
      <c r="D484" s="3"/>
      <c r="E484" s="3">
        <v>10.39</v>
      </c>
      <c r="F484" s="3"/>
      <c r="G484" s="4">
        <v>942.13</v>
      </c>
      <c r="H484" s="3"/>
      <c r="I484" s="3">
        <v>828</v>
      </c>
      <c r="J484" s="3"/>
      <c r="K484" s="3">
        <v>828</v>
      </c>
      <c r="L484" s="3"/>
      <c r="M484" s="3">
        <v>450</v>
      </c>
      <c r="N484" s="3"/>
      <c r="O484" s="3">
        <v>0</v>
      </c>
      <c r="P484" s="3"/>
      <c r="Q484" s="3">
        <f t="shared" si="18"/>
        <v>450</v>
      </c>
      <c r="T484" s="15"/>
    </row>
    <row r="485" spans="1:21" ht="11.85" customHeight="1" x14ac:dyDescent="0.2">
      <c r="A485" s="2" t="s">
        <v>307</v>
      </c>
      <c r="C485" s="16">
        <v>7833</v>
      </c>
      <c r="D485" s="3"/>
      <c r="E485" s="16">
        <v>8813.4599999999991</v>
      </c>
      <c r="F485" s="3"/>
      <c r="G485" s="17">
        <v>8655.6</v>
      </c>
      <c r="H485" s="3"/>
      <c r="I485" s="16">
        <v>7625</v>
      </c>
      <c r="J485" s="3"/>
      <c r="K485" s="16">
        <v>9778</v>
      </c>
      <c r="L485" s="3"/>
      <c r="M485" s="16">
        <v>11505</v>
      </c>
      <c r="N485" s="3"/>
      <c r="O485" s="16">
        <v>0</v>
      </c>
      <c r="P485" s="3"/>
      <c r="Q485" s="16">
        <f t="shared" si="18"/>
        <v>11505</v>
      </c>
      <c r="T485" s="15"/>
    </row>
    <row r="486" spans="1:21" ht="11.85" customHeight="1" x14ac:dyDescent="0.2">
      <c r="A486" s="2" t="s">
        <v>249</v>
      </c>
      <c r="C486" s="3">
        <f>SUM(C477:C485)</f>
        <v>136462</v>
      </c>
      <c r="D486" s="3"/>
      <c r="E486" s="3">
        <f>SUM(E477:E485)</f>
        <v>149119.79999999999</v>
      </c>
      <c r="F486" s="3"/>
      <c r="G486" s="4">
        <f>SUM(G477:G485)</f>
        <v>149875.31</v>
      </c>
      <c r="H486" s="3"/>
      <c r="I486" s="3">
        <f>SUM(I477:I485)</f>
        <v>135856</v>
      </c>
      <c r="J486" s="3"/>
      <c r="K486" s="3">
        <f>SUM(K477:K485)</f>
        <v>176939</v>
      </c>
      <c r="L486" s="3"/>
      <c r="M486" s="3">
        <f>SUM(M477:M485)</f>
        <v>206238</v>
      </c>
      <c r="N486" s="3"/>
      <c r="O486" s="3">
        <f>SUM(O477:O485)</f>
        <v>0</v>
      </c>
      <c r="P486" s="3"/>
      <c r="Q486" s="3">
        <f>SUM(Q477:Q485)</f>
        <v>206238</v>
      </c>
      <c r="R486" s="3"/>
      <c r="S486" s="3"/>
      <c r="U486" s="3"/>
    </row>
    <row r="487" spans="1:21" ht="11.85" customHeight="1" x14ac:dyDescent="0.2">
      <c r="C487" s="3"/>
      <c r="D487" s="3"/>
      <c r="F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21" ht="11.85" customHeight="1" x14ac:dyDescent="0.2">
      <c r="A488" s="14" t="s">
        <v>250</v>
      </c>
      <c r="C488" s="3"/>
      <c r="D488" s="3"/>
      <c r="F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21" ht="11.85" customHeight="1" x14ac:dyDescent="0.2">
      <c r="A489" s="2" t="s">
        <v>308</v>
      </c>
      <c r="C489" s="3">
        <v>589</v>
      </c>
      <c r="D489" s="3"/>
      <c r="E489" s="3">
        <v>275</v>
      </c>
      <c r="F489" s="3"/>
      <c r="G489" s="4">
        <v>499</v>
      </c>
      <c r="H489" s="3"/>
      <c r="I489" s="3">
        <v>650</v>
      </c>
      <c r="J489" s="3"/>
      <c r="K489" s="3">
        <v>650</v>
      </c>
      <c r="L489" s="3"/>
      <c r="M489" s="3">
        <v>650</v>
      </c>
      <c r="N489" s="3"/>
      <c r="O489" s="3">
        <v>0</v>
      </c>
      <c r="P489" s="3"/>
      <c r="Q489" s="3">
        <f t="shared" ref="Q489:Q501" si="19">M489+O489</f>
        <v>650</v>
      </c>
      <c r="T489" s="15"/>
    </row>
    <row r="490" spans="1:21" ht="11.85" customHeight="1" x14ac:dyDescent="0.2">
      <c r="A490" s="2" t="s">
        <v>309</v>
      </c>
      <c r="C490" s="3">
        <v>36861</v>
      </c>
      <c r="D490" s="3"/>
      <c r="E490" s="3">
        <v>31173.26</v>
      </c>
      <c r="F490" s="3"/>
      <c r="G490" s="4">
        <v>27887.599999999999</v>
      </c>
      <c r="H490" s="3"/>
      <c r="I490" s="3">
        <v>30000</v>
      </c>
      <c r="J490" s="3"/>
      <c r="K490" s="3">
        <v>35000</v>
      </c>
      <c r="L490" s="3"/>
      <c r="M490" s="3">
        <v>30000</v>
      </c>
      <c r="N490" s="3"/>
      <c r="O490" s="3">
        <v>0</v>
      </c>
      <c r="P490" s="3"/>
      <c r="Q490" s="3">
        <f t="shared" si="19"/>
        <v>30000</v>
      </c>
      <c r="T490" s="15"/>
    </row>
    <row r="491" spans="1:21" ht="11.85" customHeight="1" x14ac:dyDescent="0.2">
      <c r="A491" s="2" t="s">
        <v>310</v>
      </c>
      <c r="C491" s="3">
        <v>1264</v>
      </c>
      <c r="D491" s="3"/>
      <c r="E491" s="3">
        <v>0</v>
      </c>
      <c r="F491" s="3"/>
      <c r="G491" s="4">
        <v>536.4</v>
      </c>
      <c r="H491" s="3"/>
      <c r="I491" s="3">
        <v>1000</v>
      </c>
      <c r="J491" s="3"/>
      <c r="K491" s="3">
        <v>1500</v>
      </c>
      <c r="L491" s="3"/>
      <c r="M491" s="3">
        <v>1000</v>
      </c>
      <c r="N491" s="3"/>
      <c r="O491" s="3">
        <v>0</v>
      </c>
      <c r="P491" s="3"/>
      <c r="Q491" s="3">
        <f t="shared" si="19"/>
        <v>1000</v>
      </c>
      <c r="T491" s="15"/>
    </row>
    <row r="492" spans="1:21" ht="11.85" customHeight="1" x14ac:dyDescent="0.2">
      <c r="A492" s="2" t="s">
        <v>311</v>
      </c>
      <c r="C492" s="3">
        <v>400</v>
      </c>
      <c r="D492" s="3"/>
      <c r="E492" s="3">
        <v>295</v>
      </c>
      <c r="F492" s="3"/>
      <c r="G492" s="4">
        <v>0</v>
      </c>
      <c r="H492" s="3"/>
      <c r="I492" s="3">
        <v>350</v>
      </c>
      <c r="J492" s="3"/>
      <c r="K492" s="3">
        <v>350</v>
      </c>
      <c r="L492" s="3"/>
      <c r="M492" s="3">
        <v>350</v>
      </c>
      <c r="N492" s="3"/>
      <c r="O492" s="3">
        <v>0</v>
      </c>
      <c r="P492" s="3"/>
      <c r="Q492" s="3">
        <f t="shared" si="19"/>
        <v>350</v>
      </c>
      <c r="T492" s="15"/>
    </row>
    <row r="493" spans="1:21" ht="11.85" customHeight="1" x14ac:dyDescent="0.2">
      <c r="A493" s="2" t="s">
        <v>312</v>
      </c>
      <c r="C493" s="3">
        <v>6040</v>
      </c>
      <c r="D493" s="3"/>
      <c r="E493" s="3">
        <v>6781.22</v>
      </c>
      <c r="F493" s="3"/>
      <c r="G493" s="4">
        <v>6944.25</v>
      </c>
      <c r="H493" s="3"/>
      <c r="I493" s="3">
        <v>5514</v>
      </c>
      <c r="J493" s="3"/>
      <c r="K493" s="3">
        <v>7833</v>
      </c>
      <c r="L493" s="3"/>
      <c r="M493" s="3">
        <v>5050</v>
      </c>
      <c r="N493" s="3"/>
      <c r="O493" s="3">
        <v>0</v>
      </c>
      <c r="P493" s="3"/>
      <c r="Q493" s="3">
        <f t="shared" si="19"/>
        <v>5050</v>
      </c>
      <c r="T493" s="15"/>
    </row>
    <row r="494" spans="1:21" ht="11.85" customHeight="1" x14ac:dyDescent="0.2">
      <c r="A494" s="2" t="s">
        <v>313</v>
      </c>
      <c r="C494" s="3">
        <v>493</v>
      </c>
      <c r="D494" s="3"/>
      <c r="E494" s="3">
        <v>715</v>
      </c>
      <c r="F494" s="3"/>
      <c r="G494" s="4">
        <v>1060</v>
      </c>
      <c r="H494" s="3"/>
      <c r="I494" s="3">
        <v>1140</v>
      </c>
      <c r="J494" s="3"/>
      <c r="K494" s="3">
        <v>1140</v>
      </c>
      <c r="L494" s="3"/>
      <c r="M494" s="3">
        <v>1140</v>
      </c>
      <c r="N494" s="3"/>
      <c r="O494" s="3">
        <v>0</v>
      </c>
      <c r="P494" s="3"/>
      <c r="Q494" s="3">
        <f t="shared" si="19"/>
        <v>1140</v>
      </c>
      <c r="T494" s="15"/>
    </row>
    <row r="495" spans="1:21" ht="11.85" customHeight="1" x14ac:dyDescent="0.2">
      <c r="A495" s="2" t="s">
        <v>314</v>
      </c>
      <c r="C495" s="3">
        <v>0</v>
      </c>
      <c r="D495" s="3"/>
      <c r="E495" s="3">
        <v>0</v>
      </c>
      <c r="F495" s="3"/>
      <c r="G495" s="4">
        <v>0</v>
      </c>
      <c r="H495" s="3"/>
      <c r="I495" s="3">
        <v>500</v>
      </c>
      <c r="J495" s="3"/>
      <c r="K495" s="3">
        <v>500</v>
      </c>
      <c r="L495" s="3"/>
      <c r="M495" s="3">
        <v>0</v>
      </c>
      <c r="N495" s="3"/>
      <c r="O495" s="3">
        <v>0</v>
      </c>
      <c r="P495" s="3"/>
      <c r="Q495" s="3">
        <f t="shared" si="19"/>
        <v>0</v>
      </c>
      <c r="T495" s="15"/>
    </row>
    <row r="496" spans="1:21" ht="11.85" customHeight="1" x14ac:dyDescent="0.2">
      <c r="A496" s="2" t="s">
        <v>315</v>
      </c>
      <c r="C496" s="3">
        <v>21205</v>
      </c>
      <c r="D496" s="3"/>
      <c r="E496" s="3">
        <v>2298.77</v>
      </c>
      <c r="F496" s="3"/>
      <c r="G496" s="4">
        <v>3586.76</v>
      </c>
      <c r="H496" s="3"/>
      <c r="I496" s="3">
        <v>3470</v>
      </c>
      <c r="J496" s="3"/>
      <c r="K496" s="3">
        <v>3470</v>
      </c>
      <c r="L496" s="3"/>
      <c r="M496" s="3">
        <v>3470</v>
      </c>
      <c r="N496" s="3"/>
      <c r="O496" s="3">
        <v>0</v>
      </c>
      <c r="P496" s="3"/>
      <c r="Q496" s="3">
        <f t="shared" si="19"/>
        <v>3470</v>
      </c>
      <c r="T496" s="15"/>
    </row>
    <row r="497" spans="1:20" ht="11.85" customHeight="1" x14ac:dyDescent="0.2">
      <c r="A497" s="2" t="s">
        <v>316</v>
      </c>
      <c r="C497" s="3">
        <v>0</v>
      </c>
      <c r="D497" s="3"/>
      <c r="E497" s="3">
        <v>0</v>
      </c>
      <c r="F497" s="3"/>
      <c r="G497" s="4">
        <v>0</v>
      </c>
      <c r="H497" s="3"/>
      <c r="I497" s="3">
        <v>0</v>
      </c>
      <c r="J497" s="3"/>
      <c r="K497" s="3">
        <v>0</v>
      </c>
      <c r="L497" s="3"/>
      <c r="M497" s="3">
        <v>0</v>
      </c>
      <c r="N497" s="3"/>
      <c r="O497" s="3">
        <v>0</v>
      </c>
      <c r="P497" s="3"/>
      <c r="Q497" s="3">
        <f t="shared" si="19"/>
        <v>0</v>
      </c>
      <c r="T497" s="15"/>
    </row>
    <row r="498" spans="1:20" ht="11.85" customHeight="1" x14ac:dyDescent="0.2">
      <c r="A498" s="2" t="s">
        <v>317</v>
      </c>
      <c r="C498" s="3">
        <v>227</v>
      </c>
      <c r="D498" s="3"/>
      <c r="E498" s="3">
        <v>589.07000000000005</v>
      </c>
      <c r="F498" s="3"/>
      <c r="G498" s="4">
        <v>494.16</v>
      </c>
      <c r="H498" s="3"/>
      <c r="I498" s="3">
        <v>740</v>
      </c>
      <c r="J498" s="3"/>
      <c r="K498" s="3">
        <v>740</v>
      </c>
      <c r="L498" s="3"/>
      <c r="M498" s="3">
        <v>740</v>
      </c>
      <c r="N498" s="3"/>
      <c r="O498" s="3">
        <v>0</v>
      </c>
      <c r="P498" s="3"/>
      <c r="Q498" s="3">
        <f t="shared" si="19"/>
        <v>740</v>
      </c>
      <c r="T498" s="15"/>
    </row>
    <row r="499" spans="1:20" ht="11.85" customHeight="1" x14ac:dyDescent="0.2">
      <c r="A499" s="2" t="s">
        <v>318</v>
      </c>
      <c r="C499" s="3">
        <v>0</v>
      </c>
      <c r="D499" s="3"/>
      <c r="E499" s="3">
        <v>0</v>
      </c>
      <c r="F499" s="3"/>
      <c r="G499" s="4">
        <v>216.49</v>
      </c>
      <c r="H499" s="3"/>
      <c r="I499" s="3">
        <v>1500</v>
      </c>
      <c r="J499" s="3"/>
      <c r="K499" s="3">
        <v>1500</v>
      </c>
      <c r="L499" s="3"/>
      <c r="M499" s="3">
        <v>1500</v>
      </c>
      <c r="N499" s="3"/>
      <c r="O499" s="3">
        <v>0</v>
      </c>
      <c r="P499" s="3"/>
      <c r="Q499" s="3">
        <f t="shared" si="19"/>
        <v>1500</v>
      </c>
      <c r="T499" s="15"/>
    </row>
    <row r="500" spans="1:20" ht="11.85" customHeight="1" x14ac:dyDescent="0.2">
      <c r="A500" s="2" t="s">
        <v>319</v>
      </c>
      <c r="C500" s="3">
        <v>1319</v>
      </c>
      <c r="D500" s="3"/>
      <c r="E500" s="3">
        <v>2616.54</v>
      </c>
      <c r="F500" s="3"/>
      <c r="G500" s="4">
        <v>1115.19</v>
      </c>
      <c r="H500" s="3"/>
      <c r="I500" s="3">
        <v>1500</v>
      </c>
      <c r="J500" s="3"/>
      <c r="K500" s="3">
        <v>1500</v>
      </c>
      <c r="L500" s="3"/>
      <c r="M500" s="3">
        <v>1500</v>
      </c>
      <c r="N500" s="3"/>
      <c r="O500" s="3">
        <v>0</v>
      </c>
      <c r="P500" s="3"/>
      <c r="Q500" s="3">
        <f t="shared" si="19"/>
        <v>1500</v>
      </c>
      <c r="T500" s="15"/>
    </row>
    <row r="501" spans="1:20" ht="11.85" customHeight="1" x14ac:dyDescent="0.2">
      <c r="A501" s="2" t="s">
        <v>320</v>
      </c>
      <c r="C501" s="16">
        <v>0</v>
      </c>
      <c r="D501" s="3"/>
      <c r="E501" s="16">
        <v>18480</v>
      </c>
      <c r="F501" s="3"/>
      <c r="G501" s="17">
        <v>18480</v>
      </c>
      <c r="H501" s="3"/>
      <c r="I501" s="16">
        <v>18480</v>
      </c>
      <c r="J501" s="3"/>
      <c r="K501" s="16">
        <v>18480</v>
      </c>
      <c r="L501" s="3"/>
      <c r="M501" s="16">
        <v>18480</v>
      </c>
      <c r="N501" s="3"/>
      <c r="O501" s="16">
        <v>0</v>
      </c>
      <c r="P501" s="3"/>
      <c r="Q501" s="16">
        <f t="shared" si="19"/>
        <v>18480</v>
      </c>
      <c r="T501" s="15"/>
    </row>
    <row r="502" spans="1:20" ht="11.85" customHeight="1" x14ac:dyDescent="0.2">
      <c r="A502" s="2" t="s">
        <v>267</v>
      </c>
      <c r="C502" s="3">
        <f>SUM(C489:C501)</f>
        <v>68398</v>
      </c>
      <c r="D502" s="3"/>
      <c r="E502" s="3">
        <f>SUM(E489:E501)</f>
        <v>63223.859999999993</v>
      </c>
      <c r="F502" s="3"/>
      <c r="G502" s="4">
        <f>SUM(G489:G501)</f>
        <v>60819.850000000006</v>
      </c>
      <c r="H502" s="3"/>
      <c r="I502" s="3">
        <f>SUM(I489:I501)</f>
        <v>64844</v>
      </c>
      <c r="J502" s="3"/>
      <c r="K502" s="3">
        <f>SUM(K489:K501)</f>
        <v>72663</v>
      </c>
      <c r="L502" s="3"/>
      <c r="M502" s="3">
        <f>SUM(M489:M501)</f>
        <v>63880</v>
      </c>
      <c r="N502" s="3"/>
      <c r="O502" s="3">
        <f>SUM(O489:O501)</f>
        <v>0</v>
      </c>
      <c r="P502" s="3"/>
      <c r="Q502" s="3">
        <f>SUM(Q489:Q501)</f>
        <v>63880</v>
      </c>
    </row>
    <row r="503" spans="1:20" ht="11.85" customHeight="1" x14ac:dyDescent="0.2"/>
    <row r="504" spans="1:20" ht="11.85" customHeight="1" x14ac:dyDescent="0.2">
      <c r="A504" s="14" t="s">
        <v>268</v>
      </c>
    </row>
    <row r="505" spans="1:20" ht="11.85" customHeight="1" x14ac:dyDescent="0.2">
      <c r="A505" s="2" t="s">
        <v>321</v>
      </c>
      <c r="B505" s="3"/>
      <c r="C505" s="3">
        <v>447</v>
      </c>
      <c r="D505" s="3"/>
      <c r="E505" s="3">
        <v>580.6</v>
      </c>
      <c r="F505" s="3"/>
      <c r="G505" s="4">
        <v>295.2</v>
      </c>
      <c r="H505" s="3"/>
      <c r="I505" s="3">
        <v>1500</v>
      </c>
      <c r="J505" s="3"/>
      <c r="K505" s="3">
        <v>1500</v>
      </c>
      <c r="L505" s="3"/>
      <c r="M505" s="3">
        <v>300</v>
      </c>
      <c r="N505" s="3"/>
      <c r="O505" s="3">
        <v>0</v>
      </c>
      <c r="P505" s="3"/>
      <c r="Q505" s="3">
        <f t="shared" ref="Q505:Q526" si="20">M505+O505</f>
        <v>300</v>
      </c>
      <c r="T505" s="15"/>
    </row>
    <row r="506" spans="1:20" ht="11.85" customHeight="1" x14ac:dyDescent="0.2">
      <c r="A506" s="2" t="s">
        <v>322</v>
      </c>
      <c r="B506" s="3"/>
      <c r="C506" s="3">
        <v>1153</v>
      </c>
      <c r="D506" s="3"/>
      <c r="E506" s="3">
        <v>2453.64</v>
      </c>
      <c r="F506" s="3"/>
      <c r="G506" s="4">
        <v>821.76</v>
      </c>
      <c r="H506" s="3"/>
      <c r="I506" s="3">
        <v>4000</v>
      </c>
      <c r="J506" s="3"/>
      <c r="K506" s="3">
        <v>4000</v>
      </c>
      <c r="L506" s="3"/>
      <c r="M506" s="3">
        <v>4000</v>
      </c>
      <c r="N506" s="3"/>
      <c r="O506" s="3">
        <v>0</v>
      </c>
      <c r="P506" s="3"/>
      <c r="Q506" s="3">
        <f t="shared" si="20"/>
        <v>4000</v>
      </c>
      <c r="T506" s="15"/>
    </row>
    <row r="507" spans="1:20" ht="11.85" customHeight="1" x14ac:dyDescent="0.2">
      <c r="A507" s="2" t="s">
        <v>323</v>
      </c>
      <c r="B507" s="3"/>
      <c r="C507" s="3">
        <v>9752</v>
      </c>
      <c r="D507" s="3"/>
      <c r="E507" s="3">
        <v>8427.8799999999992</v>
      </c>
      <c r="F507" s="3"/>
      <c r="G507" s="4">
        <v>11504.69</v>
      </c>
      <c r="H507" s="3"/>
      <c r="I507" s="3">
        <v>10000</v>
      </c>
      <c r="J507" s="3"/>
      <c r="K507" s="3">
        <v>10000</v>
      </c>
      <c r="L507" s="3"/>
      <c r="M507" s="3">
        <v>10000</v>
      </c>
      <c r="N507" s="3"/>
      <c r="O507" s="3">
        <v>0</v>
      </c>
      <c r="P507" s="3"/>
      <c r="Q507" s="3">
        <f t="shared" si="20"/>
        <v>10000</v>
      </c>
      <c r="T507" s="15"/>
    </row>
    <row r="508" spans="1:20" ht="11.85" customHeight="1" x14ac:dyDescent="0.2">
      <c r="A508" s="2" t="s">
        <v>324</v>
      </c>
      <c r="B508" s="3"/>
      <c r="C508" s="3">
        <v>1634</v>
      </c>
      <c r="D508" s="3"/>
      <c r="E508" s="3">
        <v>0</v>
      </c>
      <c r="F508" s="3"/>
      <c r="G508" s="4">
        <v>1137.68</v>
      </c>
      <c r="H508" s="3"/>
      <c r="I508" s="3">
        <v>1000</v>
      </c>
      <c r="J508" s="3"/>
      <c r="K508" s="3">
        <v>1000</v>
      </c>
      <c r="L508" s="3"/>
      <c r="M508" s="3">
        <v>1000</v>
      </c>
      <c r="N508" s="3"/>
      <c r="O508" s="3">
        <v>0</v>
      </c>
      <c r="P508" s="3"/>
      <c r="Q508" s="3">
        <f t="shared" si="20"/>
        <v>1000</v>
      </c>
      <c r="T508" s="15"/>
    </row>
    <row r="509" spans="1:20" ht="11.85" customHeight="1" x14ac:dyDescent="0.2">
      <c r="A509" s="2" t="s">
        <v>325</v>
      </c>
      <c r="B509" s="3"/>
      <c r="C509" s="3">
        <v>73892</v>
      </c>
      <c r="D509" s="3"/>
      <c r="E509" s="3">
        <v>93029.65</v>
      </c>
      <c r="F509" s="3"/>
      <c r="G509" s="4">
        <v>67847.22</v>
      </c>
      <c r="H509" s="3"/>
      <c r="I509" s="3">
        <v>95500</v>
      </c>
      <c r="J509" s="3"/>
      <c r="K509" s="3">
        <v>95500</v>
      </c>
      <c r="L509" s="3"/>
      <c r="M509" s="3">
        <v>100000</v>
      </c>
      <c r="N509" s="3"/>
      <c r="O509" s="3">
        <v>0</v>
      </c>
      <c r="P509" s="3"/>
      <c r="Q509" s="3">
        <f t="shared" si="20"/>
        <v>100000</v>
      </c>
      <c r="T509" s="15"/>
    </row>
    <row r="510" spans="1:20" ht="11.85" customHeight="1" x14ac:dyDescent="0.2">
      <c r="A510" s="2" t="s">
        <v>326</v>
      </c>
      <c r="B510" s="3"/>
      <c r="C510" s="3">
        <v>525469</v>
      </c>
      <c r="D510" s="3"/>
      <c r="E510" s="3">
        <v>837308.36</v>
      </c>
      <c r="F510" s="3"/>
      <c r="G510" s="4">
        <v>237944.13</v>
      </c>
      <c r="H510" s="3"/>
      <c r="I510" s="3">
        <v>700000</v>
      </c>
      <c r="J510" s="3"/>
      <c r="K510" s="3">
        <v>402225</v>
      </c>
      <c r="L510" s="3"/>
      <c r="M510" s="3">
        <v>318000</v>
      </c>
      <c r="N510" s="3"/>
      <c r="O510" s="3">
        <v>0</v>
      </c>
      <c r="P510" s="3"/>
      <c r="Q510" s="3">
        <f t="shared" si="20"/>
        <v>318000</v>
      </c>
      <c r="T510" s="15"/>
    </row>
    <row r="511" spans="1:20" ht="11.85" customHeight="1" x14ac:dyDescent="0.2">
      <c r="A511" s="2" t="s">
        <v>327</v>
      </c>
      <c r="B511" s="3"/>
      <c r="C511" s="3">
        <v>-30597</v>
      </c>
      <c r="D511" s="3"/>
      <c r="E511" s="3">
        <v>-50102.79</v>
      </c>
      <c r="F511" s="3"/>
      <c r="G511" s="4">
        <v>-11195.16</v>
      </c>
      <c r="H511" s="3"/>
      <c r="I511" s="3">
        <v>-30000</v>
      </c>
      <c r="J511" s="3"/>
      <c r="K511" s="3">
        <v>-10000</v>
      </c>
      <c r="L511" s="3"/>
      <c r="M511" s="3">
        <v>-20000</v>
      </c>
      <c r="N511" s="3"/>
      <c r="O511" s="3">
        <v>0</v>
      </c>
      <c r="P511" s="3"/>
      <c r="Q511" s="3">
        <f t="shared" si="20"/>
        <v>-20000</v>
      </c>
      <c r="T511" s="15"/>
    </row>
    <row r="512" spans="1:20" ht="11.85" customHeight="1" x14ac:dyDescent="0.2">
      <c r="A512" s="2" t="s">
        <v>328</v>
      </c>
      <c r="B512" s="3"/>
      <c r="C512" s="3">
        <v>1679</v>
      </c>
      <c r="D512" s="3"/>
      <c r="E512" s="3">
        <v>4236.93</v>
      </c>
      <c r="F512" s="3"/>
      <c r="G512" s="4">
        <v>1740.82</v>
      </c>
      <c r="H512" s="3"/>
      <c r="I512" s="3">
        <v>2500</v>
      </c>
      <c r="J512" s="3"/>
      <c r="K512" s="3">
        <v>2500</v>
      </c>
      <c r="L512" s="3"/>
      <c r="M512" s="3">
        <v>2500</v>
      </c>
      <c r="N512" s="3"/>
      <c r="O512" s="3">
        <v>0</v>
      </c>
      <c r="P512" s="3"/>
      <c r="Q512" s="3">
        <f t="shared" si="20"/>
        <v>2500</v>
      </c>
      <c r="T512" s="15"/>
    </row>
    <row r="513" spans="1:20" ht="11.85" customHeight="1" x14ac:dyDescent="0.2">
      <c r="A513" s="2" t="s">
        <v>329</v>
      </c>
      <c r="B513" s="3"/>
      <c r="C513" s="3">
        <v>278</v>
      </c>
      <c r="D513" s="3"/>
      <c r="E513" s="3">
        <v>2436.5</v>
      </c>
      <c r="F513" s="3"/>
      <c r="G513" s="4">
        <v>6839.57</v>
      </c>
      <c r="H513" s="3"/>
      <c r="I513" s="3">
        <v>6500</v>
      </c>
      <c r="J513" s="3"/>
      <c r="K513" s="3">
        <v>6500</v>
      </c>
      <c r="L513" s="3"/>
      <c r="M513" s="3">
        <v>6500</v>
      </c>
      <c r="N513" s="3"/>
      <c r="O513" s="3">
        <v>0</v>
      </c>
      <c r="P513" s="3"/>
      <c r="Q513" s="3">
        <f t="shared" si="20"/>
        <v>6500</v>
      </c>
      <c r="T513" s="15"/>
    </row>
    <row r="514" spans="1:20" ht="11.85" customHeight="1" x14ac:dyDescent="0.2">
      <c r="A514" s="2" t="s">
        <v>330</v>
      </c>
      <c r="B514" s="3"/>
      <c r="C514" s="3">
        <v>2644</v>
      </c>
      <c r="D514" s="3"/>
      <c r="E514" s="3">
        <v>6159</v>
      </c>
      <c r="F514" s="3"/>
      <c r="G514" s="4">
        <v>6241.61</v>
      </c>
      <c r="H514" s="3"/>
      <c r="I514" s="3">
        <v>5000</v>
      </c>
      <c r="J514" s="3"/>
      <c r="K514" s="3">
        <v>10000</v>
      </c>
      <c r="L514" s="3"/>
      <c r="M514" s="3">
        <v>10000</v>
      </c>
      <c r="N514" s="3"/>
      <c r="O514" s="3">
        <v>0</v>
      </c>
      <c r="P514" s="3"/>
      <c r="Q514" s="3">
        <f t="shared" si="20"/>
        <v>10000</v>
      </c>
      <c r="T514" s="15"/>
    </row>
    <row r="515" spans="1:20" ht="11.85" customHeight="1" x14ac:dyDescent="0.2">
      <c r="A515" s="2" t="s">
        <v>331</v>
      </c>
      <c r="B515" s="3"/>
      <c r="C515" s="3">
        <v>0</v>
      </c>
      <c r="D515" s="3"/>
      <c r="E515" s="3">
        <v>150.18</v>
      </c>
      <c r="F515" s="3"/>
      <c r="G515" s="4">
        <v>411.22</v>
      </c>
      <c r="H515" s="3"/>
      <c r="I515" s="3">
        <v>500</v>
      </c>
      <c r="J515" s="3"/>
      <c r="K515" s="3">
        <v>500</v>
      </c>
      <c r="L515" s="3"/>
      <c r="M515" s="3">
        <v>500</v>
      </c>
      <c r="N515" s="3"/>
      <c r="O515" s="3">
        <v>0</v>
      </c>
      <c r="P515" s="3"/>
      <c r="Q515" s="3">
        <f t="shared" si="20"/>
        <v>500</v>
      </c>
      <c r="T515" s="15"/>
    </row>
    <row r="516" spans="1:20" ht="11.85" customHeight="1" x14ac:dyDescent="0.2">
      <c r="A516" s="2" t="s">
        <v>332</v>
      </c>
      <c r="B516" s="3"/>
      <c r="C516" s="3">
        <v>2204</v>
      </c>
      <c r="D516" s="3"/>
      <c r="E516" s="3">
        <v>3142.08</v>
      </c>
      <c r="F516" s="3"/>
      <c r="G516" s="4">
        <v>4014.85</v>
      </c>
      <c r="H516" s="3"/>
      <c r="I516" s="3">
        <v>4000</v>
      </c>
      <c r="J516" s="3"/>
      <c r="K516" s="3">
        <v>4000</v>
      </c>
      <c r="L516" s="3"/>
      <c r="M516" s="3">
        <v>4000</v>
      </c>
      <c r="N516" s="3"/>
      <c r="O516" s="3">
        <v>0</v>
      </c>
      <c r="P516" s="3"/>
      <c r="Q516" s="3">
        <f t="shared" si="20"/>
        <v>4000</v>
      </c>
      <c r="T516" s="15"/>
    </row>
    <row r="517" spans="1:20" ht="11.85" customHeight="1" x14ac:dyDescent="0.2">
      <c r="A517" s="2" t="s">
        <v>333</v>
      </c>
      <c r="B517" s="3"/>
      <c r="C517" s="3">
        <v>4581</v>
      </c>
      <c r="D517" s="3"/>
      <c r="E517" s="3">
        <v>0</v>
      </c>
      <c r="F517" s="3"/>
      <c r="G517" s="4">
        <v>0</v>
      </c>
      <c r="H517" s="3"/>
      <c r="I517" s="3">
        <v>0</v>
      </c>
      <c r="J517" s="3"/>
      <c r="K517" s="3">
        <v>0</v>
      </c>
      <c r="L517" s="3"/>
      <c r="M517" s="3">
        <v>0</v>
      </c>
      <c r="N517" s="3"/>
      <c r="O517" s="3">
        <v>0</v>
      </c>
      <c r="P517" s="3"/>
      <c r="Q517" s="3">
        <f t="shared" si="20"/>
        <v>0</v>
      </c>
      <c r="T517" s="15"/>
    </row>
    <row r="518" spans="1:20" ht="11.85" customHeight="1" x14ac:dyDescent="0.2">
      <c r="A518" s="2" t="s">
        <v>334</v>
      </c>
      <c r="B518" s="3"/>
      <c r="C518" s="3">
        <v>4540</v>
      </c>
      <c r="D518" s="3"/>
      <c r="E518" s="3">
        <v>20740.57</v>
      </c>
      <c r="F518" s="3"/>
      <c r="G518" s="4">
        <v>7875.61</v>
      </c>
      <c r="H518" s="3"/>
      <c r="I518" s="3">
        <v>9000</v>
      </c>
      <c r="J518" s="3"/>
      <c r="K518" s="3">
        <v>9000</v>
      </c>
      <c r="L518" s="3"/>
      <c r="M518" s="3">
        <v>9000</v>
      </c>
      <c r="N518" s="3"/>
      <c r="O518" s="3">
        <v>0</v>
      </c>
      <c r="P518" s="3"/>
      <c r="Q518" s="3">
        <f t="shared" si="20"/>
        <v>9000</v>
      </c>
      <c r="T518" s="15"/>
    </row>
    <row r="519" spans="1:20" ht="11.85" customHeight="1" x14ac:dyDescent="0.2">
      <c r="A519" s="2" t="s">
        <v>335</v>
      </c>
      <c r="B519" s="3"/>
      <c r="C519" s="3">
        <v>967</v>
      </c>
      <c r="D519" s="3"/>
      <c r="E519" s="3">
        <v>580.71</v>
      </c>
      <c r="F519" s="3"/>
      <c r="G519" s="4">
        <v>2259.2800000000002</v>
      </c>
      <c r="H519" s="3"/>
      <c r="I519" s="3">
        <v>4000</v>
      </c>
      <c r="J519" s="3"/>
      <c r="K519" s="3">
        <v>4000</v>
      </c>
      <c r="L519" s="3"/>
      <c r="M519" s="3">
        <v>3000</v>
      </c>
      <c r="N519" s="3"/>
      <c r="O519" s="3">
        <v>0</v>
      </c>
      <c r="P519" s="3"/>
      <c r="Q519" s="3">
        <f t="shared" si="20"/>
        <v>3000</v>
      </c>
      <c r="T519" s="15"/>
    </row>
    <row r="520" spans="1:20" ht="11.85" customHeight="1" x14ac:dyDescent="0.2">
      <c r="A520" s="2" t="s">
        <v>336</v>
      </c>
      <c r="B520" s="3"/>
      <c r="C520" s="3">
        <v>4698</v>
      </c>
      <c r="D520" s="3"/>
      <c r="E520" s="3">
        <v>3423.92</v>
      </c>
      <c r="F520" s="3"/>
      <c r="G520" s="4">
        <v>6175.15</v>
      </c>
      <c r="H520" s="3"/>
      <c r="I520" s="3">
        <v>3500</v>
      </c>
      <c r="J520" s="3"/>
      <c r="K520" s="3">
        <v>7400</v>
      </c>
      <c r="L520" s="3"/>
      <c r="M520" s="3">
        <v>3500</v>
      </c>
      <c r="N520" s="3"/>
      <c r="O520" s="3">
        <v>0</v>
      </c>
      <c r="P520" s="3"/>
      <c r="Q520" s="3">
        <f t="shared" si="20"/>
        <v>3500</v>
      </c>
      <c r="T520" s="15"/>
    </row>
    <row r="521" spans="1:20" ht="11.85" customHeight="1" x14ac:dyDescent="0.2">
      <c r="A521" s="2" t="s">
        <v>337</v>
      </c>
      <c r="C521" s="3">
        <v>171</v>
      </c>
      <c r="D521" s="3"/>
      <c r="E521" s="3">
        <v>56</v>
      </c>
      <c r="F521" s="3"/>
      <c r="G521" s="4">
        <v>340</v>
      </c>
      <c r="H521" s="3"/>
      <c r="I521" s="3">
        <v>180</v>
      </c>
      <c r="J521" s="3"/>
      <c r="K521" s="3">
        <v>180</v>
      </c>
      <c r="L521" s="3"/>
      <c r="M521" s="3">
        <v>180</v>
      </c>
      <c r="N521" s="3"/>
      <c r="O521" s="3">
        <v>0</v>
      </c>
      <c r="P521" s="3"/>
      <c r="Q521" s="3">
        <f t="shared" si="20"/>
        <v>180</v>
      </c>
      <c r="T521" s="15"/>
    </row>
    <row r="522" spans="1:20" ht="11.85" customHeight="1" x14ac:dyDescent="0.2">
      <c r="A522" s="2" t="s">
        <v>338</v>
      </c>
      <c r="C522" s="3">
        <v>0</v>
      </c>
      <c r="D522" s="3"/>
      <c r="E522" s="3">
        <v>0</v>
      </c>
      <c r="F522" s="3"/>
      <c r="G522" s="4">
        <v>0</v>
      </c>
      <c r="H522" s="3"/>
      <c r="I522" s="3">
        <v>0</v>
      </c>
      <c r="J522" s="3"/>
      <c r="K522" s="3">
        <v>0</v>
      </c>
      <c r="L522" s="3"/>
      <c r="M522" s="3">
        <v>0</v>
      </c>
      <c r="N522" s="3"/>
      <c r="O522" s="3">
        <v>0</v>
      </c>
      <c r="P522" s="3"/>
      <c r="Q522" s="3">
        <f t="shared" si="20"/>
        <v>0</v>
      </c>
      <c r="T522" s="15"/>
    </row>
    <row r="523" spans="1:20" ht="11.85" customHeight="1" x14ac:dyDescent="0.2">
      <c r="A523" s="2" t="s">
        <v>339</v>
      </c>
      <c r="C523" s="3">
        <v>0</v>
      </c>
      <c r="D523" s="3"/>
      <c r="E523" s="3">
        <v>0</v>
      </c>
      <c r="F523" s="3"/>
      <c r="G523" s="4">
        <v>1147.51</v>
      </c>
      <c r="H523" s="3"/>
      <c r="I523" s="3">
        <v>1200</v>
      </c>
      <c r="J523" s="3"/>
      <c r="K523" s="3">
        <v>1200</v>
      </c>
      <c r="L523" s="3"/>
      <c r="M523" s="3">
        <v>1200</v>
      </c>
      <c r="N523" s="3"/>
      <c r="O523" s="3">
        <v>0</v>
      </c>
      <c r="P523" s="3"/>
      <c r="Q523" s="3">
        <f t="shared" si="20"/>
        <v>1200</v>
      </c>
      <c r="T523" s="15"/>
    </row>
    <row r="524" spans="1:20" ht="11.85" customHeight="1" x14ac:dyDescent="0.2">
      <c r="A524" s="2" t="s">
        <v>340</v>
      </c>
      <c r="C524" s="3">
        <v>772</v>
      </c>
      <c r="D524" s="3"/>
      <c r="E524" s="3">
        <v>575.25</v>
      </c>
      <c r="F524" s="3"/>
      <c r="G524" s="4">
        <v>0</v>
      </c>
      <c r="H524" s="3"/>
      <c r="I524" s="3">
        <v>500</v>
      </c>
      <c r="J524" s="3"/>
      <c r="K524" s="3">
        <v>500</v>
      </c>
      <c r="L524" s="3"/>
      <c r="M524" s="3">
        <v>500</v>
      </c>
      <c r="N524" s="3"/>
      <c r="O524" s="3">
        <v>0</v>
      </c>
      <c r="P524" s="3"/>
      <c r="Q524" s="3">
        <f t="shared" si="20"/>
        <v>500</v>
      </c>
      <c r="T524" s="15"/>
    </row>
    <row r="525" spans="1:20" ht="11.85" customHeight="1" x14ac:dyDescent="0.2">
      <c r="A525" s="2" t="s">
        <v>341</v>
      </c>
      <c r="C525" s="3">
        <v>3236</v>
      </c>
      <c r="D525" s="3"/>
      <c r="E525" s="3">
        <v>2606.11</v>
      </c>
      <c r="F525" s="3"/>
      <c r="G525" s="4">
        <v>4107.03</v>
      </c>
      <c r="H525" s="3"/>
      <c r="I525" s="3">
        <v>4000</v>
      </c>
      <c r="J525" s="3"/>
      <c r="K525" s="3">
        <v>4000</v>
      </c>
      <c r="L525" s="3"/>
      <c r="M525" s="3">
        <v>4000</v>
      </c>
      <c r="N525" s="3"/>
      <c r="O525" s="3">
        <v>0</v>
      </c>
      <c r="P525" s="3"/>
      <c r="Q525" s="3">
        <f t="shared" si="20"/>
        <v>4000</v>
      </c>
      <c r="T525" s="15"/>
    </row>
    <row r="526" spans="1:20" ht="11.85" customHeight="1" x14ac:dyDescent="0.2">
      <c r="A526" s="2" t="s">
        <v>342</v>
      </c>
      <c r="C526" s="3">
        <v>2267</v>
      </c>
      <c r="D526" s="3"/>
      <c r="E526" s="3">
        <v>3199.22</v>
      </c>
      <c r="F526" s="3"/>
      <c r="G526" s="4">
        <v>1711.8</v>
      </c>
      <c r="H526" s="3"/>
      <c r="I526" s="3">
        <v>3000</v>
      </c>
      <c r="J526" s="3"/>
      <c r="K526" s="3">
        <v>5000</v>
      </c>
      <c r="L526" s="3"/>
      <c r="M526" s="3">
        <v>3000</v>
      </c>
      <c r="N526" s="3"/>
      <c r="O526" s="3">
        <v>0</v>
      </c>
      <c r="P526" s="3"/>
      <c r="Q526" s="3">
        <f t="shared" si="20"/>
        <v>3000</v>
      </c>
      <c r="T526" s="15"/>
    </row>
    <row r="527" spans="1:20" ht="11.85" customHeight="1" x14ac:dyDescent="0.2">
      <c r="B527" s="3"/>
      <c r="C527" s="3"/>
      <c r="D527" s="3"/>
      <c r="F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20" ht="11.85" customHeight="1" x14ac:dyDescent="0.2">
      <c r="B528" s="3"/>
      <c r="C528" s="3"/>
      <c r="D528" s="3"/>
      <c r="F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22" ht="11.85" customHeight="1" x14ac:dyDescent="0.2">
      <c r="B529" s="3"/>
      <c r="C529" s="3"/>
      <c r="D529" s="3"/>
      <c r="F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22" ht="11.85" customHeight="1" x14ac:dyDescent="0.2">
      <c r="A530" s="1"/>
      <c r="B530" s="1"/>
      <c r="E530" s="3" t="str">
        <f>$E$1</f>
        <v>CITY OF BRADY</v>
      </c>
    </row>
    <row r="531" spans="1:22" ht="11.85" customHeight="1" x14ac:dyDescent="0.2">
      <c r="E531" s="3" t="str">
        <f>$E$2</f>
        <v>BUDGET REPORT</v>
      </c>
    </row>
    <row r="532" spans="1:22" ht="11.85" customHeight="1" x14ac:dyDescent="0.2">
      <c r="E532" s="3" t="str">
        <f>$E$3</f>
        <v>FISCAL YEAR 2015 - 2016</v>
      </c>
    </row>
    <row r="533" spans="1:22" ht="11.85" customHeight="1" x14ac:dyDescent="0.2">
      <c r="A533" s="2" t="s">
        <v>3</v>
      </c>
    </row>
    <row r="534" spans="1:22" ht="11.85" customHeight="1" x14ac:dyDescent="0.2">
      <c r="A534" s="2" t="s">
        <v>298</v>
      </c>
    </row>
    <row r="535" spans="1:22" ht="11.85" customHeight="1" x14ac:dyDescent="0.2">
      <c r="I535" s="48" t="str">
        <f>+I6</f>
        <v>(----- 2014-2015 ------)</v>
      </c>
      <c r="J535" s="48"/>
      <c r="K535" s="48"/>
      <c r="L535" s="7"/>
      <c r="M535" s="48" t="str">
        <f>$M$6</f>
        <v>2015-2016</v>
      </c>
      <c r="N535" s="48"/>
      <c r="O535" s="48"/>
      <c r="P535" s="48"/>
      <c r="Q535" s="48"/>
    </row>
    <row r="536" spans="1:22" ht="11.85" customHeight="1" x14ac:dyDescent="0.2">
      <c r="C536" s="7" t="str">
        <f>$C$7</f>
        <v>2011- 2012</v>
      </c>
      <c r="D536" s="7"/>
      <c r="E536" s="8" t="str">
        <f>$E$7</f>
        <v>2012-2013</v>
      </c>
      <c r="F536" s="7"/>
      <c r="G536" s="9" t="str">
        <f>$G$7</f>
        <v>2013- 2014</v>
      </c>
      <c r="H536" s="7"/>
      <c r="I536" s="7" t="s">
        <v>9</v>
      </c>
      <c r="J536" s="7"/>
      <c r="K536" s="7" t="str">
        <f>+$K$7</f>
        <v>PROJECTED</v>
      </c>
      <c r="L536" s="7"/>
      <c r="M536" s="7" t="str">
        <f>$M$7</f>
        <v>2015-2016</v>
      </c>
      <c r="N536" s="7"/>
      <c r="O536" s="7" t="str">
        <f>$O$7</f>
        <v>2015-2016</v>
      </c>
      <c r="P536" s="7"/>
      <c r="Q536" s="42" t="str">
        <f>$Q$7</f>
        <v>APPROVED</v>
      </c>
    </row>
    <row r="537" spans="1:22" ht="11.85" customHeight="1" x14ac:dyDescent="0.2">
      <c r="A537" s="10" t="s">
        <v>237</v>
      </c>
      <c r="C537" s="11" t="s">
        <v>12</v>
      </c>
      <c r="D537" s="7"/>
      <c r="E537" s="12" t="s">
        <v>12</v>
      </c>
      <c r="F537" s="7"/>
      <c r="G537" s="13" t="s">
        <v>12</v>
      </c>
      <c r="H537" s="7"/>
      <c r="I537" s="11" t="s">
        <v>13</v>
      </c>
      <c r="J537" s="7"/>
      <c r="K537" s="11" t="s">
        <v>13</v>
      </c>
      <c r="L537" s="7"/>
      <c r="M537" s="11" t="str">
        <f>$M$8</f>
        <v>BASE</v>
      </c>
      <c r="N537" s="7"/>
      <c r="O537" s="11" t="str">
        <f>$O$8</f>
        <v>SUPPLEMENTAL</v>
      </c>
      <c r="P537" s="7"/>
      <c r="Q537" s="11" t="str">
        <f>$Q$8</f>
        <v>BUDGET</v>
      </c>
    </row>
    <row r="538" spans="1:22" ht="11.85" customHeight="1" x14ac:dyDescent="0.2">
      <c r="B538" s="3"/>
      <c r="C538" s="3"/>
      <c r="D538" s="3"/>
      <c r="F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22" ht="11.85" customHeight="1" x14ac:dyDescent="0.2">
      <c r="A539" s="2" t="s">
        <v>343</v>
      </c>
      <c r="C539" s="3">
        <v>738</v>
      </c>
      <c r="D539" s="3"/>
      <c r="E539" s="3">
        <v>0</v>
      </c>
      <c r="F539" s="3"/>
      <c r="G539" s="4">
        <v>0</v>
      </c>
      <c r="H539" s="3"/>
      <c r="I539" s="3">
        <v>250</v>
      </c>
      <c r="J539" s="3"/>
      <c r="K539" s="3">
        <v>250</v>
      </c>
      <c r="L539" s="3"/>
      <c r="M539" s="3">
        <v>250</v>
      </c>
      <c r="N539" s="3"/>
      <c r="O539" s="3">
        <v>0</v>
      </c>
      <c r="P539" s="3"/>
      <c r="Q539" s="3">
        <f>M539+O539</f>
        <v>250</v>
      </c>
      <c r="T539" s="15"/>
    </row>
    <row r="540" spans="1:22" ht="11.85" customHeight="1" x14ac:dyDescent="0.2">
      <c r="A540" s="2" t="s">
        <v>344</v>
      </c>
      <c r="C540" s="3">
        <v>1736</v>
      </c>
      <c r="D540" s="3"/>
      <c r="E540" s="3">
        <v>1359.24</v>
      </c>
      <c r="F540" s="3"/>
      <c r="G540" s="4">
        <v>966.12</v>
      </c>
      <c r="H540" s="3"/>
      <c r="I540" s="3">
        <v>556</v>
      </c>
      <c r="J540" s="3"/>
      <c r="K540" s="3">
        <v>556</v>
      </c>
      <c r="L540" s="3"/>
      <c r="M540" s="3">
        <v>137</v>
      </c>
      <c r="N540" s="3"/>
      <c r="O540" s="3">
        <v>0</v>
      </c>
      <c r="P540" s="3"/>
      <c r="Q540" s="3">
        <f>M540+O540</f>
        <v>137</v>
      </c>
      <c r="T540" s="15"/>
      <c r="V540" s="3"/>
    </row>
    <row r="541" spans="1:22" ht="11.85" customHeight="1" x14ac:dyDescent="0.2">
      <c r="A541" s="2" t="s">
        <v>345</v>
      </c>
      <c r="C541" s="16">
        <v>8613</v>
      </c>
      <c r="D541" s="3"/>
      <c r="E541" s="16">
        <v>8989.44</v>
      </c>
      <c r="F541" s="3"/>
      <c r="G541" s="17">
        <v>9814.2000000000007</v>
      </c>
      <c r="H541" s="3"/>
      <c r="I541" s="16">
        <v>9793</v>
      </c>
      <c r="J541" s="3"/>
      <c r="K541" s="16">
        <v>9793</v>
      </c>
      <c r="L541" s="3"/>
      <c r="M541" s="16">
        <v>8525</v>
      </c>
      <c r="N541" s="3"/>
      <c r="O541" s="16">
        <v>0</v>
      </c>
      <c r="P541" s="3"/>
      <c r="Q541" s="16">
        <f>M541+O541</f>
        <v>8525</v>
      </c>
      <c r="T541" s="15"/>
      <c r="V541" s="3"/>
    </row>
    <row r="542" spans="1:22" ht="11.85" customHeight="1" x14ac:dyDescent="0.2">
      <c r="A542" s="2" t="s">
        <v>290</v>
      </c>
      <c r="C542" s="3">
        <f>SUM(C505:C510)+SUM(C511:C541)</f>
        <v>620874</v>
      </c>
      <c r="D542" s="3"/>
      <c r="E542" s="3">
        <f>SUM(E505:E510)+SUM(E511:E541)</f>
        <v>949352.49</v>
      </c>
      <c r="F542" s="3"/>
      <c r="G542" s="4">
        <f>SUM(G505:G510)+SUM(G511:G541)</f>
        <v>362000.29</v>
      </c>
      <c r="H542" s="3"/>
      <c r="I542" s="3">
        <f>SUM(I505:I510)+SUM(I511:I541)</f>
        <v>836479</v>
      </c>
      <c r="J542" s="3"/>
      <c r="K542" s="3">
        <f>SUM(K505:K510)+SUM(K511:K541)</f>
        <v>569604</v>
      </c>
      <c r="L542" s="3"/>
      <c r="M542" s="3">
        <f>SUM(M505:M510)+SUM(M511:M541)</f>
        <v>470092</v>
      </c>
      <c r="N542" s="3"/>
      <c r="O542" s="3">
        <f>SUM(O505:O510)+SUM(O511:O541)</f>
        <v>0</v>
      </c>
      <c r="P542" s="3"/>
      <c r="Q542" s="3">
        <f>SUM(Q505:Q510)+SUM(Q511:Q541)</f>
        <v>470092</v>
      </c>
    </row>
    <row r="543" spans="1:22" ht="11.85" customHeight="1" x14ac:dyDescent="0.2"/>
    <row r="544" spans="1:22" ht="11.85" customHeight="1" x14ac:dyDescent="0.2">
      <c r="A544" s="2" t="s">
        <v>346</v>
      </c>
      <c r="C544" s="3">
        <v>0</v>
      </c>
      <c r="D544" s="3"/>
      <c r="E544" s="3">
        <v>0</v>
      </c>
      <c r="F544" s="3"/>
      <c r="G544" s="4">
        <v>0</v>
      </c>
      <c r="H544" s="3"/>
      <c r="I544" s="3">
        <v>0</v>
      </c>
      <c r="J544" s="3"/>
      <c r="K544" s="3">
        <v>0</v>
      </c>
      <c r="L544" s="3"/>
      <c r="M544" s="3">
        <v>0</v>
      </c>
      <c r="N544" s="3"/>
      <c r="O544" s="3">
        <v>0</v>
      </c>
      <c r="P544" s="3"/>
      <c r="Q544" s="3">
        <f>M544+O544</f>
        <v>0</v>
      </c>
      <c r="T544" s="15"/>
    </row>
    <row r="545" spans="1:21" ht="11.85" customHeight="1" x14ac:dyDescent="0.2">
      <c r="A545" s="2" t="s">
        <v>347</v>
      </c>
      <c r="C545" s="3">
        <v>0</v>
      </c>
      <c r="D545" s="3"/>
      <c r="E545" s="3">
        <v>0</v>
      </c>
      <c r="F545" s="3"/>
      <c r="G545" s="4">
        <v>0</v>
      </c>
      <c r="H545" s="3"/>
      <c r="I545" s="3">
        <v>0</v>
      </c>
      <c r="J545" s="3"/>
      <c r="K545" s="3">
        <v>0</v>
      </c>
      <c r="L545" s="3"/>
      <c r="M545" s="3">
        <v>0</v>
      </c>
      <c r="N545" s="3"/>
      <c r="O545" s="3">
        <v>0</v>
      </c>
      <c r="P545" s="3"/>
      <c r="Q545" s="3">
        <f>M545+O545</f>
        <v>0</v>
      </c>
      <c r="T545" s="15"/>
    </row>
    <row r="546" spans="1:21" ht="11.85" customHeight="1" x14ac:dyDescent="0.2">
      <c r="A546" s="2" t="s">
        <v>348</v>
      </c>
      <c r="C546" s="16">
        <v>105724</v>
      </c>
      <c r="D546" s="3"/>
      <c r="E546" s="16">
        <v>90.64</v>
      </c>
      <c r="F546" s="3"/>
      <c r="G546" s="17">
        <v>0</v>
      </c>
      <c r="H546" s="3"/>
      <c r="I546" s="16">
        <v>94500</v>
      </c>
      <c r="J546" s="3"/>
      <c r="K546" s="16">
        <v>94500</v>
      </c>
      <c r="L546" s="3"/>
      <c r="M546" s="16">
        <v>0</v>
      </c>
      <c r="N546" s="3"/>
      <c r="O546" s="16">
        <v>50000</v>
      </c>
      <c r="P546" s="3"/>
      <c r="Q546" s="16">
        <f>M546+O546</f>
        <v>50000</v>
      </c>
      <c r="T546" s="15"/>
    </row>
    <row r="547" spans="1:21" ht="11.85" customHeight="1" x14ac:dyDescent="0.2">
      <c r="A547" s="2" t="s">
        <v>293</v>
      </c>
      <c r="C547" s="3">
        <f>SUM(C544:C546)</f>
        <v>105724</v>
      </c>
      <c r="D547" s="3"/>
      <c r="E547" s="3">
        <f>SUM(E544:E546)</f>
        <v>90.64</v>
      </c>
      <c r="F547" s="3"/>
      <c r="G547" s="4">
        <f>SUM(G544:G546)</f>
        <v>0</v>
      </c>
      <c r="H547" s="3"/>
      <c r="I547" s="3">
        <f>SUM(I544:I546)</f>
        <v>94500</v>
      </c>
      <c r="J547" s="3"/>
      <c r="K547" s="3">
        <f>SUM(K544:K546)</f>
        <v>94500</v>
      </c>
      <c r="L547" s="3"/>
      <c r="M547" s="3">
        <f>SUM(M544:M546)</f>
        <v>0</v>
      </c>
      <c r="N547" s="3"/>
      <c r="O547" s="3">
        <f>SUM(O544:O546)</f>
        <v>50000</v>
      </c>
      <c r="P547" s="3"/>
      <c r="Q547" s="3">
        <f>SUM(Q544:Q546)</f>
        <v>50000</v>
      </c>
    </row>
    <row r="548" spans="1:21" ht="11.85" customHeight="1" x14ac:dyDescent="0.2">
      <c r="C548" s="3"/>
      <c r="D548" s="3"/>
      <c r="F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21" ht="11.85" customHeight="1" x14ac:dyDescent="0.2">
      <c r="A549" s="14" t="s">
        <v>294</v>
      </c>
      <c r="C549" s="3"/>
      <c r="D549" s="3"/>
      <c r="F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21" ht="11.85" customHeight="1" x14ac:dyDescent="0.2">
      <c r="A550" s="2" t="s">
        <v>349</v>
      </c>
      <c r="C550" s="16">
        <v>0</v>
      </c>
      <c r="D550" s="3"/>
      <c r="E550" s="16">
        <v>0</v>
      </c>
      <c r="F550" s="3"/>
      <c r="G550" s="17">
        <v>0</v>
      </c>
      <c r="H550" s="3"/>
      <c r="I550" s="16">
        <v>0</v>
      </c>
      <c r="J550" s="3"/>
      <c r="K550" s="16">
        <v>0</v>
      </c>
      <c r="L550" s="3"/>
      <c r="M550" s="16">
        <v>0</v>
      </c>
      <c r="N550" s="3"/>
      <c r="O550" s="16">
        <v>0</v>
      </c>
      <c r="P550" s="3"/>
      <c r="Q550" s="16">
        <f>M550+O550</f>
        <v>0</v>
      </c>
      <c r="T550" s="15"/>
    </row>
    <row r="551" spans="1:21" ht="11.85" customHeight="1" x14ac:dyDescent="0.2">
      <c r="A551" s="2" t="s">
        <v>296</v>
      </c>
      <c r="C551" s="3">
        <f>SUM(C550)</f>
        <v>0</v>
      </c>
      <c r="D551" s="3"/>
      <c r="E551" s="3">
        <f>SUM(E550)</f>
        <v>0</v>
      </c>
      <c r="F551" s="3"/>
      <c r="G551" s="4">
        <f>SUM(G550)</f>
        <v>0</v>
      </c>
      <c r="H551" s="3"/>
      <c r="I551" s="3">
        <f>SUM(I550)</f>
        <v>0</v>
      </c>
      <c r="J551" s="3"/>
      <c r="K551" s="3">
        <f>SUM(K550)</f>
        <v>0</v>
      </c>
      <c r="L551" s="3"/>
      <c r="M551" s="3">
        <f>SUM(M550)</f>
        <v>0</v>
      </c>
      <c r="N551" s="3"/>
      <c r="O551" s="3">
        <f>SUM(O550)</f>
        <v>0</v>
      </c>
      <c r="P551" s="3"/>
      <c r="Q551" s="3">
        <f>SUM(Q550)</f>
        <v>0</v>
      </c>
    </row>
    <row r="552" spans="1:21" ht="11.85" customHeight="1" x14ac:dyDescent="0.2">
      <c r="C552" s="3"/>
      <c r="D552" s="3"/>
      <c r="F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21" ht="11.85" customHeight="1" x14ac:dyDescent="0.2">
      <c r="A553" s="2" t="s">
        <v>350</v>
      </c>
      <c r="C553" s="3">
        <f>C486+C502+C542+C547+C551</f>
        <v>931458</v>
      </c>
      <c r="D553" s="3"/>
      <c r="E553" s="3">
        <f>E486+E502+E542+E547+E551</f>
        <v>1161786.7899999998</v>
      </c>
      <c r="F553" s="3"/>
      <c r="G553" s="4">
        <f>G486+G502+G542+G547+G551</f>
        <v>572695.44999999995</v>
      </c>
      <c r="H553" s="3"/>
      <c r="I553" s="3">
        <f>I486+I502+I542+I547+I551</f>
        <v>1131679</v>
      </c>
      <c r="J553" s="3"/>
      <c r="K553" s="3">
        <f>K486+K502+K542+K547+K551</f>
        <v>913706</v>
      </c>
      <c r="L553" s="3"/>
      <c r="M553" s="3">
        <f>M486+M502+M542+M547+M551</f>
        <v>740210</v>
      </c>
      <c r="N553" s="3"/>
      <c r="O553" s="3">
        <f>O486+O502+O542+O547+O551</f>
        <v>50000</v>
      </c>
      <c r="P553" s="3"/>
      <c r="Q553" s="3">
        <f>Q486+Q502+Q542+Q547+Q551</f>
        <v>790210</v>
      </c>
      <c r="T553" s="15"/>
      <c r="U553" s="3"/>
    </row>
    <row r="554" spans="1:21" ht="11.85" customHeight="1" x14ac:dyDescent="0.2">
      <c r="C554" s="3"/>
      <c r="D554" s="3"/>
      <c r="F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21" ht="11.85" customHeight="1" x14ac:dyDescent="0.2">
      <c r="C555" s="3"/>
      <c r="D555" s="3"/>
      <c r="F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21" ht="11.85" customHeight="1" x14ac:dyDescent="0.2">
      <c r="C556" s="3"/>
      <c r="D556" s="3"/>
      <c r="F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21" ht="11.85" customHeight="1" x14ac:dyDescent="0.2">
      <c r="C557" s="3"/>
      <c r="D557" s="3"/>
      <c r="F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21" ht="11.85" customHeight="1" x14ac:dyDescent="0.2">
      <c r="C558" s="3"/>
      <c r="D558" s="3"/>
      <c r="F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21" ht="11.85" customHeight="1" x14ac:dyDescent="0.2">
      <c r="C559" s="3"/>
      <c r="D559" s="3"/>
      <c r="F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21" ht="11.85" customHeight="1" x14ac:dyDescent="0.2">
      <c r="C560" s="3"/>
      <c r="D560" s="3"/>
      <c r="F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3:17" ht="11.85" customHeight="1" x14ac:dyDescent="0.2">
      <c r="C561" s="3"/>
      <c r="D561" s="3"/>
      <c r="F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3:17" ht="11.85" customHeight="1" x14ac:dyDescent="0.2">
      <c r="C562" s="3"/>
      <c r="D562" s="3"/>
      <c r="F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3:17" ht="11.85" customHeight="1" x14ac:dyDescent="0.2">
      <c r="C563" s="3"/>
      <c r="D563" s="3"/>
      <c r="F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3:17" ht="11.85" customHeight="1" x14ac:dyDescent="0.2">
      <c r="C564" s="3"/>
      <c r="D564" s="3"/>
      <c r="F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3:17" ht="11.85" customHeight="1" x14ac:dyDescent="0.2">
      <c r="C565" s="3"/>
      <c r="D565" s="3"/>
      <c r="F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3:17" ht="11.85" customHeight="1" x14ac:dyDescent="0.2">
      <c r="C566" s="3"/>
      <c r="D566" s="3"/>
      <c r="F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3:17" ht="11.85" customHeight="1" x14ac:dyDescent="0.2">
      <c r="C567" s="3"/>
      <c r="D567" s="3"/>
      <c r="F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3:17" ht="11.85" customHeight="1" x14ac:dyDescent="0.2">
      <c r="C568" s="3"/>
      <c r="D568" s="3"/>
      <c r="F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3:17" ht="11.85" customHeight="1" x14ac:dyDescent="0.2">
      <c r="C569" s="3"/>
      <c r="D569" s="3"/>
      <c r="F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3:17" ht="11.85" customHeight="1" x14ac:dyDescent="0.2">
      <c r="C570" s="3"/>
      <c r="D570" s="3"/>
      <c r="F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3:17" ht="11.85" customHeight="1" x14ac:dyDescent="0.2">
      <c r="C571" s="3"/>
      <c r="D571" s="3"/>
      <c r="F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3:17" ht="11.85" customHeight="1" x14ac:dyDescent="0.2">
      <c r="C572" s="3"/>
      <c r="D572" s="3"/>
      <c r="F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3:17" ht="11.85" customHeight="1" x14ac:dyDescent="0.2">
      <c r="C573" s="3"/>
      <c r="D573" s="3"/>
      <c r="F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3:17" ht="11.85" customHeight="1" x14ac:dyDescent="0.2">
      <c r="C574" s="3"/>
      <c r="D574" s="3"/>
      <c r="F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3:17" ht="11.85" customHeight="1" x14ac:dyDescent="0.2">
      <c r="C575" s="3"/>
      <c r="D575" s="3"/>
      <c r="F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3:17" ht="11.85" customHeight="1" x14ac:dyDescent="0.2">
      <c r="C576" s="3"/>
      <c r="D576" s="3"/>
      <c r="F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3:17" ht="11.85" customHeight="1" x14ac:dyDescent="0.2">
      <c r="C577" s="3"/>
      <c r="D577" s="3"/>
      <c r="F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3:17" ht="11.85" customHeight="1" x14ac:dyDescent="0.2">
      <c r="C578" s="3"/>
      <c r="D578" s="3"/>
      <c r="F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3:17" ht="11.85" customHeight="1" x14ac:dyDescent="0.2">
      <c r="C579" s="3"/>
      <c r="D579" s="3"/>
      <c r="F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3:17" ht="11.85" customHeight="1" x14ac:dyDescent="0.2">
      <c r="C580" s="3"/>
      <c r="D580" s="3"/>
      <c r="F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3:17" ht="11.85" customHeight="1" x14ac:dyDescent="0.2">
      <c r="C581" s="3"/>
      <c r="D581" s="3"/>
      <c r="F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3:17" ht="11.85" customHeight="1" x14ac:dyDescent="0.2">
      <c r="C582" s="3"/>
      <c r="D582" s="3"/>
      <c r="F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3:17" ht="11.85" customHeight="1" x14ac:dyDescent="0.2">
      <c r="C583" s="3"/>
      <c r="D583" s="3"/>
      <c r="F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3:17" ht="11.85" customHeight="1" x14ac:dyDescent="0.2">
      <c r="C584" s="3"/>
      <c r="D584" s="3"/>
      <c r="F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3:17" ht="11.85" customHeight="1" x14ac:dyDescent="0.2">
      <c r="C585" s="3"/>
      <c r="D585" s="3"/>
      <c r="F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3:17" ht="11.85" customHeight="1" x14ac:dyDescent="0.2">
      <c r="C586" s="3"/>
      <c r="D586" s="3"/>
      <c r="F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3:17" ht="11.85" customHeight="1" x14ac:dyDescent="0.2">
      <c r="C587" s="3"/>
      <c r="D587" s="3"/>
      <c r="F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3:17" ht="11.85" customHeight="1" x14ac:dyDescent="0.2">
      <c r="C588" s="3"/>
      <c r="D588" s="3"/>
      <c r="F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3:17" ht="11.85" customHeight="1" x14ac:dyDescent="0.2">
      <c r="C589" s="3"/>
      <c r="D589" s="3"/>
      <c r="F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3:17" ht="11.85" customHeight="1" x14ac:dyDescent="0.2">
      <c r="C590" s="3"/>
      <c r="D590" s="3"/>
      <c r="F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3:17" ht="11.85" customHeight="1" x14ac:dyDescent="0.2">
      <c r="C591" s="3"/>
      <c r="D591" s="3"/>
      <c r="F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3:17" ht="11.85" customHeight="1" x14ac:dyDescent="0.2">
      <c r="C592" s="3"/>
      <c r="D592" s="3"/>
      <c r="F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20" ht="11.85" customHeight="1" x14ac:dyDescent="0.2">
      <c r="A593" s="1"/>
      <c r="B593" s="1"/>
      <c r="E593" s="3" t="str">
        <f>$E$1</f>
        <v>CITY OF BRADY</v>
      </c>
    </row>
    <row r="594" spans="1:20" ht="11.85" customHeight="1" x14ac:dyDescent="0.2">
      <c r="E594" s="3" t="str">
        <f>$E$2</f>
        <v>BUDGET REPORT</v>
      </c>
    </row>
    <row r="595" spans="1:20" ht="11.85" customHeight="1" x14ac:dyDescent="0.2">
      <c r="E595" s="3" t="str">
        <f>$E$3</f>
        <v>FISCAL YEAR 2015 - 2016</v>
      </c>
    </row>
    <row r="596" spans="1:20" ht="11.85" customHeight="1" x14ac:dyDescent="0.2">
      <c r="A596" s="2" t="s">
        <v>3</v>
      </c>
    </row>
    <row r="597" spans="1:20" ht="11.85" customHeight="1" x14ac:dyDescent="0.2">
      <c r="A597" s="2" t="s">
        <v>351</v>
      </c>
    </row>
    <row r="598" spans="1:20" ht="11.85" customHeight="1" x14ac:dyDescent="0.2">
      <c r="I598" s="48" t="str">
        <f>+I6</f>
        <v>(----- 2014-2015 ------)</v>
      </c>
      <c r="J598" s="48"/>
      <c r="K598" s="48"/>
      <c r="L598" s="7"/>
      <c r="M598" s="48" t="str">
        <f>$M$6</f>
        <v>2015-2016</v>
      </c>
      <c r="N598" s="48"/>
      <c r="O598" s="48"/>
      <c r="P598" s="48"/>
      <c r="Q598" s="48"/>
    </row>
    <row r="599" spans="1:20" ht="11.85" customHeight="1" x14ac:dyDescent="0.2">
      <c r="C599" s="7" t="str">
        <f>$C$7</f>
        <v>2011- 2012</v>
      </c>
      <c r="D599" s="7"/>
      <c r="E599" s="8" t="str">
        <f>$E$7</f>
        <v>2012-2013</v>
      </c>
      <c r="F599" s="7"/>
      <c r="G599" s="9" t="str">
        <f>$G$7</f>
        <v>2013- 2014</v>
      </c>
      <c r="H599" s="7"/>
      <c r="I599" s="7" t="s">
        <v>9</v>
      </c>
      <c r="J599" s="7"/>
      <c r="K599" s="7" t="str">
        <f>+$K$7</f>
        <v>PROJECTED</v>
      </c>
      <c r="L599" s="7"/>
      <c r="M599" s="7" t="str">
        <f>$M$7</f>
        <v>2015-2016</v>
      </c>
      <c r="N599" s="7"/>
      <c r="O599" s="7" t="str">
        <f>$O$7</f>
        <v>2015-2016</v>
      </c>
      <c r="P599" s="7"/>
      <c r="Q599" s="42" t="str">
        <f>$Q$7</f>
        <v>APPROVED</v>
      </c>
    </row>
    <row r="600" spans="1:20" ht="11.85" customHeight="1" x14ac:dyDescent="0.2">
      <c r="A600" s="10" t="s">
        <v>237</v>
      </c>
      <c r="C600" s="11" t="s">
        <v>12</v>
      </c>
      <c r="D600" s="7"/>
      <c r="E600" s="12" t="s">
        <v>12</v>
      </c>
      <c r="F600" s="7"/>
      <c r="G600" s="13" t="s">
        <v>12</v>
      </c>
      <c r="H600" s="7"/>
      <c r="I600" s="11" t="s">
        <v>13</v>
      </c>
      <c r="J600" s="7"/>
      <c r="K600" s="11" t="s">
        <v>13</v>
      </c>
      <c r="L600" s="7"/>
      <c r="M600" s="11" t="str">
        <f>$M$8</f>
        <v>BASE</v>
      </c>
      <c r="N600" s="7"/>
      <c r="O600" s="11" t="str">
        <f>$O$8</f>
        <v>SUPPLEMENTAL</v>
      </c>
      <c r="P600" s="7"/>
      <c r="Q600" s="11" t="str">
        <f>$Q$8</f>
        <v>BUDGET</v>
      </c>
    </row>
    <row r="601" spans="1:20" ht="11.85" customHeight="1" x14ac:dyDescent="0.2"/>
    <row r="602" spans="1:20" ht="11.85" customHeight="1" x14ac:dyDescent="0.2">
      <c r="A602" s="14" t="s">
        <v>238</v>
      </c>
    </row>
    <row r="603" spans="1:20" ht="11.85" customHeight="1" x14ac:dyDescent="0.2">
      <c r="A603" s="2" t="s">
        <v>352</v>
      </c>
      <c r="C603" s="3">
        <v>124807</v>
      </c>
      <c r="D603" s="3"/>
      <c r="E603" s="3">
        <v>128849.86</v>
      </c>
      <c r="F603" s="3"/>
      <c r="G603" s="4">
        <v>93468.94</v>
      </c>
      <c r="H603" s="3"/>
      <c r="I603" s="3">
        <v>94620</v>
      </c>
      <c r="J603" s="3"/>
      <c r="K603" s="3">
        <v>109552</v>
      </c>
      <c r="L603" s="3"/>
      <c r="M603" s="3">
        <v>132900</v>
      </c>
      <c r="N603" s="3"/>
      <c r="O603" s="3">
        <v>0</v>
      </c>
      <c r="P603" s="3"/>
      <c r="Q603" s="3">
        <f t="shared" ref="Q603:Q610" si="21">M603+O603</f>
        <v>132900</v>
      </c>
      <c r="T603" s="15"/>
    </row>
    <row r="604" spans="1:20" ht="11.85" customHeight="1" x14ac:dyDescent="0.2">
      <c r="A604" s="2" t="s">
        <v>353</v>
      </c>
      <c r="C604" s="3">
        <v>6385</v>
      </c>
      <c r="D604" s="3"/>
      <c r="E604" s="3">
        <v>5902.59</v>
      </c>
      <c r="F604" s="3"/>
      <c r="G604" s="4">
        <v>7862.2</v>
      </c>
      <c r="H604" s="3"/>
      <c r="I604" s="3">
        <v>10000</v>
      </c>
      <c r="J604" s="3"/>
      <c r="K604" s="3">
        <v>10000</v>
      </c>
      <c r="L604" s="3"/>
      <c r="M604" s="3">
        <v>10000</v>
      </c>
      <c r="N604" s="3"/>
      <c r="O604" s="3">
        <v>0</v>
      </c>
      <c r="P604" s="3"/>
      <c r="Q604" s="3">
        <f t="shared" si="21"/>
        <v>10000</v>
      </c>
      <c r="T604" s="15"/>
    </row>
    <row r="605" spans="1:20" ht="11.85" customHeight="1" x14ac:dyDescent="0.2">
      <c r="A605" s="2" t="s">
        <v>354</v>
      </c>
      <c r="C605" s="3">
        <v>0</v>
      </c>
      <c r="D605" s="3"/>
      <c r="E605" s="3">
        <v>0</v>
      </c>
      <c r="F605" s="3"/>
      <c r="G605" s="4">
        <v>0</v>
      </c>
      <c r="H605" s="3"/>
      <c r="I605" s="3">
        <v>600</v>
      </c>
      <c r="J605" s="3"/>
      <c r="K605" s="3">
        <v>600</v>
      </c>
      <c r="L605" s="3"/>
      <c r="M605" s="3">
        <v>600</v>
      </c>
      <c r="N605" s="3"/>
      <c r="O605" s="3">
        <v>0</v>
      </c>
      <c r="P605" s="3"/>
      <c r="Q605" s="3">
        <f>M605+O605</f>
        <v>600</v>
      </c>
      <c r="T605" s="15"/>
    </row>
    <row r="606" spans="1:20" ht="11.85" customHeight="1" x14ac:dyDescent="0.2">
      <c r="A606" s="2" t="s">
        <v>355</v>
      </c>
      <c r="C606" s="3">
        <v>16864</v>
      </c>
      <c r="D606" s="3"/>
      <c r="E606" s="3">
        <v>22558.94</v>
      </c>
      <c r="F606" s="3"/>
      <c r="G606" s="4">
        <v>20537.46</v>
      </c>
      <c r="H606" s="3"/>
      <c r="I606" s="3">
        <v>23901</v>
      </c>
      <c r="J606" s="3"/>
      <c r="K606" s="3">
        <v>30768</v>
      </c>
      <c r="L606" s="3"/>
      <c r="M606" s="3">
        <v>46886</v>
      </c>
      <c r="N606" s="3"/>
      <c r="O606" s="3">
        <v>0</v>
      </c>
      <c r="P606" s="3"/>
      <c r="Q606" s="3">
        <f t="shared" si="21"/>
        <v>46886</v>
      </c>
      <c r="T606" s="15"/>
    </row>
    <row r="607" spans="1:20" ht="11.85" customHeight="1" x14ac:dyDescent="0.2">
      <c r="A607" s="2" t="s">
        <v>356</v>
      </c>
      <c r="C607" s="3">
        <v>6423</v>
      </c>
      <c r="D607" s="3"/>
      <c r="E607" s="3">
        <v>8466.94</v>
      </c>
      <c r="F607" s="3"/>
      <c r="G607" s="4">
        <v>8140.73</v>
      </c>
      <c r="H607" s="3"/>
      <c r="I607" s="3">
        <v>8208</v>
      </c>
      <c r="J607" s="3"/>
      <c r="K607" s="3">
        <v>12100</v>
      </c>
      <c r="L607" s="3"/>
      <c r="M607" s="3">
        <v>14765</v>
      </c>
      <c r="N607" s="3"/>
      <c r="O607" s="3">
        <v>0</v>
      </c>
      <c r="P607" s="3"/>
      <c r="Q607" s="3">
        <f t="shared" si="21"/>
        <v>14765</v>
      </c>
      <c r="T607" s="15"/>
    </row>
    <row r="608" spans="1:20" ht="11.85" customHeight="1" x14ac:dyDescent="0.2">
      <c r="A608" s="2" t="s">
        <v>357</v>
      </c>
      <c r="C608" s="3">
        <v>3387</v>
      </c>
      <c r="D608" s="3"/>
      <c r="E608" s="3">
        <v>3438.14</v>
      </c>
      <c r="F608" s="3"/>
      <c r="G608" s="4">
        <v>3538.95</v>
      </c>
      <c r="H608" s="3"/>
      <c r="I608" s="3">
        <v>2712</v>
      </c>
      <c r="J608" s="3"/>
      <c r="K608" s="3">
        <v>4040</v>
      </c>
      <c r="L608" s="3"/>
      <c r="M608" s="3">
        <v>3820</v>
      </c>
      <c r="N608" s="3"/>
      <c r="O608" s="3">
        <v>0</v>
      </c>
      <c r="P608" s="3"/>
      <c r="Q608" s="3">
        <f t="shared" si="21"/>
        <v>3820</v>
      </c>
      <c r="T608" s="15"/>
    </row>
    <row r="609" spans="1:21" ht="11.85" customHeight="1" x14ac:dyDescent="0.2">
      <c r="A609" s="2" t="s">
        <v>358</v>
      </c>
      <c r="C609" s="3">
        <v>1598</v>
      </c>
      <c r="D609" s="3"/>
      <c r="E609" s="3">
        <v>19.79</v>
      </c>
      <c r="F609" s="3"/>
      <c r="G609" s="4">
        <v>1392.07</v>
      </c>
      <c r="H609" s="3"/>
      <c r="I609" s="3">
        <v>1242</v>
      </c>
      <c r="J609" s="3"/>
      <c r="K609" s="3">
        <v>1242</v>
      </c>
      <c r="L609" s="3"/>
      <c r="M609" s="3">
        <v>450</v>
      </c>
      <c r="N609" s="3"/>
      <c r="O609" s="3">
        <v>0</v>
      </c>
      <c r="P609" s="3"/>
      <c r="Q609" s="3">
        <f t="shared" si="21"/>
        <v>450</v>
      </c>
      <c r="T609" s="15"/>
    </row>
    <row r="610" spans="1:21" ht="11.85" customHeight="1" x14ac:dyDescent="0.2">
      <c r="A610" s="2" t="s">
        <v>359</v>
      </c>
      <c r="C610" s="16">
        <v>10003</v>
      </c>
      <c r="D610" s="3"/>
      <c r="E610" s="16">
        <v>10310.299999999999</v>
      </c>
      <c r="F610" s="3"/>
      <c r="G610" s="17">
        <v>7709.06</v>
      </c>
      <c r="H610" s="3"/>
      <c r="I610" s="16">
        <v>8160</v>
      </c>
      <c r="J610" s="3"/>
      <c r="K610" s="16">
        <v>8865</v>
      </c>
      <c r="L610" s="3"/>
      <c r="M610" s="16">
        <v>11146</v>
      </c>
      <c r="N610" s="3"/>
      <c r="O610" s="16">
        <v>0</v>
      </c>
      <c r="P610" s="3"/>
      <c r="Q610" s="16">
        <f t="shared" si="21"/>
        <v>11146</v>
      </c>
      <c r="T610" s="15"/>
    </row>
    <row r="611" spans="1:21" ht="11.85" customHeight="1" x14ac:dyDescent="0.2">
      <c r="A611" s="2" t="s">
        <v>249</v>
      </c>
      <c r="C611" s="3">
        <f>SUM(C603:C610)</f>
        <v>169467</v>
      </c>
      <c r="D611" s="3"/>
      <c r="E611" s="3">
        <f>SUM(E603:E610)</f>
        <v>179546.56000000003</v>
      </c>
      <c r="F611" s="3"/>
      <c r="G611" s="4">
        <f>SUM(G603:G610)</f>
        <v>142649.41</v>
      </c>
      <c r="H611" s="3"/>
      <c r="I611" s="3">
        <f>SUM(I603:I610)</f>
        <v>149443</v>
      </c>
      <c r="J611" s="3"/>
      <c r="K611" s="3">
        <f>SUM(K603:K610)</f>
        <v>177167</v>
      </c>
      <c r="L611" s="3"/>
      <c r="M611" s="3">
        <f>SUM(M603:M610)</f>
        <v>220567</v>
      </c>
      <c r="N611" s="3"/>
      <c r="O611" s="3">
        <f>SUM(O603:O610)</f>
        <v>0</v>
      </c>
      <c r="P611" s="3"/>
      <c r="Q611" s="3">
        <f>SUM(Q603:Q610)</f>
        <v>220567</v>
      </c>
      <c r="R611" s="3"/>
      <c r="S611" s="3"/>
      <c r="U611" s="3"/>
    </row>
    <row r="612" spans="1:21" ht="11.85" customHeight="1" x14ac:dyDescent="0.2">
      <c r="C612" s="3"/>
      <c r="D612" s="3"/>
      <c r="F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21" ht="11.85" customHeight="1" x14ac:dyDescent="0.2">
      <c r="A613" s="14" t="s">
        <v>250</v>
      </c>
      <c r="C613" s="3"/>
      <c r="D613" s="3"/>
      <c r="F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21" ht="11.85" customHeight="1" x14ac:dyDescent="0.2">
      <c r="A614" s="2" t="s">
        <v>360</v>
      </c>
      <c r="C614" s="3">
        <v>869</v>
      </c>
      <c r="D614" s="3"/>
      <c r="E614" s="3">
        <v>0</v>
      </c>
      <c r="F614" s="3"/>
      <c r="G614" s="4">
        <v>0</v>
      </c>
      <c r="H614" s="3"/>
      <c r="I614" s="3">
        <v>500</v>
      </c>
      <c r="J614" s="3"/>
      <c r="K614" s="3">
        <v>500</v>
      </c>
      <c r="L614" s="3"/>
      <c r="M614" s="3">
        <v>0</v>
      </c>
      <c r="N614" s="3"/>
      <c r="O614" s="3">
        <v>0</v>
      </c>
      <c r="P614" s="3"/>
      <c r="Q614" s="3">
        <f t="shared" ref="Q614:Q622" si="22">M614+O614</f>
        <v>0</v>
      </c>
      <c r="T614" s="15"/>
    </row>
    <row r="615" spans="1:21" ht="11.85" customHeight="1" x14ac:dyDescent="0.2">
      <c r="A615" s="2" t="s">
        <v>361</v>
      </c>
      <c r="C615" s="3">
        <v>50338</v>
      </c>
      <c r="D615" s="3"/>
      <c r="E615" s="3">
        <v>43181.87</v>
      </c>
      <c r="F615" s="3"/>
      <c r="G615" s="4">
        <v>30553.5</v>
      </c>
      <c r="H615" s="3"/>
      <c r="I615" s="3">
        <v>30000</v>
      </c>
      <c r="J615" s="3"/>
      <c r="K615" s="3">
        <v>31000</v>
      </c>
      <c r="L615" s="3"/>
      <c r="M615" s="3">
        <v>30000</v>
      </c>
      <c r="N615" s="3"/>
      <c r="O615" s="3">
        <v>0</v>
      </c>
      <c r="P615" s="3"/>
      <c r="Q615" s="3">
        <f t="shared" si="22"/>
        <v>30000</v>
      </c>
      <c r="T615" s="15"/>
    </row>
    <row r="616" spans="1:21" ht="11.85" customHeight="1" x14ac:dyDescent="0.2">
      <c r="A616" s="2" t="s">
        <v>362</v>
      </c>
      <c r="C616" s="3">
        <v>2603</v>
      </c>
      <c r="D616" s="3"/>
      <c r="E616" s="3">
        <v>905</v>
      </c>
      <c r="F616" s="3"/>
      <c r="G616" s="4">
        <v>2299.09</v>
      </c>
      <c r="H616" s="3"/>
      <c r="I616" s="3">
        <v>0</v>
      </c>
      <c r="J616" s="3"/>
      <c r="K616" s="3">
        <v>400</v>
      </c>
      <c r="L616" s="3"/>
      <c r="M616" s="3">
        <v>500</v>
      </c>
      <c r="N616" s="3"/>
      <c r="O616" s="3">
        <v>0</v>
      </c>
      <c r="P616" s="3"/>
      <c r="Q616" s="3">
        <f t="shared" si="22"/>
        <v>500</v>
      </c>
      <c r="T616" s="15"/>
    </row>
    <row r="617" spans="1:21" ht="11.85" customHeight="1" x14ac:dyDescent="0.2">
      <c r="A617" s="2" t="s">
        <v>363</v>
      </c>
      <c r="C617" s="3">
        <v>2780</v>
      </c>
      <c r="D617" s="3"/>
      <c r="E617" s="3">
        <v>3124.34</v>
      </c>
      <c r="F617" s="3"/>
      <c r="G617" s="4">
        <v>3199.78</v>
      </c>
      <c r="H617" s="3"/>
      <c r="I617" s="3">
        <v>3315</v>
      </c>
      <c r="J617" s="3"/>
      <c r="K617" s="3">
        <v>3609</v>
      </c>
      <c r="L617" s="3"/>
      <c r="M617" s="3">
        <v>3400</v>
      </c>
      <c r="N617" s="3"/>
      <c r="O617" s="3">
        <v>0</v>
      </c>
      <c r="P617" s="3"/>
      <c r="Q617" s="3">
        <f t="shared" si="22"/>
        <v>3400</v>
      </c>
      <c r="T617" s="15"/>
    </row>
    <row r="618" spans="1:21" ht="11.85" customHeight="1" x14ac:dyDescent="0.2">
      <c r="A618" s="2" t="s">
        <v>364</v>
      </c>
      <c r="C618" s="3">
        <v>275</v>
      </c>
      <c r="D618" s="3"/>
      <c r="E618" s="3">
        <v>780</v>
      </c>
      <c r="F618" s="3"/>
      <c r="G618" s="4">
        <v>0</v>
      </c>
      <c r="H618" s="3"/>
      <c r="I618" s="3">
        <v>500</v>
      </c>
      <c r="J618" s="3"/>
      <c r="K618" s="3">
        <v>0</v>
      </c>
      <c r="L618" s="3"/>
      <c r="M618" s="3">
        <v>0</v>
      </c>
      <c r="N618" s="3"/>
      <c r="O618" s="3">
        <v>0</v>
      </c>
      <c r="P618" s="3"/>
      <c r="Q618" s="3">
        <f t="shared" si="22"/>
        <v>0</v>
      </c>
      <c r="T618" s="15"/>
    </row>
    <row r="619" spans="1:21" ht="11.85" customHeight="1" x14ac:dyDescent="0.2">
      <c r="A619" s="2" t="s">
        <v>365</v>
      </c>
      <c r="C619" s="3">
        <v>0</v>
      </c>
      <c r="D619" s="3"/>
      <c r="E619" s="3">
        <v>0</v>
      </c>
      <c r="F619" s="3"/>
      <c r="G619" s="4">
        <v>0</v>
      </c>
      <c r="H619" s="3"/>
      <c r="I619" s="3">
        <v>0</v>
      </c>
      <c r="J619" s="3"/>
      <c r="K619" s="3">
        <v>0</v>
      </c>
      <c r="L619" s="3"/>
      <c r="M619" s="3">
        <v>0</v>
      </c>
      <c r="N619" s="3"/>
      <c r="O619" s="3">
        <v>0</v>
      </c>
      <c r="P619" s="3"/>
      <c r="Q619" s="3">
        <f t="shared" si="22"/>
        <v>0</v>
      </c>
      <c r="T619" s="15"/>
    </row>
    <row r="620" spans="1:21" ht="11.85" customHeight="1" x14ac:dyDescent="0.2">
      <c r="A620" s="2" t="s">
        <v>366</v>
      </c>
      <c r="C620" s="3">
        <v>786</v>
      </c>
      <c r="D620" s="3"/>
      <c r="E620" s="3">
        <v>426.75</v>
      </c>
      <c r="F620" s="3"/>
      <c r="G620" s="4">
        <v>389.77</v>
      </c>
      <c r="H620" s="3"/>
      <c r="I620" s="3">
        <v>1000</v>
      </c>
      <c r="J620" s="3"/>
      <c r="K620" s="3">
        <v>1000</v>
      </c>
      <c r="L620" s="3"/>
      <c r="M620" s="3">
        <v>1000</v>
      </c>
      <c r="N620" s="3"/>
      <c r="O620" s="3">
        <v>0</v>
      </c>
      <c r="P620" s="3"/>
      <c r="Q620" s="3">
        <f t="shared" si="22"/>
        <v>1000</v>
      </c>
      <c r="T620" s="15"/>
    </row>
    <row r="621" spans="1:21" ht="11.85" customHeight="1" x14ac:dyDescent="0.2">
      <c r="A621" s="2" t="s">
        <v>367</v>
      </c>
      <c r="C621" s="3">
        <v>6712</v>
      </c>
      <c r="D621" s="3"/>
      <c r="E621" s="3">
        <v>0</v>
      </c>
      <c r="F621" s="3"/>
      <c r="G621" s="4">
        <v>0</v>
      </c>
      <c r="H621" s="3"/>
      <c r="I621" s="3">
        <v>11000</v>
      </c>
      <c r="J621" s="3"/>
      <c r="K621" s="3">
        <v>11000</v>
      </c>
      <c r="L621" s="3"/>
      <c r="M621" s="3">
        <v>11000</v>
      </c>
      <c r="N621" s="3"/>
      <c r="O621" s="3">
        <v>0</v>
      </c>
      <c r="P621" s="3"/>
      <c r="Q621" s="3">
        <f t="shared" si="22"/>
        <v>11000</v>
      </c>
      <c r="T621" s="15"/>
    </row>
    <row r="622" spans="1:21" ht="11.85" customHeight="1" x14ac:dyDescent="0.2">
      <c r="A622" s="2" t="s">
        <v>368</v>
      </c>
      <c r="C622" s="16">
        <v>0</v>
      </c>
      <c r="D622" s="3"/>
      <c r="E622" s="16">
        <v>0</v>
      </c>
      <c r="F622" s="3"/>
      <c r="G622" s="17">
        <v>0</v>
      </c>
      <c r="H622" s="3"/>
      <c r="I622" s="16">
        <v>0</v>
      </c>
      <c r="J622" s="3"/>
      <c r="K622" s="16">
        <v>0</v>
      </c>
      <c r="L622" s="3"/>
      <c r="M622" s="16">
        <v>0</v>
      </c>
      <c r="N622" s="3"/>
      <c r="O622" s="16">
        <v>0</v>
      </c>
      <c r="P622" s="3"/>
      <c r="Q622" s="16">
        <f t="shared" si="22"/>
        <v>0</v>
      </c>
      <c r="T622" s="15"/>
    </row>
    <row r="623" spans="1:21" ht="11.85" customHeight="1" x14ac:dyDescent="0.2">
      <c r="A623" s="2" t="s">
        <v>267</v>
      </c>
      <c r="C623" s="3">
        <f>SUM(C614:C622)</f>
        <v>64363</v>
      </c>
      <c r="D623" s="3"/>
      <c r="E623" s="3">
        <f>SUM(E614:E622)</f>
        <v>48417.960000000006</v>
      </c>
      <c r="F623" s="3"/>
      <c r="G623" s="4">
        <f>SUM(G614:G622)</f>
        <v>36442.139999999992</v>
      </c>
      <c r="H623" s="3"/>
      <c r="I623" s="3">
        <f>SUM(I614:I622)</f>
        <v>46315</v>
      </c>
      <c r="J623" s="3"/>
      <c r="K623" s="3">
        <f>SUM(K614:K622)</f>
        <v>47509</v>
      </c>
      <c r="L623" s="3"/>
      <c r="M623" s="3">
        <f>SUM(M614:M622)</f>
        <v>45900</v>
      </c>
      <c r="N623" s="3"/>
      <c r="O623" s="3">
        <f>SUM(O614:O622)</f>
        <v>0</v>
      </c>
      <c r="P623" s="3"/>
      <c r="Q623" s="3">
        <f>SUM(Q614:Q622)</f>
        <v>45900</v>
      </c>
    </row>
    <row r="624" spans="1:21" ht="11.85" customHeight="1" x14ac:dyDescent="0.2"/>
    <row r="625" spans="1:20" ht="11.85" customHeight="1" x14ac:dyDescent="0.2">
      <c r="A625" s="14" t="s">
        <v>268</v>
      </c>
    </row>
    <row r="626" spans="1:20" ht="11.85" customHeight="1" x14ac:dyDescent="0.2">
      <c r="A626" s="2" t="s">
        <v>369</v>
      </c>
      <c r="C626" s="3">
        <v>463</v>
      </c>
      <c r="D626" s="3"/>
      <c r="E626" s="3">
        <v>400</v>
      </c>
      <c r="F626" s="3"/>
      <c r="G626" s="4">
        <v>426.91</v>
      </c>
      <c r="H626" s="3"/>
      <c r="I626" s="3">
        <v>500</v>
      </c>
      <c r="J626" s="3"/>
      <c r="K626" s="3">
        <v>500</v>
      </c>
      <c r="L626" s="3"/>
      <c r="M626" s="3">
        <v>500</v>
      </c>
      <c r="N626" s="3"/>
      <c r="O626" s="3">
        <v>0</v>
      </c>
      <c r="P626" s="3"/>
      <c r="Q626" s="3">
        <f t="shared" ref="Q626:Q643" si="23">M626+O626</f>
        <v>500</v>
      </c>
      <c r="T626" s="15"/>
    </row>
    <row r="627" spans="1:20" ht="11.85" customHeight="1" x14ac:dyDescent="0.2">
      <c r="A627" s="2" t="s">
        <v>370</v>
      </c>
      <c r="C627" s="3">
        <v>0</v>
      </c>
      <c r="D627" s="3"/>
      <c r="E627" s="3">
        <v>101.35</v>
      </c>
      <c r="F627" s="3"/>
      <c r="G627" s="4">
        <v>276.10000000000002</v>
      </c>
      <c r="H627" s="3"/>
      <c r="I627" s="3">
        <v>250</v>
      </c>
      <c r="J627" s="3"/>
      <c r="K627" s="3">
        <v>250</v>
      </c>
      <c r="L627" s="3"/>
      <c r="M627" s="3">
        <v>250</v>
      </c>
      <c r="N627" s="3"/>
      <c r="O627" s="3">
        <v>0</v>
      </c>
      <c r="P627" s="3"/>
      <c r="Q627" s="3">
        <f t="shared" si="23"/>
        <v>250</v>
      </c>
      <c r="T627" s="15"/>
    </row>
    <row r="628" spans="1:20" ht="11.85" customHeight="1" x14ac:dyDescent="0.2">
      <c r="A628" s="2" t="s">
        <v>371</v>
      </c>
      <c r="C628" s="3">
        <v>12954</v>
      </c>
      <c r="D628" s="3"/>
      <c r="E628" s="3">
        <v>7981.26</v>
      </c>
      <c r="F628" s="3"/>
      <c r="G628" s="4">
        <v>11577.23</v>
      </c>
      <c r="H628" s="3"/>
      <c r="I628" s="3">
        <v>10000</v>
      </c>
      <c r="J628" s="3"/>
      <c r="K628" s="3">
        <v>15000</v>
      </c>
      <c r="L628" s="3"/>
      <c r="M628" s="3">
        <v>10000</v>
      </c>
      <c r="N628" s="3"/>
      <c r="O628" s="3">
        <v>500</v>
      </c>
      <c r="P628" s="3"/>
      <c r="Q628" s="3">
        <f t="shared" si="23"/>
        <v>10500</v>
      </c>
      <c r="T628" s="15"/>
    </row>
    <row r="629" spans="1:20" ht="11.85" customHeight="1" x14ac:dyDescent="0.2">
      <c r="A629" s="2" t="s">
        <v>372</v>
      </c>
      <c r="C629" s="3">
        <v>13974</v>
      </c>
      <c r="D629" s="3"/>
      <c r="E629" s="3">
        <v>13141.62</v>
      </c>
      <c r="F629" s="3"/>
      <c r="G629" s="4">
        <v>11179.44</v>
      </c>
      <c r="H629" s="3"/>
      <c r="I629" s="3">
        <v>14000</v>
      </c>
      <c r="J629" s="3"/>
      <c r="K629" s="3">
        <v>11400</v>
      </c>
      <c r="L629" s="3"/>
      <c r="M629" s="3">
        <v>14000</v>
      </c>
      <c r="N629" s="3"/>
      <c r="O629" s="3">
        <v>0</v>
      </c>
      <c r="P629" s="3"/>
      <c r="Q629" s="3">
        <f t="shared" si="23"/>
        <v>14000</v>
      </c>
      <c r="T629" s="15"/>
    </row>
    <row r="630" spans="1:20" ht="11.85" customHeight="1" x14ac:dyDescent="0.2">
      <c r="A630" s="2" t="s">
        <v>373</v>
      </c>
      <c r="C630" s="3">
        <v>3889</v>
      </c>
      <c r="D630" s="3"/>
      <c r="E630" s="3">
        <v>4055.09</v>
      </c>
      <c r="F630" s="3"/>
      <c r="G630" s="4">
        <v>1611.39</v>
      </c>
      <c r="H630" s="3"/>
      <c r="I630" s="3">
        <v>5000</v>
      </c>
      <c r="J630" s="3"/>
      <c r="K630" s="3">
        <v>5000</v>
      </c>
      <c r="L630" s="3"/>
      <c r="M630" s="3">
        <v>5000</v>
      </c>
      <c r="N630" s="3"/>
      <c r="O630" s="3">
        <v>0</v>
      </c>
      <c r="P630" s="3"/>
      <c r="Q630" s="3">
        <f t="shared" si="23"/>
        <v>5000</v>
      </c>
      <c r="T630" s="15"/>
    </row>
    <row r="631" spans="1:20" ht="11.85" customHeight="1" x14ac:dyDescent="0.2">
      <c r="A631" s="2" t="s">
        <v>374</v>
      </c>
      <c r="C631" s="3">
        <v>0</v>
      </c>
      <c r="D631" s="3"/>
      <c r="E631" s="3">
        <v>366.33</v>
      </c>
      <c r="F631" s="3"/>
      <c r="G631" s="4">
        <v>0</v>
      </c>
      <c r="H631" s="3"/>
      <c r="I631" s="3">
        <v>800</v>
      </c>
      <c r="J631" s="3"/>
      <c r="K631" s="3">
        <v>1100</v>
      </c>
      <c r="L631" s="3"/>
      <c r="M631" s="3">
        <v>1700</v>
      </c>
      <c r="N631" s="3"/>
      <c r="O631" s="3">
        <v>0</v>
      </c>
      <c r="P631" s="3"/>
      <c r="Q631" s="3">
        <f t="shared" si="23"/>
        <v>1700</v>
      </c>
      <c r="T631" s="15"/>
    </row>
    <row r="632" spans="1:20" ht="11.85" customHeight="1" x14ac:dyDescent="0.2">
      <c r="A632" s="2" t="s">
        <v>375</v>
      </c>
      <c r="C632" s="3">
        <v>1967</v>
      </c>
      <c r="D632" s="3"/>
      <c r="E632" s="3">
        <v>6655.37</v>
      </c>
      <c r="F632" s="3"/>
      <c r="G632" s="4">
        <v>2524.09</v>
      </c>
      <c r="H632" s="3"/>
      <c r="I632" s="3">
        <v>5000</v>
      </c>
      <c r="J632" s="3"/>
      <c r="K632" s="3">
        <v>5000</v>
      </c>
      <c r="L632" s="3"/>
      <c r="M632" s="3">
        <v>5000</v>
      </c>
      <c r="N632" s="3"/>
      <c r="O632" s="3">
        <v>0</v>
      </c>
      <c r="P632" s="3"/>
      <c r="Q632" s="3">
        <f t="shared" si="23"/>
        <v>5000</v>
      </c>
      <c r="T632" s="15"/>
    </row>
    <row r="633" spans="1:20" ht="11.85" customHeight="1" x14ac:dyDescent="0.2">
      <c r="A633" s="2" t="s">
        <v>376</v>
      </c>
      <c r="C633" s="3">
        <v>0</v>
      </c>
      <c r="D633" s="3"/>
      <c r="E633" s="3">
        <v>0</v>
      </c>
      <c r="F633" s="3"/>
      <c r="G633" s="4">
        <v>28.5</v>
      </c>
      <c r="H633" s="3"/>
      <c r="I633" s="3">
        <v>100</v>
      </c>
      <c r="J633" s="3"/>
      <c r="K633" s="3">
        <v>100</v>
      </c>
      <c r="L633" s="3"/>
      <c r="M633" s="3">
        <v>100</v>
      </c>
      <c r="N633" s="3"/>
      <c r="O633" s="3">
        <v>0</v>
      </c>
      <c r="P633" s="3"/>
      <c r="Q633" s="3">
        <f t="shared" si="23"/>
        <v>100</v>
      </c>
      <c r="T633" s="15"/>
    </row>
    <row r="634" spans="1:20" ht="11.85" customHeight="1" x14ac:dyDescent="0.2">
      <c r="A634" s="2" t="s">
        <v>377</v>
      </c>
      <c r="C634" s="3">
        <v>3942</v>
      </c>
      <c r="D634" s="3"/>
      <c r="E634" s="3">
        <v>2057.9899999999998</v>
      </c>
      <c r="F634" s="3"/>
      <c r="G634" s="4">
        <v>5347.32</v>
      </c>
      <c r="H634" s="3"/>
      <c r="I634" s="3">
        <v>5000</v>
      </c>
      <c r="J634" s="3"/>
      <c r="K634" s="3">
        <v>5000</v>
      </c>
      <c r="L634" s="3"/>
      <c r="M634" s="3">
        <v>5000</v>
      </c>
      <c r="N634" s="3"/>
      <c r="O634" s="3">
        <v>2000</v>
      </c>
      <c r="P634" s="3"/>
      <c r="Q634" s="3">
        <f t="shared" si="23"/>
        <v>7000</v>
      </c>
      <c r="T634" s="15"/>
    </row>
    <row r="635" spans="1:20" ht="11.85" customHeight="1" x14ac:dyDescent="0.2">
      <c r="A635" s="2" t="s">
        <v>378</v>
      </c>
      <c r="C635" s="3">
        <v>10286</v>
      </c>
      <c r="D635" s="3"/>
      <c r="E635" s="3">
        <v>10947.86</v>
      </c>
      <c r="F635" s="3"/>
      <c r="G635" s="4">
        <v>7491.68</v>
      </c>
      <c r="H635" s="3"/>
      <c r="I635" s="3">
        <v>14000</v>
      </c>
      <c r="J635" s="3"/>
      <c r="K635" s="3">
        <v>14000</v>
      </c>
      <c r="L635" s="3"/>
      <c r="M635" s="3">
        <v>14000</v>
      </c>
      <c r="N635" s="3"/>
      <c r="O635" s="3">
        <v>0</v>
      </c>
      <c r="P635" s="3"/>
      <c r="Q635" s="3">
        <f t="shared" si="23"/>
        <v>14000</v>
      </c>
      <c r="T635" s="15"/>
    </row>
    <row r="636" spans="1:20" ht="11.85" customHeight="1" x14ac:dyDescent="0.2">
      <c r="A636" s="2" t="s">
        <v>379</v>
      </c>
      <c r="C636" s="3">
        <v>15061</v>
      </c>
      <c r="D636" s="3"/>
      <c r="E636" s="3">
        <v>6679.99</v>
      </c>
      <c r="F636" s="3"/>
      <c r="G636" s="4">
        <v>9050.5300000000007</v>
      </c>
      <c r="H636" s="3"/>
      <c r="I636" s="3">
        <v>20000</v>
      </c>
      <c r="J636" s="3"/>
      <c r="K636" s="3">
        <v>17500</v>
      </c>
      <c r="L636" s="3"/>
      <c r="M636" s="3">
        <v>30000</v>
      </c>
      <c r="N636" s="3"/>
      <c r="O636" s="3">
        <v>2225</v>
      </c>
      <c r="P636" s="3"/>
      <c r="Q636" s="3">
        <f t="shared" si="23"/>
        <v>32225</v>
      </c>
      <c r="T636" s="15"/>
    </row>
    <row r="637" spans="1:20" ht="11.85" customHeight="1" x14ac:dyDescent="0.2">
      <c r="A637" s="2" t="s">
        <v>380</v>
      </c>
      <c r="C637" s="3">
        <v>595</v>
      </c>
      <c r="D637" s="3"/>
      <c r="E637" s="3">
        <v>488.2</v>
      </c>
      <c r="F637" s="3"/>
      <c r="G637" s="4">
        <v>364.74</v>
      </c>
      <c r="H637" s="3"/>
      <c r="I637" s="3">
        <v>300</v>
      </c>
      <c r="J637" s="3"/>
      <c r="K637" s="3">
        <v>750</v>
      </c>
      <c r="L637" s="3"/>
      <c r="M637" s="3">
        <v>900</v>
      </c>
      <c r="N637" s="3"/>
      <c r="O637" s="3">
        <v>0</v>
      </c>
      <c r="P637" s="3"/>
      <c r="Q637" s="3">
        <f t="shared" si="23"/>
        <v>900</v>
      </c>
      <c r="T637" s="15"/>
    </row>
    <row r="638" spans="1:20" ht="11.85" customHeight="1" x14ac:dyDescent="0.2">
      <c r="A638" s="2" t="s">
        <v>381</v>
      </c>
      <c r="C638" s="3">
        <v>260</v>
      </c>
      <c r="D638" s="3"/>
      <c r="E638" s="3">
        <v>496</v>
      </c>
      <c r="F638" s="3"/>
      <c r="G638" s="4">
        <v>352</v>
      </c>
      <c r="H638" s="3"/>
      <c r="I638" s="3">
        <v>250</v>
      </c>
      <c r="J638" s="3"/>
      <c r="K638" s="3">
        <v>250</v>
      </c>
      <c r="L638" s="3"/>
      <c r="M638" s="3">
        <v>250</v>
      </c>
      <c r="N638" s="3"/>
      <c r="O638" s="3">
        <v>0</v>
      </c>
      <c r="P638" s="3"/>
      <c r="Q638" s="3">
        <f t="shared" si="23"/>
        <v>250</v>
      </c>
      <c r="T638" s="15"/>
    </row>
    <row r="639" spans="1:20" ht="11.85" customHeight="1" x14ac:dyDescent="0.2">
      <c r="A639" s="2" t="s">
        <v>382</v>
      </c>
      <c r="C639" s="3">
        <v>5145</v>
      </c>
      <c r="D639" s="3"/>
      <c r="E639" s="3">
        <v>4998.24</v>
      </c>
      <c r="F639" s="3"/>
      <c r="G639" s="4">
        <v>5650.25</v>
      </c>
      <c r="H639" s="3"/>
      <c r="I639" s="3">
        <v>7500</v>
      </c>
      <c r="J639" s="3"/>
      <c r="K639" s="3">
        <v>7500</v>
      </c>
      <c r="L639" s="3"/>
      <c r="M639" s="3">
        <v>8900</v>
      </c>
      <c r="N639" s="3"/>
      <c r="O639" s="3">
        <v>0</v>
      </c>
      <c r="P639" s="3"/>
      <c r="Q639" s="3">
        <f t="shared" si="23"/>
        <v>8900</v>
      </c>
      <c r="T639" s="15"/>
    </row>
    <row r="640" spans="1:20" ht="11.85" customHeight="1" x14ac:dyDescent="0.2">
      <c r="A640" s="2" t="s">
        <v>383</v>
      </c>
      <c r="C640" s="3">
        <v>3310</v>
      </c>
      <c r="D640" s="3"/>
      <c r="E640" s="3">
        <v>3515.92</v>
      </c>
      <c r="F640" s="3"/>
      <c r="G640" s="4">
        <v>2053.3200000000002</v>
      </c>
      <c r="H640" s="3"/>
      <c r="I640" s="3">
        <v>3626</v>
      </c>
      <c r="J640" s="3"/>
      <c r="K640" s="3">
        <v>3626</v>
      </c>
      <c r="L640" s="3"/>
      <c r="M640" s="3">
        <v>3600</v>
      </c>
      <c r="N640" s="3"/>
      <c r="O640" s="3">
        <v>0</v>
      </c>
      <c r="P640" s="3"/>
      <c r="Q640" s="3">
        <f t="shared" si="23"/>
        <v>3600</v>
      </c>
      <c r="T640" s="15"/>
    </row>
    <row r="641" spans="1:21" ht="11.85" customHeight="1" x14ac:dyDescent="0.2">
      <c r="A641" s="2" t="s">
        <v>384</v>
      </c>
      <c r="C641" s="3">
        <v>0</v>
      </c>
      <c r="D641" s="3"/>
      <c r="E641" s="3">
        <v>675</v>
      </c>
      <c r="F641" s="3"/>
      <c r="G641" s="4">
        <v>0</v>
      </c>
      <c r="H641" s="3"/>
      <c r="I641" s="3">
        <v>0</v>
      </c>
      <c r="J641" s="3"/>
      <c r="K641" s="3">
        <v>0</v>
      </c>
      <c r="L641" s="3"/>
      <c r="M641" s="3">
        <v>0</v>
      </c>
      <c r="N641" s="3"/>
      <c r="O641" s="3">
        <v>0</v>
      </c>
      <c r="P641" s="3"/>
      <c r="Q641" s="3">
        <f t="shared" si="23"/>
        <v>0</v>
      </c>
      <c r="T641" s="15"/>
    </row>
    <row r="642" spans="1:21" ht="11.85" customHeight="1" x14ac:dyDescent="0.2">
      <c r="A642" s="2" t="s">
        <v>385</v>
      </c>
      <c r="C642" s="3">
        <v>978</v>
      </c>
      <c r="D642" s="3"/>
      <c r="E642" s="3">
        <v>766.08</v>
      </c>
      <c r="F642" s="3"/>
      <c r="G642" s="4">
        <v>544.55999999999995</v>
      </c>
      <c r="H642" s="3"/>
      <c r="I642" s="3">
        <v>933</v>
      </c>
      <c r="J642" s="3"/>
      <c r="K642" s="3">
        <v>700</v>
      </c>
      <c r="L642" s="3"/>
      <c r="M642" s="3">
        <v>768</v>
      </c>
      <c r="N642" s="3"/>
      <c r="O642" s="3">
        <v>0</v>
      </c>
      <c r="P642" s="3"/>
      <c r="Q642" s="3">
        <f t="shared" si="23"/>
        <v>768</v>
      </c>
      <c r="T642" s="15"/>
    </row>
    <row r="643" spans="1:21" ht="11.85" customHeight="1" x14ac:dyDescent="0.2">
      <c r="A643" s="2" t="s">
        <v>386</v>
      </c>
      <c r="C643" s="16">
        <v>4854</v>
      </c>
      <c r="D643" s="3"/>
      <c r="E643" s="16">
        <v>5066.6400000000003</v>
      </c>
      <c r="F643" s="3"/>
      <c r="G643" s="17">
        <v>5288.28</v>
      </c>
      <c r="H643" s="3"/>
      <c r="I643" s="16">
        <v>12793</v>
      </c>
      <c r="J643" s="3"/>
      <c r="K643" s="16">
        <v>7127</v>
      </c>
      <c r="L643" s="3"/>
      <c r="M643" s="16">
        <v>8390</v>
      </c>
      <c r="N643" s="3"/>
      <c r="O643" s="16">
        <v>0</v>
      </c>
      <c r="P643" s="3"/>
      <c r="Q643" s="16">
        <f t="shared" si="23"/>
        <v>8390</v>
      </c>
      <c r="T643" s="15"/>
    </row>
    <row r="644" spans="1:21" ht="11.85" customHeight="1" x14ac:dyDescent="0.2">
      <c r="A644" s="2" t="s">
        <v>290</v>
      </c>
      <c r="C644" s="3">
        <f>SUM(C626:C636)+SUM(C637:C643)</f>
        <v>77678</v>
      </c>
      <c r="D644" s="3"/>
      <c r="E644" s="3">
        <f>SUM(E626:E636)+SUM(E637:E643)</f>
        <v>68392.94</v>
      </c>
      <c r="F644" s="3"/>
      <c r="G644" s="4">
        <f>SUM(G626:G636)+SUM(G637:G643)</f>
        <v>63766.34</v>
      </c>
      <c r="H644" s="3"/>
      <c r="I644" s="3">
        <f>SUM(I626:I636)+SUM(I637:I643)</f>
        <v>100052</v>
      </c>
      <c r="J644" s="3"/>
      <c r="K644" s="3">
        <f>SUM(K626:K636)+SUM(K637:K643)</f>
        <v>94803</v>
      </c>
      <c r="L644" s="3"/>
      <c r="M644" s="3">
        <f>SUM(M626:M636)+SUM(M637:M643)</f>
        <v>108358</v>
      </c>
      <c r="N644" s="3"/>
      <c r="O644" s="3">
        <f>SUM(O626:O636)+SUM(O637:O643)</f>
        <v>4725</v>
      </c>
      <c r="P644" s="3"/>
      <c r="Q644" s="3">
        <f>SUM(Q626:Q636)+SUM(Q637:Q643)</f>
        <v>113083</v>
      </c>
      <c r="R644" s="3"/>
      <c r="S644" s="3"/>
      <c r="U644" s="3"/>
    </row>
    <row r="645" spans="1:21" ht="11.85" customHeight="1" x14ac:dyDescent="0.2">
      <c r="C645" s="3"/>
      <c r="D645" s="3"/>
      <c r="F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21" ht="11.85" customHeight="1" x14ac:dyDescent="0.2">
      <c r="A646" s="2" t="s">
        <v>387</v>
      </c>
      <c r="C646" s="19">
        <v>51362</v>
      </c>
      <c r="D646" s="3"/>
      <c r="E646" s="19">
        <v>112218.22</v>
      </c>
      <c r="F646" s="3"/>
      <c r="G646" s="20">
        <v>74302.600000000006</v>
      </c>
      <c r="H646" s="3"/>
      <c r="I646" s="19">
        <v>0</v>
      </c>
      <c r="J646" s="3"/>
      <c r="K646" s="19">
        <v>100000</v>
      </c>
      <c r="L646" s="3"/>
      <c r="M646" s="19">
        <v>0</v>
      </c>
      <c r="N646" s="3"/>
      <c r="O646" s="19">
        <v>75000</v>
      </c>
      <c r="P646" s="3"/>
      <c r="Q646" s="19">
        <f>M646+O646</f>
        <v>75000</v>
      </c>
      <c r="T646" s="15"/>
    </row>
    <row r="647" spans="1:21" ht="11.85" customHeight="1" x14ac:dyDescent="0.2">
      <c r="A647" s="2" t="s">
        <v>388</v>
      </c>
      <c r="C647" s="16">
        <v>0</v>
      </c>
      <c r="D647" s="3"/>
      <c r="E647" s="16">
        <v>0</v>
      </c>
      <c r="F647" s="3"/>
      <c r="G647" s="17">
        <v>0</v>
      </c>
      <c r="H647" s="3"/>
      <c r="I647" s="16">
        <v>26322</v>
      </c>
      <c r="J647" s="3"/>
      <c r="K647" s="16">
        <v>39002</v>
      </c>
      <c r="L647" s="3"/>
      <c r="M647" s="16">
        <v>0</v>
      </c>
      <c r="N647" s="3"/>
      <c r="O647" s="16">
        <v>6500</v>
      </c>
      <c r="P647" s="3"/>
      <c r="Q647" s="16">
        <f>M647+O647</f>
        <v>6500</v>
      </c>
      <c r="T647" s="15"/>
    </row>
    <row r="648" spans="1:21" ht="11.85" customHeight="1" x14ac:dyDescent="0.2">
      <c r="A648" s="2" t="s">
        <v>293</v>
      </c>
      <c r="C648" s="3">
        <f>SUM(C646:C647)</f>
        <v>51362</v>
      </c>
      <c r="D648" s="3"/>
      <c r="E648" s="3">
        <f>SUM(E646:E647)</f>
        <v>112218.22</v>
      </c>
      <c r="F648" s="3"/>
      <c r="G648" s="4">
        <f>SUM(G646:G647)</f>
        <v>74302.600000000006</v>
      </c>
      <c r="H648" s="3"/>
      <c r="I648" s="3">
        <f>SUM(I646:I647)</f>
        <v>26322</v>
      </c>
      <c r="J648" s="3"/>
      <c r="K648" s="3">
        <f>SUM(K646:K647)</f>
        <v>139002</v>
      </c>
      <c r="L648" s="3"/>
      <c r="M648" s="3">
        <f>SUM(M646:M647)</f>
        <v>0</v>
      </c>
      <c r="N648" s="3"/>
      <c r="O648" s="3">
        <f>SUM(O646:O647)</f>
        <v>81500</v>
      </c>
      <c r="P648" s="3"/>
      <c r="Q648" s="3">
        <f>SUM(Q646:Q647)</f>
        <v>81500</v>
      </c>
    </row>
    <row r="649" spans="1:21" ht="11.85" customHeight="1" x14ac:dyDescent="0.2">
      <c r="C649" s="3"/>
      <c r="D649" s="3"/>
      <c r="F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21" ht="11.85" customHeight="1" x14ac:dyDescent="0.2">
      <c r="A650" s="14" t="s">
        <v>294</v>
      </c>
      <c r="C650" s="3"/>
      <c r="D650" s="3"/>
      <c r="F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21" ht="11.85" customHeight="1" x14ac:dyDescent="0.2">
      <c r="A651" s="2" t="s">
        <v>389</v>
      </c>
      <c r="C651" s="16">
        <v>0</v>
      </c>
      <c r="D651" s="3"/>
      <c r="E651" s="16">
        <v>0</v>
      </c>
      <c r="F651" s="3"/>
      <c r="G651" s="17">
        <v>0</v>
      </c>
      <c r="H651" s="3"/>
      <c r="I651" s="16">
        <v>0</v>
      </c>
      <c r="J651" s="3"/>
      <c r="K651" s="16">
        <v>0</v>
      </c>
      <c r="L651" s="3"/>
      <c r="M651" s="16">
        <v>0</v>
      </c>
      <c r="N651" s="3"/>
      <c r="O651" s="16">
        <v>0</v>
      </c>
      <c r="P651" s="3"/>
      <c r="Q651" s="16">
        <f>M651+O651</f>
        <v>0</v>
      </c>
      <c r="T651" s="15"/>
    </row>
    <row r="652" spans="1:21" ht="11.85" customHeight="1" x14ac:dyDescent="0.2">
      <c r="A652" s="2" t="s">
        <v>296</v>
      </c>
      <c r="C652" s="3">
        <f>SUM(C651)</f>
        <v>0</v>
      </c>
      <c r="D652" s="3"/>
      <c r="E652" s="3">
        <f>SUM(E651)</f>
        <v>0</v>
      </c>
      <c r="F652" s="3"/>
      <c r="G652" s="4">
        <f>SUM(G651)</f>
        <v>0</v>
      </c>
      <c r="H652" s="3"/>
      <c r="I652" s="3">
        <f>SUM(I651)</f>
        <v>0</v>
      </c>
      <c r="J652" s="3"/>
      <c r="K652" s="3">
        <f>SUM(K651)</f>
        <v>0</v>
      </c>
      <c r="L652" s="3"/>
      <c r="M652" s="3">
        <f>SUM(M651)</f>
        <v>0</v>
      </c>
      <c r="N652" s="3"/>
      <c r="O652" s="3">
        <f>SUM(O651)</f>
        <v>0</v>
      </c>
      <c r="P652" s="3"/>
      <c r="Q652" s="3">
        <f>SUM(Q651)</f>
        <v>0</v>
      </c>
    </row>
    <row r="653" spans="1:21" ht="11.85" customHeight="1" x14ac:dyDescent="0.2">
      <c r="A653" s="2" t="s">
        <v>390</v>
      </c>
      <c r="C653" s="3">
        <f>C611+C623+C644+C648+C652</f>
        <v>362870</v>
      </c>
      <c r="D653" s="3"/>
      <c r="E653" s="3">
        <f>E611+E623+E644+E648+E652</f>
        <v>408575.68000000005</v>
      </c>
      <c r="F653" s="3"/>
      <c r="G653" s="4">
        <f>G611+G623+G644+G648+G652</f>
        <v>317160.49</v>
      </c>
      <c r="H653" s="3"/>
      <c r="I653" s="3">
        <f>I611+I623+I644+I648+I652</f>
        <v>322132</v>
      </c>
      <c r="J653" s="3"/>
      <c r="K653" s="3">
        <f>K611+K623+K644+K648+K652</f>
        <v>458481</v>
      </c>
      <c r="L653" s="3"/>
      <c r="M653" s="3">
        <f>M611+M623+M644+M648+M652</f>
        <v>374825</v>
      </c>
      <c r="N653" s="3"/>
      <c r="O653" s="3">
        <f>O611+O623+O644+O648+O652</f>
        <v>86225</v>
      </c>
      <c r="P653" s="3"/>
      <c r="Q653" s="3">
        <f>Q611+Q623+Q644+Q648+Q652</f>
        <v>461050</v>
      </c>
      <c r="T653" s="15"/>
      <c r="U653" s="3"/>
    </row>
    <row r="654" spans="1:21" ht="11.85" customHeight="1" x14ac:dyDescent="0.2">
      <c r="C654" s="3"/>
      <c r="D654" s="3"/>
      <c r="F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T654" s="15"/>
      <c r="U654" s="3"/>
    </row>
    <row r="655" spans="1:21" ht="11.85" customHeight="1" x14ac:dyDescent="0.2">
      <c r="A655" s="1"/>
      <c r="B655" s="1"/>
      <c r="E655" s="3" t="str">
        <f>$E$1</f>
        <v>CITY OF BRADY</v>
      </c>
    </row>
    <row r="656" spans="1:21" ht="11.85" customHeight="1" x14ac:dyDescent="0.2">
      <c r="E656" s="3" t="str">
        <f>$E$2</f>
        <v>BUDGET REPORT</v>
      </c>
    </row>
    <row r="657" spans="1:21" ht="11.85" customHeight="1" x14ac:dyDescent="0.2">
      <c r="E657" s="3" t="str">
        <f>$E$3</f>
        <v>FISCAL YEAR 2015 - 2016</v>
      </c>
    </row>
    <row r="658" spans="1:21" ht="11.85" customHeight="1" x14ac:dyDescent="0.2"/>
    <row r="659" spans="1:21" ht="11.85" customHeight="1" x14ac:dyDescent="0.2">
      <c r="A659" s="2" t="s">
        <v>3</v>
      </c>
    </row>
    <row r="660" spans="1:21" ht="11.85" customHeight="1" x14ac:dyDescent="0.2">
      <c r="A660" s="2" t="s">
        <v>391</v>
      </c>
    </row>
    <row r="661" spans="1:21" ht="11.85" customHeight="1" x14ac:dyDescent="0.2">
      <c r="I661" s="48" t="str">
        <f>$I$6</f>
        <v>(----- 2014-2015 ------)</v>
      </c>
      <c r="J661" s="48"/>
      <c r="K661" s="48"/>
      <c r="L661" s="7"/>
      <c r="M661" s="48" t="str">
        <f>$M$6</f>
        <v>2015-2016</v>
      </c>
      <c r="N661" s="48"/>
      <c r="O661" s="48"/>
      <c r="P661" s="48"/>
      <c r="Q661" s="48"/>
    </row>
    <row r="662" spans="1:21" ht="11.85" customHeight="1" x14ac:dyDescent="0.2">
      <c r="C662" s="7" t="str">
        <f>$C$7</f>
        <v>2011- 2012</v>
      </c>
      <c r="D662" s="7"/>
      <c r="E662" s="8" t="str">
        <f>$E$7</f>
        <v>2012-2013</v>
      </c>
      <c r="F662" s="7"/>
      <c r="G662" s="9" t="str">
        <f>$G$7</f>
        <v>2013- 2014</v>
      </c>
      <c r="H662" s="7"/>
      <c r="I662" s="7" t="s">
        <v>9</v>
      </c>
      <c r="J662" s="7"/>
      <c r="K662" s="7" t="str">
        <f>+$K$7</f>
        <v>PROJECTED</v>
      </c>
      <c r="L662" s="7"/>
      <c r="M662" s="7" t="str">
        <f>$M$7</f>
        <v>2015-2016</v>
      </c>
      <c r="N662" s="7"/>
      <c r="O662" s="7" t="str">
        <f>$O$7</f>
        <v>2015-2016</v>
      </c>
      <c r="P662" s="7"/>
      <c r="Q662" s="42" t="str">
        <f>$Q$7</f>
        <v>APPROVED</v>
      </c>
    </row>
    <row r="663" spans="1:21" ht="11.85" customHeight="1" x14ac:dyDescent="0.2">
      <c r="A663" s="10" t="s">
        <v>237</v>
      </c>
      <c r="C663" s="11" t="s">
        <v>12</v>
      </c>
      <c r="D663" s="7"/>
      <c r="E663" s="12" t="s">
        <v>12</v>
      </c>
      <c r="F663" s="7"/>
      <c r="G663" s="13" t="s">
        <v>12</v>
      </c>
      <c r="H663" s="7"/>
      <c r="I663" s="11" t="s">
        <v>13</v>
      </c>
      <c r="J663" s="7"/>
      <c r="K663" s="11" t="s">
        <v>13</v>
      </c>
      <c r="L663" s="7"/>
      <c r="M663" s="11" t="str">
        <f>$M$8</f>
        <v>BASE</v>
      </c>
      <c r="N663" s="7"/>
      <c r="O663" s="11" t="str">
        <f>$O$8</f>
        <v>SUPPLEMENTAL</v>
      </c>
      <c r="P663" s="7"/>
      <c r="Q663" s="11" t="str">
        <f>$Q$8</f>
        <v>BUDGET</v>
      </c>
    </row>
    <row r="664" spans="1:21" ht="11.85" customHeight="1" x14ac:dyDescent="0.2"/>
    <row r="665" spans="1:21" ht="11.85" customHeight="1" x14ac:dyDescent="0.2">
      <c r="A665" s="14" t="s">
        <v>238</v>
      </c>
    </row>
    <row r="666" spans="1:21" ht="11.85" customHeight="1" x14ac:dyDescent="0.2">
      <c r="A666" s="2" t="s">
        <v>392</v>
      </c>
      <c r="C666" s="3">
        <v>4401</v>
      </c>
      <c r="D666" s="3"/>
      <c r="E666" s="3">
        <v>4076.57</v>
      </c>
      <c r="F666" s="3"/>
      <c r="G666" s="4">
        <v>4230</v>
      </c>
      <c r="H666" s="3"/>
      <c r="I666" s="3">
        <v>4320</v>
      </c>
      <c r="J666" s="3"/>
      <c r="K666" s="3">
        <v>4320</v>
      </c>
      <c r="L666" s="3"/>
      <c r="M666" s="3">
        <v>4320</v>
      </c>
      <c r="N666" s="3"/>
      <c r="O666" s="3">
        <v>0</v>
      </c>
      <c r="P666" s="3"/>
      <c r="Q666" s="3">
        <f t="shared" ref="Q666:Q671" si="24">M666+O666</f>
        <v>4320</v>
      </c>
      <c r="T666" s="15"/>
    </row>
    <row r="667" spans="1:21" ht="11.85" customHeight="1" x14ac:dyDescent="0.2">
      <c r="A667" s="2" t="s">
        <v>393</v>
      </c>
      <c r="C667" s="3">
        <v>27</v>
      </c>
      <c r="D667" s="3"/>
      <c r="E667" s="3">
        <v>0</v>
      </c>
      <c r="F667" s="3"/>
      <c r="G667" s="4">
        <v>0</v>
      </c>
      <c r="H667" s="3"/>
      <c r="I667" s="3">
        <v>0</v>
      </c>
      <c r="J667" s="3"/>
      <c r="K667" s="3">
        <v>0</v>
      </c>
      <c r="L667" s="3"/>
      <c r="M667" s="3">
        <v>0</v>
      </c>
      <c r="N667" s="3"/>
      <c r="O667" s="3">
        <v>0</v>
      </c>
      <c r="P667" s="3"/>
      <c r="Q667" s="3">
        <f t="shared" si="24"/>
        <v>0</v>
      </c>
      <c r="T667" s="15"/>
    </row>
    <row r="668" spans="1:21" ht="11.85" customHeight="1" x14ac:dyDescent="0.2">
      <c r="A668" s="2" t="s">
        <v>394</v>
      </c>
      <c r="C668" s="3">
        <v>9</v>
      </c>
      <c r="D668" s="3"/>
      <c r="E668" s="3">
        <v>0</v>
      </c>
      <c r="F668" s="3"/>
      <c r="G668" s="4">
        <v>0</v>
      </c>
      <c r="H668" s="3"/>
      <c r="I668" s="3">
        <v>0</v>
      </c>
      <c r="J668" s="3"/>
      <c r="K668" s="3">
        <v>0</v>
      </c>
      <c r="L668" s="3"/>
      <c r="M668" s="3">
        <v>0</v>
      </c>
      <c r="N668" s="3"/>
      <c r="O668" s="3">
        <v>0</v>
      </c>
      <c r="P668" s="3"/>
      <c r="Q668" s="3">
        <f t="shared" si="24"/>
        <v>0</v>
      </c>
      <c r="T668" s="15"/>
    </row>
    <row r="669" spans="1:21" ht="11.85" customHeight="1" x14ac:dyDescent="0.2">
      <c r="A669" s="2" t="s">
        <v>395</v>
      </c>
      <c r="C669" s="3">
        <v>12</v>
      </c>
      <c r="D669" s="3"/>
      <c r="E669" s="3">
        <v>12.03</v>
      </c>
      <c r="F669" s="3"/>
      <c r="G669" s="4">
        <v>13.65</v>
      </c>
      <c r="H669" s="3"/>
      <c r="I669" s="3">
        <v>14</v>
      </c>
      <c r="J669" s="3"/>
      <c r="K669" s="3">
        <v>14</v>
      </c>
      <c r="L669" s="3"/>
      <c r="M669" s="3">
        <v>14</v>
      </c>
      <c r="N669" s="3"/>
      <c r="O669" s="3">
        <v>0</v>
      </c>
      <c r="P669" s="3"/>
      <c r="Q669" s="3">
        <f t="shared" si="24"/>
        <v>14</v>
      </c>
      <c r="T669" s="15"/>
    </row>
    <row r="670" spans="1:21" ht="11.85" customHeight="1" x14ac:dyDescent="0.2">
      <c r="A670" s="2" t="s">
        <v>396</v>
      </c>
      <c r="C670" s="3">
        <v>0</v>
      </c>
      <c r="D670" s="3"/>
      <c r="E670" s="3">
        <v>0</v>
      </c>
      <c r="F670" s="3"/>
      <c r="G670" s="4">
        <v>0</v>
      </c>
      <c r="H670" s="3"/>
      <c r="I670" s="3">
        <v>0</v>
      </c>
      <c r="J670" s="3"/>
      <c r="K670" s="3">
        <v>0</v>
      </c>
      <c r="L670" s="3"/>
      <c r="M670" s="3">
        <v>0</v>
      </c>
      <c r="N670" s="3"/>
      <c r="O670" s="3">
        <v>0</v>
      </c>
      <c r="P670" s="3"/>
      <c r="Q670" s="3">
        <f t="shared" si="24"/>
        <v>0</v>
      </c>
      <c r="T670" s="15"/>
    </row>
    <row r="671" spans="1:21" ht="11.85" customHeight="1" x14ac:dyDescent="0.2">
      <c r="A671" s="2" t="s">
        <v>397</v>
      </c>
      <c r="C671" s="16">
        <v>337</v>
      </c>
      <c r="D671" s="3"/>
      <c r="E671" s="16">
        <v>308.58</v>
      </c>
      <c r="F671" s="3"/>
      <c r="G671" s="17">
        <v>323.88</v>
      </c>
      <c r="H671" s="3"/>
      <c r="I671" s="16">
        <v>337</v>
      </c>
      <c r="J671" s="3"/>
      <c r="K671" s="16">
        <v>337</v>
      </c>
      <c r="L671" s="3"/>
      <c r="M671" s="16">
        <v>337</v>
      </c>
      <c r="N671" s="3"/>
      <c r="O671" s="16">
        <v>0</v>
      </c>
      <c r="P671" s="3"/>
      <c r="Q671" s="16">
        <f t="shared" si="24"/>
        <v>337</v>
      </c>
      <c r="T671" s="15"/>
      <c r="U671" s="3"/>
    </row>
    <row r="672" spans="1:21" ht="11.85" customHeight="1" x14ac:dyDescent="0.2">
      <c r="A672" s="2" t="s">
        <v>249</v>
      </c>
      <c r="C672" s="3">
        <f>SUM(C666:C671)</f>
        <v>4786</v>
      </c>
      <c r="D672" s="3"/>
      <c r="E672" s="3">
        <f>SUM(E666:E671)</f>
        <v>4397.18</v>
      </c>
      <c r="F672" s="3"/>
      <c r="G672" s="4">
        <f>SUM(G666:G671)</f>
        <v>4567.53</v>
      </c>
      <c r="H672" s="3"/>
      <c r="I672" s="3">
        <f>SUM(I666:I671)</f>
        <v>4671</v>
      </c>
      <c r="J672" s="3"/>
      <c r="K672" s="3">
        <f>SUM(K666:K671)</f>
        <v>4671</v>
      </c>
      <c r="L672" s="3"/>
      <c r="M672" s="3">
        <f>SUM(M666:M671)</f>
        <v>4671</v>
      </c>
      <c r="N672" s="3"/>
      <c r="O672" s="3">
        <f>SUM(O666:O671)</f>
        <v>0</v>
      </c>
      <c r="P672" s="3"/>
      <c r="Q672" s="3">
        <f>SUM(Q666:Q671)</f>
        <v>4671</v>
      </c>
    </row>
    <row r="673" spans="1:20" ht="11.85" customHeight="1" x14ac:dyDescent="0.2"/>
    <row r="674" spans="1:20" ht="11.85" customHeight="1" x14ac:dyDescent="0.2">
      <c r="A674" s="14" t="s">
        <v>250</v>
      </c>
    </row>
    <row r="675" spans="1:20" ht="11.85" customHeight="1" x14ac:dyDescent="0.2">
      <c r="A675" s="2" t="s">
        <v>398</v>
      </c>
      <c r="C675" s="3">
        <v>0</v>
      </c>
      <c r="D675" s="3"/>
      <c r="E675" s="3">
        <v>175</v>
      </c>
      <c r="F675" s="3"/>
      <c r="G675" s="4">
        <v>1345</v>
      </c>
      <c r="H675" s="3"/>
      <c r="I675" s="3">
        <v>1680</v>
      </c>
      <c r="J675" s="3"/>
      <c r="K675" s="3">
        <v>1680</v>
      </c>
      <c r="L675" s="3"/>
      <c r="M675" s="3">
        <v>1700</v>
      </c>
      <c r="N675" s="3"/>
      <c r="O675" s="3">
        <v>0</v>
      </c>
      <c r="P675" s="3"/>
      <c r="Q675" s="3">
        <f t="shared" ref="Q675:Q682" si="25">M675+O675</f>
        <v>1700</v>
      </c>
      <c r="T675" s="15"/>
    </row>
    <row r="676" spans="1:20" ht="11.85" customHeight="1" x14ac:dyDescent="0.2">
      <c r="A676" s="2" t="s">
        <v>399</v>
      </c>
      <c r="C676" s="3">
        <v>0</v>
      </c>
      <c r="D676" s="3"/>
      <c r="E676" s="3">
        <v>60</v>
      </c>
      <c r="F676" s="3"/>
      <c r="G676" s="4">
        <v>0</v>
      </c>
      <c r="H676" s="3"/>
      <c r="I676" s="3">
        <v>0</v>
      </c>
      <c r="J676" s="3"/>
      <c r="K676" s="3">
        <v>0</v>
      </c>
      <c r="L676" s="3"/>
      <c r="M676" s="3">
        <v>0</v>
      </c>
      <c r="N676" s="3"/>
      <c r="O676" s="3">
        <v>0</v>
      </c>
      <c r="P676" s="3"/>
      <c r="Q676" s="3">
        <f t="shared" si="25"/>
        <v>0</v>
      </c>
      <c r="T676" s="15"/>
    </row>
    <row r="677" spans="1:20" ht="11.85" customHeight="1" x14ac:dyDescent="0.2">
      <c r="A677" s="2" t="s">
        <v>400</v>
      </c>
      <c r="C677" s="3">
        <v>0</v>
      </c>
      <c r="D677" s="3"/>
      <c r="E677" s="3">
        <v>0</v>
      </c>
      <c r="F677" s="3"/>
      <c r="G677" s="4">
        <v>0</v>
      </c>
      <c r="H677" s="3"/>
      <c r="I677" s="3">
        <v>0</v>
      </c>
      <c r="J677" s="3"/>
      <c r="K677" s="3">
        <v>0</v>
      </c>
      <c r="L677" s="3"/>
      <c r="M677" s="3">
        <v>0</v>
      </c>
      <c r="N677" s="3"/>
      <c r="O677" s="3">
        <v>0</v>
      </c>
      <c r="P677" s="3"/>
      <c r="Q677" s="3">
        <f t="shared" si="25"/>
        <v>0</v>
      </c>
      <c r="T677" s="15"/>
    </row>
    <row r="678" spans="1:20" ht="11.85" customHeight="1" x14ac:dyDescent="0.2">
      <c r="A678" s="2" t="s">
        <v>401</v>
      </c>
      <c r="C678" s="3">
        <v>0</v>
      </c>
      <c r="D678" s="3"/>
      <c r="E678" s="3">
        <v>0</v>
      </c>
      <c r="F678" s="3"/>
      <c r="G678" s="4">
        <v>0</v>
      </c>
      <c r="H678" s="3"/>
      <c r="I678" s="3">
        <v>0</v>
      </c>
      <c r="J678" s="3"/>
      <c r="K678" s="3">
        <v>0</v>
      </c>
      <c r="L678" s="3"/>
      <c r="M678" s="3">
        <v>0</v>
      </c>
      <c r="N678" s="3"/>
      <c r="O678" s="3">
        <v>0</v>
      </c>
      <c r="P678" s="3"/>
      <c r="Q678" s="3">
        <f t="shared" si="25"/>
        <v>0</v>
      </c>
      <c r="T678" s="15"/>
    </row>
    <row r="679" spans="1:20" ht="11.85" customHeight="1" x14ac:dyDescent="0.2">
      <c r="A679" s="2" t="s">
        <v>402</v>
      </c>
      <c r="C679" s="3">
        <v>0</v>
      </c>
      <c r="D679" s="3"/>
      <c r="E679" s="3">
        <v>0</v>
      </c>
      <c r="F679" s="3"/>
      <c r="G679" s="4">
        <v>55</v>
      </c>
      <c r="H679" s="3"/>
      <c r="I679" s="3">
        <v>0</v>
      </c>
      <c r="J679" s="3"/>
      <c r="K679" s="3">
        <v>0</v>
      </c>
      <c r="L679" s="3"/>
      <c r="M679" s="3">
        <v>0</v>
      </c>
      <c r="N679" s="3"/>
      <c r="O679" s="3">
        <v>0</v>
      </c>
      <c r="P679" s="3"/>
      <c r="Q679" s="3">
        <f t="shared" si="25"/>
        <v>0</v>
      </c>
      <c r="T679" s="15"/>
    </row>
    <row r="680" spans="1:20" ht="11.85" customHeight="1" x14ac:dyDescent="0.2">
      <c r="A680" s="2" t="s">
        <v>403</v>
      </c>
      <c r="C680" s="3">
        <v>7827</v>
      </c>
      <c r="D680" s="3"/>
      <c r="E680" s="3">
        <v>11450.26</v>
      </c>
      <c r="F680" s="3"/>
      <c r="G680" s="4">
        <v>0</v>
      </c>
      <c r="H680" s="3"/>
      <c r="I680" s="3">
        <v>0</v>
      </c>
      <c r="J680" s="3"/>
      <c r="K680" s="3">
        <v>0</v>
      </c>
      <c r="L680" s="3"/>
      <c r="M680" s="3">
        <v>0</v>
      </c>
      <c r="N680" s="3"/>
      <c r="O680" s="3">
        <v>0</v>
      </c>
      <c r="P680" s="3"/>
      <c r="Q680" s="3">
        <f t="shared" si="25"/>
        <v>0</v>
      </c>
      <c r="T680" s="15"/>
    </row>
    <row r="681" spans="1:20" ht="11.85" customHeight="1" x14ac:dyDescent="0.2">
      <c r="A681" s="2" t="s">
        <v>404</v>
      </c>
      <c r="C681" s="3">
        <v>0</v>
      </c>
      <c r="D681" s="3"/>
      <c r="E681" s="3">
        <v>0</v>
      </c>
      <c r="F681" s="3"/>
      <c r="G681" s="4">
        <v>0</v>
      </c>
      <c r="H681" s="3"/>
      <c r="I681" s="3">
        <v>0</v>
      </c>
      <c r="J681" s="3"/>
      <c r="K681" s="3">
        <v>0</v>
      </c>
      <c r="L681" s="3"/>
      <c r="M681" s="3">
        <v>0</v>
      </c>
      <c r="N681" s="3"/>
      <c r="O681" s="3">
        <v>0</v>
      </c>
      <c r="P681" s="3"/>
      <c r="Q681" s="3">
        <f t="shared" si="25"/>
        <v>0</v>
      </c>
      <c r="T681" s="15"/>
    </row>
    <row r="682" spans="1:20" ht="11.85" customHeight="1" x14ac:dyDescent="0.2">
      <c r="A682" s="2" t="s">
        <v>405</v>
      </c>
      <c r="C682" s="16">
        <v>0</v>
      </c>
      <c r="D682" s="3"/>
      <c r="E682" s="16">
        <v>0</v>
      </c>
      <c r="F682" s="3"/>
      <c r="G682" s="17">
        <v>0</v>
      </c>
      <c r="H682" s="3"/>
      <c r="I682" s="16">
        <v>0</v>
      </c>
      <c r="J682" s="3"/>
      <c r="K682" s="16">
        <v>0</v>
      </c>
      <c r="L682" s="3"/>
      <c r="M682" s="16">
        <v>0</v>
      </c>
      <c r="N682" s="3"/>
      <c r="O682" s="16">
        <v>0</v>
      </c>
      <c r="P682" s="3"/>
      <c r="Q682" s="16">
        <f t="shared" si="25"/>
        <v>0</v>
      </c>
      <c r="T682" s="15"/>
    </row>
    <row r="683" spans="1:20" ht="11.85" customHeight="1" x14ac:dyDescent="0.2">
      <c r="A683" s="2" t="s">
        <v>267</v>
      </c>
      <c r="C683" s="3">
        <f>SUM(C675:C682)</f>
        <v>7827</v>
      </c>
      <c r="D683" s="3"/>
      <c r="E683" s="3">
        <f>SUM(E675:E682)</f>
        <v>11685.26</v>
      </c>
      <c r="F683" s="3"/>
      <c r="G683" s="4">
        <f>SUM(G675:G682)</f>
        <v>1400</v>
      </c>
      <c r="H683" s="3"/>
      <c r="I683" s="3">
        <f>SUM(I675:I682)</f>
        <v>1680</v>
      </c>
      <c r="J683" s="3"/>
      <c r="K683" s="3">
        <f>SUM(K675:K682)</f>
        <v>1680</v>
      </c>
      <c r="L683" s="3"/>
      <c r="M683" s="3">
        <f>SUM(M675:M682)</f>
        <v>1700</v>
      </c>
      <c r="N683" s="3"/>
      <c r="O683" s="3">
        <f>SUM(O675:O682)</f>
        <v>0</v>
      </c>
      <c r="P683" s="3"/>
      <c r="Q683" s="3">
        <f>SUM(Q675:Q682)</f>
        <v>1700</v>
      </c>
    </row>
    <row r="684" spans="1:20" ht="11.85" customHeight="1" x14ac:dyDescent="0.2">
      <c r="C684" s="3"/>
      <c r="D684" s="3"/>
      <c r="F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20" ht="11.85" customHeight="1" x14ac:dyDescent="0.2">
      <c r="A685" s="14" t="s">
        <v>268</v>
      </c>
      <c r="C685" s="3"/>
      <c r="D685" s="3"/>
      <c r="F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20" ht="11.85" customHeight="1" x14ac:dyDescent="0.2">
      <c r="A686" s="2" t="s">
        <v>406</v>
      </c>
      <c r="C686" s="3">
        <v>3715</v>
      </c>
      <c r="D686" s="3"/>
      <c r="E686" s="3">
        <v>1833.52</v>
      </c>
      <c r="F686" s="3"/>
      <c r="G686" s="4">
        <v>1522.24</v>
      </c>
      <c r="H686" s="3"/>
      <c r="I686" s="3">
        <v>3000</v>
      </c>
      <c r="J686" s="3"/>
      <c r="K686" s="3">
        <v>3000</v>
      </c>
      <c r="L686" s="3"/>
      <c r="M686" s="3">
        <v>3000</v>
      </c>
      <c r="N686" s="3"/>
      <c r="O686" s="3">
        <v>0</v>
      </c>
      <c r="P686" s="3"/>
      <c r="Q686" s="3">
        <f t="shared" ref="Q686:Q692" si="26">M686+O686</f>
        <v>3000</v>
      </c>
      <c r="T686" s="15"/>
    </row>
    <row r="687" spans="1:20" ht="11.85" customHeight="1" x14ac:dyDescent="0.2">
      <c r="A687" s="2" t="s">
        <v>407</v>
      </c>
      <c r="C687" s="3">
        <v>1354</v>
      </c>
      <c r="D687" s="3"/>
      <c r="E687" s="3">
        <v>6118.53</v>
      </c>
      <c r="F687" s="3"/>
      <c r="G687" s="4">
        <v>811.35</v>
      </c>
      <c r="H687" s="3"/>
      <c r="I687" s="3">
        <v>7000</v>
      </c>
      <c r="J687" s="3"/>
      <c r="K687" s="3">
        <v>8000</v>
      </c>
      <c r="L687" s="3"/>
      <c r="M687" s="3">
        <v>8000</v>
      </c>
      <c r="N687" s="3"/>
      <c r="O687" s="3">
        <v>0</v>
      </c>
      <c r="P687" s="3"/>
      <c r="Q687" s="3">
        <f t="shared" si="26"/>
        <v>8000</v>
      </c>
      <c r="T687" s="15"/>
    </row>
    <row r="688" spans="1:20" ht="11.85" customHeight="1" x14ac:dyDescent="0.2">
      <c r="A688" s="2" t="s">
        <v>408</v>
      </c>
      <c r="C688" s="3">
        <v>624</v>
      </c>
      <c r="D688" s="3"/>
      <c r="E688" s="3">
        <v>665.72</v>
      </c>
      <c r="F688" s="3"/>
      <c r="G688" s="4">
        <v>386.92</v>
      </c>
      <c r="H688" s="3"/>
      <c r="I688" s="3">
        <v>500</v>
      </c>
      <c r="J688" s="3"/>
      <c r="K688" s="3">
        <v>500</v>
      </c>
      <c r="L688" s="3"/>
      <c r="M688" s="3">
        <v>1500</v>
      </c>
      <c r="N688" s="3"/>
      <c r="O688" s="3">
        <v>0</v>
      </c>
      <c r="P688" s="3"/>
      <c r="Q688" s="3">
        <f t="shared" si="26"/>
        <v>1500</v>
      </c>
      <c r="T688" s="15"/>
    </row>
    <row r="689" spans="1:20" ht="11.85" customHeight="1" x14ac:dyDescent="0.2">
      <c r="A689" s="2" t="s">
        <v>409</v>
      </c>
      <c r="C689" s="3">
        <v>0</v>
      </c>
      <c r="D689" s="3"/>
      <c r="E689" s="3">
        <v>0</v>
      </c>
      <c r="F689" s="3"/>
      <c r="G689" s="4">
        <v>0</v>
      </c>
      <c r="H689" s="3"/>
      <c r="I689" s="3">
        <v>0</v>
      </c>
      <c r="J689" s="3"/>
      <c r="K689" s="3">
        <v>0</v>
      </c>
      <c r="L689" s="3"/>
      <c r="M689" s="3">
        <v>0</v>
      </c>
      <c r="N689" s="3"/>
      <c r="O689" s="3">
        <v>0</v>
      </c>
      <c r="P689" s="3"/>
      <c r="Q689" s="3">
        <f t="shared" si="26"/>
        <v>0</v>
      </c>
      <c r="T689" s="15"/>
    </row>
    <row r="690" spans="1:20" ht="11.85" customHeight="1" x14ac:dyDescent="0.2">
      <c r="A690" s="2" t="s">
        <v>410</v>
      </c>
      <c r="C690" s="3">
        <v>0</v>
      </c>
      <c r="D690" s="3"/>
      <c r="E690" s="3">
        <v>0</v>
      </c>
      <c r="F690" s="3"/>
      <c r="G690" s="4">
        <v>0</v>
      </c>
      <c r="H690" s="3"/>
      <c r="I690" s="3">
        <v>0</v>
      </c>
      <c r="J690" s="3"/>
      <c r="K690" s="3">
        <v>0</v>
      </c>
      <c r="L690" s="3"/>
      <c r="M690" s="3">
        <v>0</v>
      </c>
      <c r="N690" s="3"/>
      <c r="O690" s="3">
        <v>0</v>
      </c>
      <c r="P690" s="3"/>
      <c r="Q690" s="3">
        <f t="shared" si="26"/>
        <v>0</v>
      </c>
      <c r="T690" s="15"/>
    </row>
    <row r="691" spans="1:20" ht="11.85" customHeight="1" x14ac:dyDescent="0.2">
      <c r="A691" s="2" t="s">
        <v>411</v>
      </c>
      <c r="C691" s="3">
        <v>0</v>
      </c>
      <c r="D691" s="3"/>
      <c r="E691" s="3">
        <v>0</v>
      </c>
      <c r="F691" s="3"/>
      <c r="G691" s="4">
        <v>0</v>
      </c>
      <c r="H691" s="3"/>
      <c r="I691" s="3">
        <v>0</v>
      </c>
      <c r="J691" s="3"/>
      <c r="K691" s="3">
        <v>0</v>
      </c>
      <c r="L691" s="3"/>
      <c r="M691" s="3">
        <v>0</v>
      </c>
      <c r="N691" s="3"/>
      <c r="O691" s="3">
        <v>0</v>
      </c>
      <c r="P691" s="3"/>
      <c r="Q691" s="3">
        <f t="shared" si="26"/>
        <v>0</v>
      </c>
      <c r="T691" s="15"/>
    </row>
    <row r="692" spans="1:20" ht="11.85" customHeight="1" x14ac:dyDescent="0.2">
      <c r="A692" s="2" t="s">
        <v>412</v>
      </c>
      <c r="C692" s="16">
        <v>10705</v>
      </c>
      <c r="D692" s="3"/>
      <c r="E692" s="16">
        <v>10175.549999999999</v>
      </c>
      <c r="F692" s="3"/>
      <c r="G692" s="17">
        <v>2479.8000000000002</v>
      </c>
      <c r="H692" s="3"/>
      <c r="I692" s="16">
        <v>9000</v>
      </c>
      <c r="J692" s="3"/>
      <c r="K692" s="16">
        <v>9000</v>
      </c>
      <c r="L692" s="3"/>
      <c r="M692" s="16">
        <v>10000</v>
      </c>
      <c r="N692" s="3"/>
      <c r="O692" s="16">
        <v>0</v>
      </c>
      <c r="P692" s="3"/>
      <c r="Q692" s="16">
        <f t="shared" si="26"/>
        <v>10000</v>
      </c>
      <c r="T692" s="15"/>
    </row>
    <row r="693" spans="1:20" ht="11.85" customHeight="1" x14ac:dyDescent="0.2">
      <c r="A693" s="2" t="s">
        <v>290</v>
      </c>
      <c r="C693" s="3">
        <f>SUM(C686:C692)</f>
        <v>16398</v>
      </c>
      <c r="D693" s="3"/>
      <c r="E693" s="3">
        <f>SUM(E686:E692)</f>
        <v>18793.32</v>
      </c>
      <c r="F693" s="3"/>
      <c r="G693" s="4">
        <f>SUM(G686:G692)</f>
        <v>5200.3100000000004</v>
      </c>
      <c r="H693" s="3"/>
      <c r="I693" s="3">
        <f>SUM(I686:I692)</f>
        <v>19500</v>
      </c>
      <c r="J693" s="3"/>
      <c r="K693" s="3">
        <f>SUM(K686:K692)</f>
        <v>20500</v>
      </c>
      <c r="L693" s="3"/>
      <c r="M693" s="3">
        <f>SUM(M686:M692)</f>
        <v>22500</v>
      </c>
      <c r="N693" s="3"/>
      <c r="O693" s="3">
        <f>SUM(O686:O692)</f>
        <v>0</v>
      </c>
      <c r="P693" s="3"/>
      <c r="Q693" s="3">
        <f>SUM(Q686:Q692)</f>
        <v>22500</v>
      </c>
    </row>
    <row r="694" spans="1:20" ht="11.85" customHeight="1" x14ac:dyDescent="0.2">
      <c r="C694" s="3"/>
      <c r="D694" s="3"/>
      <c r="F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20" ht="11.85" customHeight="1" x14ac:dyDescent="0.2">
      <c r="A695" s="2" t="s">
        <v>413</v>
      </c>
      <c r="C695" s="3">
        <f>C672+C683+C693</f>
        <v>29011</v>
      </c>
      <c r="D695" s="3"/>
      <c r="E695" s="3">
        <f>E672+E683+E693</f>
        <v>34875.760000000002</v>
      </c>
      <c r="F695" s="3"/>
      <c r="G695" s="4">
        <f>G672+G683+G693</f>
        <v>11167.84</v>
      </c>
      <c r="H695" s="3"/>
      <c r="I695" s="3">
        <f>I672+I683+I693</f>
        <v>25851</v>
      </c>
      <c r="J695" s="3"/>
      <c r="K695" s="3">
        <f>K672+K683+K693</f>
        <v>26851</v>
      </c>
      <c r="L695" s="3"/>
      <c r="M695" s="3">
        <f>M672+M683+M693</f>
        <v>28871</v>
      </c>
      <c r="N695" s="3"/>
      <c r="O695" s="3">
        <f>O672+O683+O693</f>
        <v>0</v>
      </c>
      <c r="P695" s="3"/>
      <c r="Q695" s="3">
        <f>Q672+Q683+Q693</f>
        <v>28871</v>
      </c>
      <c r="T695" s="15"/>
    </row>
    <row r="696" spans="1:20" ht="11.85" customHeight="1" x14ac:dyDescent="0.2">
      <c r="C696" s="3"/>
      <c r="D696" s="3"/>
      <c r="F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20" ht="11.85" customHeight="1" x14ac:dyDescent="0.2">
      <c r="C697" s="3"/>
      <c r="D697" s="3"/>
      <c r="F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20" ht="11.85" customHeight="1" x14ac:dyDescent="0.2">
      <c r="C698" s="3"/>
      <c r="D698" s="3"/>
      <c r="F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20" ht="11.85" customHeight="1" x14ac:dyDescent="0.2">
      <c r="C699" s="3"/>
      <c r="D699" s="3"/>
      <c r="F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20" ht="11.85" customHeight="1" x14ac:dyDescent="0.2"/>
    <row r="701" spans="1:20" ht="11.85" customHeight="1" x14ac:dyDescent="0.2"/>
    <row r="702" spans="1:20" ht="11.85" customHeight="1" x14ac:dyDescent="0.2"/>
    <row r="703" spans="1:20" ht="11.85" customHeight="1" x14ac:dyDescent="0.2"/>
    <row r="704" spans="1:20" ht="11.85" customHeight="1" x14ac:dyDescent="0.2"/>
    <row r="705" spans="1:5" ht="11.85" customHeight="1" x14ac:dyDescent="0.2"/>
    <row r="706" spans="1:5" ht="11.85" customHeight="1" x14ac:dyDescent="0.2"/>
    <row r="707" spans="1:5" ht="11.85" customHeight="1" x14ac:dyDescent="0.2"/>
    <row r="708" spans="1:5" ht="11.85" customHeight="1" x14ac:dyDescent="0.2"/>
    <row r="709" spans="1:5" ht="11.85" customHeight="1" x14ac:dyDescent="0.2"/>
    <row r="710" spans="1:5" ht="11.85" customHeight="1" x14ac:dyDescent="0.2"/>
    <row r="711" spans="1:5" ht="11.85" customHeight="1" x14ac:dyDescent="0.2"/>
    <row r="712" spans="1:5" ht="11.85" customHeight="1" x14ac:dyDescent="0.2"/>
    <row r="713" spans="1:5" ht="11.85" customHeight="1" x14ac:dyDescent="0.2"/>
    <row r="714" spans="1:5" ht="11.85" customHeight="1" x14ac:dyDescent="0.2"/>
    <row r="715" spans="1:5" ht="11.85" customHeight="1" x14ac:dyDescent="0.2"/>
    <row r="716" spans="1:5" ht="11.85" customHeight="1" x14ac:dyDescent="0.2"/>
    <row r="717" spans="1:5" ht="11.85" customHeight="1" x14ac:dyDescent="0.2"/>
    <row r="718" spans="1:5" ht="11.85" customHeight="1" x14ac:dyDescent="0.2">
      <c r="A718" s="1"/>
      <c r="B718" s="1"/>
      <c r="E718" s="3" t="str">
        <f>$E$1</f>
        <v>CITY OF BRADY</v>
      </c>
    </row>
    <row r="719" spans="1:5" ht="11.85" customHeight="1" x14ac:dyDescent="0.2">
      <c r="E719" s="3" t="str">
        <f>$E$2</f>
        <v>BUDGET REPORT</v>
      </c>
    </row>
    <row r="720" spans="1:5" ht="11.85" customHeight="1" x14ac:dyDescent="0.2">
      <c r="E720" s="3" t="str">
        <f>$E$3</f>
        <v>FISCAL YEAR 2015 - 2016</v>
      </c>
    </row>
    <row r="721" spans="1:21" ht="11.85" customHeight="1" x14ac:dyDescent="0.2">
      <c r="A721" s="2" t="s">
        <v>3</v>
      </c>
    </row>
    <row r="722" spans="1:21" ht="11.85" customHeight="1" x14ac:dyDescent="0.2">
      <c r="A722" s="2" t="s">
        <v>414</v>
      </c>
    </row>
    <row r="723" spans="1:21" ht="11.85" customHeight="1" x14ac:dyDescent="0.2">
      <c r="C723" s="7"/>
      <c r="I723" s="48" t="str">
        <f>$I$6</f>
        <v>(----- 2014-2015 ------)</v>
      </c>
      <c r="J723" s="48"/>
      <c r="K723" s="48"/>
      <c r="L723" s="7"/>
      <c r="M723" s="48" t="str">
        <f>$M$6</f>
        <v>2015-2016</v>
      </c>
      <c r="N723" s="48"/>
      <c r="O723" s="48"/>
      <c r="P723" s="48"/>
      <c r="Q723" s="48"/>
    </row>
    <row r="724" spans="1:21" ht="11.85" customHeight="1" x14ac:dyDescent="0.2">
      <c r="C724" s="7" t="str">
        <f>$C$7</f>
        <v>2011- 2012</v>
      </c>
      <c r="D724" s="7"/>
      <c r="E724" s="8" t="str">
        <f>$E$7</f>
        <v>2012-2013</v>
      </c>
      <c r="F724" s="7"/>
      <c r="G724" s="9" t="str">
        <f>$G$7</f>
        <v>2013- 2014</v>
      </c>
      <c r="H724" s="7"/>
      <c r="I724" s="7" t="s">
        <v>9</v>
      </c>
      <c r="J724" s="7"/>
      <c r="K724" s="7" t="str">
        <f>+$K$7</f>
        <v>PROJECTED</v>
      </c>
      <c r="L724" s="7"/>
      <c r="M724" s="7" t="str">
        <f>$M$7</f>
        <v>2015-2016</v>
      </c>
      <c r="N724" s="7"/>
      <c r="O724" s="7" t="str">
        <f>$O$7</f>
        <v>2015-2016</v>
      </c>
      <c r="P724" s="7"/>
      <c r="Q724" s="42" t="str">
        <f>$Q$7</f>
        <v>APPROVED</v>
      </c>
    </row>
    <row r="725" spans="1:21" ht="11.85" customHeight="1" x14ac:dyDescent="0.2">
      <c r="A725" s="10" t="s">
        <v>237</v>
      </c>
      <c r="C725" s="11" t="s">
        <v>12</v>
      </c>
      <c r="D725" s="7"/>
      <c r="E725" s="12" t="s">
        <v>12</v>
      </c>
      <c r="F725" s="7"/>
      <c r="G725" s="13" t="s">
        <v>12</v>
      </c>
      <c r="H725" s="7"/>
      <c r="I725" s="11" t="s">
        <v>13</v>
      </c>
      <c r="J725" s="7"/>
      <c r="K725" s="11" t="s">
        <v>13</v>
      </c>
      <c r="L725" s="7"/>
      <c r="M725" s="11" t="str">
        <f>$M$8</f>
        <v>BASE</v>
      </c>
      <c r="N725" s="7"/>
      <c r="O725" s="11" t="str">
        <f>$O$8</f>
        <v>SUPPLEMENTAL</v>
      </c>
      <c r="P725" s="7"/>
      <c r="Q725" s="11" t="str">
        <f>$Q$8</f>
        <v>BUDGET</v>
      </c>
    </row>
    <row r="726" spans="1:21" ht="11.85" customHeight="1" x14ac:dyDescent="0.2"/>
    <row r="727" spans="1:21" ht="11.85" customHeight="1" x14ac:dyDescent="0.2">
      <c r="A727" s="14" t="s">
        <v>238</v>
      </c>
    </row>
    <row r="728" spans="1:21" ht="11.85" customHeight="1" x14ac:dyDescent="0.2">
      <c r="A728" s="2" t="s">
        <v>415</v>
      </c>
      <c r="C728" s="3">
        <v>104630</v>
      </c>
      <c r="D728" s="3"/>
      <c r="E728" s="3">
        <v>107334.27</v>
      </c>
      <c r="F728" s="3"/>
      <c r="G728" s="4">
        <v>69418.28</v>
      </c>
      <c r="H728" s="3"/>
      <c r="I728" s="3">
        <v>78040</v>
      </c>
      <c r="J728" s="3"/>
      <c r="K728" s="3">
        <v>78040</v>
      </c>
      <c r="L728" s="3"/>
      <c r="M728" s="3">
        <v>70000</v>
      </c>
      <c r="N728" s="3"/>
      <c r="O728" s="3">
        <v>0</v>
      </c>
      <c r="P728" s="3"/>
      <c r="Q728" s="3">
        <f t="shared" ref="Q728:Q734" si="27">M728+O728</f>
        <v>70000</v>
      </c>
      <c r="T728" s="15"/>
    </row>
    <row r="729" spans="1:21" ht="11.85" customHeight="1" x14ac:dyDescent="0.2">
      <c r="A729" s="2" t="s">
        <v>416</v>
      </c>
      <c r="C729" s="3">
        <v>11277</v>
      </c>
      <c r="D729" s="3"/>
      <c r="E729" s="3">
        <v>3241.32</v>
      </c>
      <c r="F729" s="3"/>
      <c r="G729" s="4">
        <v>564.75</v>
      </c>
      <c r="H729" s="3"/>
      <c r="I729" s="3">
        <v>2500</v>
      </c>
      <c r="J729" s="3"/>
      <c r="K729" s="3">
        <v>2500</v>
      </c>
      <c r="L729" s="3"/>
      <c r="M729" s="3">
        <v>500</v>
      </c>
      <c r="N729" s="3"/>
      <c r="O729" s="3">
        <v>0</v>
      </c>
      <c r="P729" s="3"/>
      <c r="Q729" s="3">
        <f t="shared" si="27"/>
        <v>500</v>
      </c>
      <c r="T729" s="15"/>
    </row>
    <row r="730" spans="1:21" ht="11.85" customHeight="1" x14ac:dyDescent="0.2">
      <c r="A730" s="2" t="s">
        <v>417</v>
      </c>
      <c r="C730" s="3">
        <v>7661</v>
      </c>
      <c r="D730" s="3"/>
      <c r="E730" s="3">
        <v>7518.27</v>
      </c>
      <c r="F730" s="3"/>
      <c r="G730" s="4">
        <v>5994.76</v>
      </c>
      <c r="H730" s="3"/>
      <c r="I730" s="3">
        <v>7967</v>
      </c>
      <c r="J730" s="3"/>
      <c r="K730" s="3">
        <v>7967</v>
      </c>
      <c r="L730" s="3"/>
      <c r="M730" s="3">
        <v>9377</v>
      </c>
      <c r="N730" s="3"/>
      <c r="O730" s="3">
        <v>0</v>
      </c>
      <c r="P730" s="3"/>
      <c r="Q730" s="3">
        <f t="shared" si="27"/>
        <v>9377</v>
      </c>
      <c r="T730" s="15"/>
    </row>
    <row r="731" spans="1:21" ht="11.85" customHeight="1" x14ac:dyDescent="0.2">
      <c r="A731" s="2" t="s">
        <v>418</v>
      </c>
      <c r="C731" s="3">
        <v>2841</v>
      </c>
      <c r="D731" s="3"/>
      <c r="E731" s="3">
        <v>4588.04</v>
      </c>
      <c r="F731" s="3"/>
      <c r="G731" s="4">
        <v>4444.07</v>
      </c>
      <c r="H731" s="3"/>
      <c r="I731" s="3">
        <v>3722</v>
      </c>
      <c r="J731" s="3"/>
      <c r="K731" s="3">
        <v>3722</v>
      </c>
      <c r="L731" s="3"/>
      <c r="M731" s="3">
        <v>3608</v>
      </c>
      <c r="N731" s="3"/>
      <c r="O731" s="3">
        <v>0</v>
      </c>
      <c r="P731" s="3"/>
      <c r="Q731" s="3">
        <f t="shared" si="27"/>
        <v>3608</v>
      </c>
      <c r="T731" s="15"/>
    </row>
    <row r="732" spans="1:21" ht="11.85" customHeight="1" x14ac:dyDescent="0.2">
      <c r="A732" s="2" t="s">
        <v>419</v>
      </c>
      <c r="C732" s="3">
        <v>3701</v>
      </c>
      <c r="D732" s="3"/>
      <c r="E732" s="3">
        <v>3406.97</v>
      </c>
      <c r="F732" s="3"/>
      <c r="G732" s="4">
        <v>2659.92</v>
      </c>
      <c r="H732" s="3"/>
      <c r="I732" s="3">
        <v>2417</v>
      </c>
      <c r="J732" s="3"/>
      <c r="K732" s="3">
        <v>2417</v>
      </c>
      <c r="L732" s="3"/>
      <c r="M732" s="3">
        <v>2400</v>
      </c>
      <c r="N732" s="3"/>
      <c r="O732" s="3">
        <v>0</v>
      </c>
      <c r="P732" s="3"/>
      <c r="Q732" s="3">
        <f t="shared" si="27"/>
        <v>2400</v>
      </c>
      <c r="T732" s="15"/>
    </row>
    <row r="733" spans="1:21" ht="11.85" customHeight="1" x14ac:dyDescent="0.2">
      <c r="A733" s="2" t="s">
        <v>420</v>
      </c>
      <c r="C733" s="3">
        <v>1544</v>
      </c>
      <c r="D733" s="3"/>
      <c r="E733" s="3">
        <v>15.75</v>
      </c>
      <c r="F733" s="3"/>
      <c r="G733" s="4">
        <v>814.07</v>
      </c>
      <c r="H733" s="3"/>
      <c r="I733" s="3">
        <v>1035</v>
      </c>
      <c r="J733" s="3"/>
      <c r="K733" s="3">
        <v>1035</v>
      </c>
      <c r="L733" s="3"/>
      <c r="M733" s="3">
        <v>450</v>
      </c>
      <c r="N733" s="3"/>
      <c r="O733" s="3">
        <v>0</v>
      </c>
      <c r="P733" s="3"/>
      <c r="Q733" s="3">
        <f t="shared" si="27"/>
        <v>450</v>
      </c>
      <c r="T733" s="15"/>
    </row>
    <row r="734" spans="1:21" ht="11.85" customHeight="1" x14ac:dyDescent="0.2">
      <c r="A734" s="2" t="s">
        <v>421</v>
      </c>
      <c r="C734" s="16">
        <v>9181</v>
      </c>
      <c r="D734" s="3"/>
      <c r="E734" s="16">
        <v>8863.09</v>
      </c>
      <c r="F734" s="3"/>
      <c r="G734" s="17">
        <v>5598.69</v>
      </c>
      <c r="H734" s="3"/>
      <c r="I734" s="16">
        <v>6282</v>
      </c>
      <c r="J734" s="3"/>
      <c r="K734" s="16">
        <v>6282</v>
      </c>
      <c r="L734" s="3"/>
      <c r="M734" s="16">
        <v>5499</v>
      </c>
      <c r="N734" s="3"/>
      <c r="O734" s="16">
        <v>0</v>
      </c>
      <c r="P734" s="3"/>
      <c r="Q734" s="16">
        <f t="shared" si="27"/>
        <v>5499</v>
      </c>
      <c r="T734" s="15"/>
    </row>
    <row r="735" spans="1:21" ht="11.85" customHeight="1" x14ac:dyDescent="0.2">
      <c r="A735" s="2" t="s">
        <v>249</v>
      </c>
      <c r="C735" s="3">
        <f>SUM(C728:C734)</f>
        <v>140835</v>
      </c>
      <c r="D735" s="3"/>
      <c r="E735" s="3">
        <f>SUM(E728:E734)</f>
        <v>134967.71000000002</v>
      </c>
      <c r="F735" s="3"/>
      <c r="G735" s="4">
        <f>SUM(G728:G734)</f>
        <v>89494.54</v>
      </c>
      <c r="H735" s="3"/>
      <c r="I735" s="3">
        <f>SUM(I728:I734)</f>
        <v>101963</v>
      </c>
      <c r="J735" s="3"/>
      <c r="K735" s="3">
        <f>SUM(K728:K734)</f>
        <v>101963</v>
      </c>
      <c r="L735" s="3"/>
      <c r="M735" s="3">
        <f>SUM(M728:M734)</f>
        <v>91834</v>
      </c>
      <c r="N735" s="3"/>
      <c r="O735" s="3">
        <f>SUM(O728:O734)</f>
        <v>0</v>
      </c>
      <c r="P735" s="3"/>
      <c r="Q735" s="3">
        <f>SUM(Q728:Q734)</f>
        <v>91834</v>
      </c>
      <c r="R735" s="3"/>
      <c r="S735" s="3"/>
      <c r="U735" s="3"/>
    </row>
    <row r="736" spans="1:21" ht="11.85" customHeight="1" x14ac:dyDescent="0.2">
      <c r="C736" s="3"/>
      <c r="D736" s="3"/>
      <c r="F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21" ht="11.85" customHeight="1" x14ac:dyDescent="0.2">
      <c r="A737" s="14" t="s">
        <v>250</v>
      </c>
      <c r="C737" s="3"/>
      <c r="D737" s="3"/>
      <c r="F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21" ht="11.85" customHeight="1" x14ac:dyDescent="0.2">
      <c r="A738" s="2" t="s">
        <v>422</v>
      </c>
      <c r="C738" s="3">
        <v>98</v>
      </c>
      <c r="D738" s="3"/>
      <c r="E738" s="3">
        <v>0</v>
      </c>
      <c r="F738" s="3"/>
      <c r="G738" s="4">
        <v>0</v>
      </c>
      <c r="H738" s="3"/>
      <c r="I738" s="3">
        <v>0</v>
      </c>
      <c r="J738" s="3"/>
      <c r="K738" s="3">
        <v>0</v>
      </c>
      <c r="L738" s="3"/>
      <c r="M738" s="3">
        <v>0</v>
      </c>
      <c r="N738" s="3"/>
      <c r="O738" s="3">
        <v>0</v>
      </c>
      <c r="P738" s="3"/>
      <c r="Q738" s="3">
        <f t="shared" ref="Q738:Q751" si="28">M738+O738</f>
        <v>0</v>
      </c>
      <c r="T738" s="15"/>
    </row>
    <row r="739" spans="1:21" ht="11.85" customHeight="1" x14ac:dyDescent="0.2">
      <c r="A739" s="2" t="s">
        <v>423</v>
      </c>
      <c r="C739" s="3">
        <v>59061</v>
      </c>
      <c r="D739" s="3"/>
      <c r="E739" s="3">
        <v>57190.14</v>
      </c>
      <c r="F739" s="3"/>
      <c r="G739" s="4">
        <v>59979.78</v>
      </c>
      <c r="H739" s="3"/>
      <c r="I739" s="3">
        <v>60000</v>
      </c>
      <c r="J739" s="3"/>
      <c r="K739" s="3">
        <v>60000</v>
      </c>
      <c r="L739" s="3"/>
      <c r="M739" s="3">
        <v>60000</v>
      </c>
      <c r="N739" s="3"/>
      <c r="O739" s="3">
        <v>0</v>
      </c>
      <c r="P739" s="3"/>
      <c r="Q739" s="3">
        <f t="shared" si="28"/>
        <v>60000</v>
      </c>
      <c r="T739" s="15"/>
    </row>
    <row r="740" spans="1:21" ht="11.85" customHeight="1" x14ac:dyDescent="0.2">
      <c r="A740" s="2" t="s">
        <v>424</v>
      </c>
      <c r="C740" s="3">
        <v>524</v>
      </c>
      <c r="D740" s="3"/>
      <c r="E740" s="3">
        <v>0</v>
      </c>
      <c r="F740" s="3"/>
      <c r="G740" s="4">
        <v>12060</v>
      </c>
      <c r="H740" s="3"/>
      <c r="I740" s="3">
        <v>18000</v>
      </c>
      <c r="J740" s="3"/>
      <c r="K740" s="3">
        <v>18000</v>
      </c>
      <c r="L740" s="3"/>
      <c r="M740" s="3">
        <v>18000</v>
      </c>
      <c r="N740" s="3"/>
      <c r="O740" s="3">
        <v>0</v>
      </c>
      <c r="P740" s="3"/>
      <c r="Q740" s="3">
        <f t="shared" si="28"/>
        <v>18000</v>
      </c>
      <c r="T740" s="15"/>
    </row>
    <row r="741" spans="1:21" s="2" customFormat="1" ht="11.85" customHeight="1" x14ac:dyDescent="0.2">
      <c r="A741" s="2" t="s">
        <v>425</v>
      </c>
      <c r="C741" s="3">
        <v>0</v>
      </c>
      <c r="D741" s="3"/>
      <c r="E741" s="3">
        <v>0</v>
      </c>
      <c r="F741" s="3"/>
      <c r="G741" s="4">
        <v>0</v>
      </c>
      <c r="H741" s="3"/>
      <c r="I741" s="3">
        <v>0</v>
      </c>
      <c r="J741" s="3"/>
      <c r="K741" s="3">
        <v>0</v>
      </c>
      <c r="L741" s="3"/>
      <c r="M741" s="3">
        <v>0</v>
      </c>
      <c r="N741" s="3"/>
      <c r="O741" s="3">
        <v>5000</v>
      </c>
      <c r="P741" s="3"/>
      <c r="Q741" s="3">
        <f t="shared" si="28"/>
        <v>5000</v>
      </c>
      <c r="T741" s="15"/>
    </row>
    <row r="742" spans="1:21" ht="11.85" customHeight="1" x14ac:dyDescent="0.2">
      <c r="A742" s="2" t="s">
        <v>426</v>
      </c>
      <c r="C742" s="3">
        <v>1005</v>
      </c>
      <c r="D742" s="3"/>
      <c r="E742" s="3">
        <v>1129.1400000000001</v>
      </c>
      <c r="F742" s="3"/>
      <c r="G742" s="4">
        <v>1156.43</v>
      </c>
      <c r="H742" s="3"/>
      <c r="I742" s="3">
        <v>1200</v>
      </c>
      <c r="J742" s="3"/>
      <c r="K742" s="3">
        <v>1308</v>
      </c>
      <c r="L742" s="3"/>
      <c r="M742" s="3">
        <v>1300</v>
      </c>
      <c r="N742" s="3"/>
      <c r="O742" s="3">
        <v>0</v>
      </c>
      <c r="P742" s="3"/>
      <c r="Q742" s="3">
        <f t="shared" si="28"/>
        <v>1300</v>
      </c>
      <c r="T742" s="15"/>
    </row>
    <row r="743" spans="1:21" ht="11.85" customHeight="1" x14ac:dyDescent="0.2">
      <c r="A743" s="2" t="s">
        <v>427</v>
      </c>
      <c r="C743" s="3">
        <v>0</v>
      </c>
      <c r="D743" s="3"/>
      <c r="E743" s="3">
        <v>0</v>
      </c>
      <c r="F743" s="3"/>
      <c r="G743" s="4">
        <v>0</v>
      </c>
      <c r="H743" s="3"/>
      <c r="I743" s="3">
        <v>200</v>
      </c>
      <c r="J743" s="3"/>
      <c r="K743" s="3">
        <v>200</v>
      </c>
      <c r="L743" s="3"/>
      <c r="M743" s="3">
        <v>200</v>
      </c>
      <c r="N743" s="3"/>
      <c r="O743" s="3">
        <v>0</v>
      </c>
      <c r="P743" s="3"/>
      <c r="Q743" s="3">
        <f t="shared" si="28"/>
        <v>200</v>
      </c>
      <c r="T743" s="15"/>
    </row>
    <row r="744" spans="1:21" ht="11.85" customHeight="1" x14ac:dyDescent="0.2">
      <c r="A744" s="2" t="s">
        <v>428</v>
      </c>
      <c r="C744" s="3">
        <v>0</v>
      </c>
      <c r="D744" s="3"/>
      <c r="E744" s="3">
        <v>0</v>
      </c>
      <c r="F744" s="3"/>
      <c r="G744" s="4">
        <v>0</v>
      </c>
      <c r="H744" s="3"/>
      <c r="I744" s="3">
        <v>0</v>
      </c>
      <c r="J744" s="3"/>
      <c r="K744" s="3">
        <v>0</v>
      </c>
      <c r="L744" s="3"/>
      <c r="M744" s="3">
        <v>0</v>
      </c>
      <c r="N744" s="3"/>
      <c r="O744" s="3">
        <v>0</v>
      </c>
      <c r="P744" s="3"/>
      <c r="Q744" s="3">
        <f t="shared" si="28"/>
        <v>0</v>
      </c>
      <c r="T744" s="15"/>
    </row>
    <row r="745" spans="1:21" ht="11.85" customHeight="1" x14ac:dyDescent="0.2">
      <c r="A745" s="2" t="s">
        <v>429</v>
      </c>
      <c r="C745" s="3">
        <v>15367</v>
      </c>
      <c r="D745" s="3"/>
      <c r="E745" s="3">
        <v>12559.3</v>
      </c>
      <c r="F745" s="3"/>
      <c r="G745" s="4">
        <v>16691.400000000001</v>
      </c>
      <c r="H745" s="3"/>
      <c r="I745" s="3">
        <v>1500</v>
      </c>
      <c r="J745" s="3"/>
      <c r="K745" s="3">
        <v>8000</v>
      </c>
      <c r="L745" s="3"/>
      <c r="M745" s="3">
        <v>12000</v>
      </c>
      <c r="N745" s="3"/>
      <c r="O745" s="3">
        <v>0</v>
      </c>
      <c r="P745" s="3"/>
      <c r="Q745" s="3">
        <f t="shared" si="28"/>
        <v>12000</v>
      </c>
      <c r="T745" s="15"/>
    </row>
    <row r="746" spans="1:21" ht="11.85" customHeight="1" x14ac:dyDescent="0.2">
      <c r="A746" s="2" t="s">
        <v>430</v>
      </c>
      <c r="C746" s="3">
        <v>0</v>
      </c>
      <c r="D746" s="3"/>
      <c r="E746" s="3">
        <v>2591.85</v>
      </c>
      <c r="F746" s="3"/>
      <c r="G746" s="4">
        <v>1733</v>
      </c>
      <c r="H746" s="3"/>
      <c r="I746" s="3">
        <v>2000</v>
      </c>
      <c r="J746" s="3"/>
      <c r="K746" s="3">
        <v>2000</v>
      </c>
      <c r="L746" s="3"/>
      <c r="M746" s="3">
        <v>2000</v>
      </c>
      <c r="N746" s="3"/>
      <c r="O746" s="3">
        <v>0</v>
      </c>
      <c r="P746" s="3"/>
      <c r="Q746" s="3">
        <f t="shared" si="28"/>
        <v>2000</v>
      </c>
      <c r="T746" s="15"/>
    </row>
    <row r="747" spans="1:21" ht="11.85" customHeight="1" x14ac:dyDescent="0.2">
      <c r="A747" s="2" t="s">
        <v>431</v>
      </c>
      <c r="C747" s="3">
        <v>519</v>
      </c>
      <c r="D747" s="3"/>
      <c r="E747" s="3">
        <v>479.48</v>
      </c>
      <c r="F747" s="3"/>
      <c r="G747" s="4">
        <v>479.4</v>
      </c>
      <c r="H747" s="3"/>
      <c r="I747" s="3">
        <v>480</v>
      </c>
      <c r="J747" s="3"/>
      <c r="K747" s="3">
        <v>480</v>
      </c>
      <c r="L747" s="3"/>
      <c r="M747" s="3">
        <v>480</v>
      </c>
      <c r="N747" s="3"/>
      <c r="O747" s="3">
        <v>0</v>
      </c>
      <c r="P747" s="3"/>
      <c r="Q747" s="3">
        <f t="shared" si="28"/>
        <v>480</v>
      </c>
      <c r="T747" s="15"/>
    </row>
    <row r="748" spans="1:21" ht="11.85" customHeight="1" x14ac:dyDescent="0.2">
      <c r="A748" s="2" t="s">
        <v>432</v>
      </c>
      <c r="C748" s="3">
        <v>0</v>
      </c>
      <c r="D748" s="3"/>
      <c r="E748" s="3">
        <v>0</v>
      </c>
      <c r="F748" s="3"/>
      <c r="G748" s="4">
        <v>6255.59</v>
      </c>
      <c r="H748" s="3"/>
      <c r="I748" s="3">
        <v>18000</v>
      </c>
      <c r="J748" s="3"/>
      <c r="K748" s="3">
        <v>18000</v>
      </c>
      <c r="L748" s="3"/>
      <c r="M748" s="3">
        <v>11750</v>
      </c>
      <c r="N748" s="3"/>
      <c r="O748" s="3">
        <v>0</v>
      </c>
      <c r="P748" s="3"/>
      <c r="Q748" s="3">
        <f t="shared" si="28"/>
        <v>11750</v>
      </c>
      <c r="T748" s="15"/>
    </row>
    <row r="749" spans="1:21" ht="11.85" customHeight="1" x14ac:dyDescent="0.2">
      <c r="A749" s="2" t="s">
        <v>433</v>
      </c>
      <c r="C749" s="3">
        <v>90</v>
      </c>
      <c r="D749" s="3"/>
      <c r="E749" s="3">
        <v>0</v>
      </c>
      <c r="F749" s="3"/>
      <c r="G749" s="4">
        <v>500</v>
      </c>
      <c r="H749" s="3"/>
      <c r="I749" s="3">
        <v>1680</v>
      </c>
      <c r="J749" s="3"/>
      <c r="K749" s="3">
        <v>1680</v>
      </c>
      <c r="L749" s="3"/>
      <c r="M749" s="3">
        <v>1680</v>
      </c>
      <c r="N749" s="3"/>
      <c r="O749" s="3">
        <v>0</v>
      </c>
      <c r="P749" s="3"/>
      <c r="Q749" s="3">
        <f t="shared" si="28"/>
        <v>1680</v>
      </c>
      <c r="T749" s="15"/>
    </row>
    <row r="750" spans="1:21" ht="11.85" customHeight="1" x14ac:dyDescent="0.2">
      <c r="A750" s="2" t="s">
        <v>434</v>
      </c>
      <c r="C750" s="3">
        <v>221</v>
      </c>
      <c r="D750" s="3"/>
      <c r="E750" s="3">
        <v>0</v>
      </c>
      <c r="F750" s="3"/>
      <c r="G750" s="4">
        <v>0</v>
      </c>
      <c r="H750" s="3"/>
      <c r="I750" s="3">
        <v>100</v>
      </c>
      <c r="J750" s="3"/>
      <c r="K750" s="3">
        <v>1200</v>
      </c>
      <c r="L750" s="3"/>
      <c r="M750" s="3">
        <v>1100</v>
      </c>
      <c r="N750" s="3"/>
      <c r="O750" s="3">
        <v>0</v>
      </c>
      <c r="P750" s="3"/>
      <c r="Q750" s="3">
        <f t="shared" si="28"/>
        <v>1100</v>
      </c>
      <c r="T750" s="15"/>
    </row>
    <row r="751" spans="1:21" ht="11.85" customHeight="1" x14ac:dyDescent="0.2">
      <c r="A751" s="2" t="s">
        <v>435</v>
      </c>
      <c r="C751" s="16">
        <v>0</v>
      </c>
      <c r="D751" s="3"/>
      <c r="E751" s="16">
        <v>360</v>
      </c>
      <c r="F751" s="3"/>
      <c r="G751" s="17">
        <v>0</v>
      </c>
      <c r="H751" s="3"/>
      <c r="I751" s="16">
        <v>1000</v>
      </c>
      <c r="J751" s="3"/>
      <c r="K751" s="16">
        <v>1000</v>
      </c>
      <c r="L751" s="3"/>
      <c r="M751" s="16">
        <v>1000</v>
      </c>
      <c r="N751" s="3"/>
      <c r="O751" s="16">
        <v>0</v>
      </c>
      <c r="P751" s="3"/>
      <c r="Q751" s="16">
        <f t="shared" si="28"/>
        <v>1000</v>
      </c>
      <c r="T751" s="15"/>
    </row>
    <row r="752" spans="1:21" ht="11.85" customHeight="1" x14ac:dyDescent="0.2">
      <c r="A752" s="2" t="s">
        <v>267</v>
      </c>
      <c r="C752" s="3">
        <f>SUM(C738:C751)</f>
        <v>76885</v>
      </c>
      <c r="D752" s="3"/>
      <c r="E752" s="3">
        <f>SUM(E738:E751)</f>
        <v>74309.91</v>
      </c>
      <c r="F752" s="3"/>
      <c r="G752" s="4">
        <f>SUM(G738:G751)</f>
        <v>98855.599999999977</v>
      </c>
      <c r="H752" s="3"/>
      <c r="I752" s="3">
        <f>SUM(I738:I751)</f>
        <v>104160</v>
      </c>
      <c r="J752" s="3"/>
      <c r="K752" s="3">
        <f>SUM(K738:K751)</f>
        <v>111868</v>
      </c>
      <c r="L752" s="3"/>
      <c r="M752" s="3">
        <f>SUM(M738:M751)</f>
        <v>109510</v>
      </c>
      <c r="N752" s="3"/>
      <c r="O752" s="3">
        <f>SUM(O738:O751)</f>
        <v>5000</v>
      </c>
      <c r="P752" s="3"/>
      <c r="Q752" s="3">
        <f>SUM(Q738:Q751)</f>
        <v>114510</v>
      </c>
      <c r="U752" s="3"/>
    </row>
    <row r="753" spans="1:20" ht="11.85" customHeight="1" x14ac:dyDescent="0.2"/>
    <row r="754" spans="1:20" ht="11.85" customHeight="1" x14ac:dyDescent="0.2">
      <c r="A754" s="14" t="s">
        <v>268</v>
      </c>
    </row>
    <row r="755" spans="1:20" ht="11.85" customHeight="1" x14ac:dyDescent="0.2">
      <c r="A755" s="2" t="s">
        <v>436</v>
      </c>
      <c r="C755" s="3">
        <v>625</v>
      </c>
      <c r="D755" s="3"/>
      <c r="E755" s="3">
        <v>578.02</v>
      </c>
      <c r="F755" s="3"/>
      <c r="G755" s="4">
        <v>120</v>
      </c>
      <c r="H755" s="3"/>
      <c r="I755" s="3">
        <v>250</v>
      </c>
      <c r="J755" s="3"/>
      <c r="K755" s="3">
        <v>250</v>
      </c>
      <c r="L755" s="3"/>
      <c r="M755" s="3">
        <v>100</v>
      </c>
      <c r="N755" s="3"/>
      <c r="O755" s="3">
        <v>0</v>
      </c>
      <c r="P755" s="3"/>
      <c r="Q755" s="3">
        <f t="shared" ref="Q755:Q774" si="29">M755+O755</f>
        <v>100</v>
      </c>
      <c r="T755" s="15"/>
    </row>
    <row r="756" spans="1:20" ht="11.85" customHeight="1" x14ac:dyDescent="0.2">
      <c r="A756" s="2" t="s">
        <v>437</v>
      </c>
      <c r="C756" s="3">
        <v>265</v>
      </c>
      <c r="D756" s="3"/>
      <c r="E756" s="3">
        <v>0</v>
      </c>
      <c r="F756" s="3"/>
      <c r="G756" s="4">
        <v>12.4</v>
      </c>
      <c r="H756" s="3"/>
      <c r="I756" s="3">
        <v>800</v>
      </c>
      <c r="J756" s="3"/>
      <c r="K756" s="3">
        <v>800</v>
      </c>
      <c r="L756" s="3"/>
      <c r="M756" s="3">
        <v>800</v>
      </c>
      <c r="N756" s="3"/>
      <c r="O756" s="3">
        <v>0</v>
      </c>
      <c r="P756" s="3"/>
      <c r="Q756" s="3">
        <f t="shared" si="29"/>
        <v>800</v>
      </c>
      <c r="T756" s="15"/>
    </row>
    <row r="757" spans="1:20" ht="11.85" customHeight="1" x14ac:dyDescent="0.2">
      <c r="A757" s="2" t="s">
        <v>438</v>
      </c>
      <c r="C757" s="3">
        <v>5025</v>
      </c>
      <c r="D757" s="3"/>
      <c r="E757" s="3">
        <v>4657.3900000000003</v>
      </c>
      <c r="F757" s="3"/>
      <c r="G757" s="4">
        <v>4735.99</v>
      </c>
      <c r="H757" s="3"/>
      <c r="I757" s="3">
        <v>7000</v>
      </c>
      <c r="J757" s="3"/>
      <c r="K757" s="3">
        <v>7000</v>
      </c>
      <c r="L757" s="3"/>
      <c r="M757" s="3">
        <v>7000</v>
      </c>
      <c r="N757" s="3"/>
      <c r="O757" s="3">
        <v>0</v>
      </c>
      <c r="P757" s="3"/>
      <c r="Q757" s="3">
        <f t="shared" si="29"/>
        <v>7000</v>
      </c>
      <c r="T757" s="15"/>
    </row>
    <row r="758" spans="1:20" ht="11.85" customHeight="1" x14ac:dyDescent="0.2">
      <c r="A758" s="2" t="s">
        <v>439</v>
      </c>
      <c r="C758" s="3">
        <v>2312</v>
      </c>
      <c r="D758" s="3"/>
      <c r="E758" s="3">
        <v>0</v>
      </c>
      <c r="F758" s="3"/>
      <c r="G758" s="4">
        <v>0</v>
      </c>
      <c r="H758" s="3"/>
      <c r="I758" s="3">
        <v>0</v>
      </c>
      <c r="J758" s="3"/>
      <c r="K758" s="3">
        <v>0</v>
      </c>
      <c r="L758" s="3"/>
      <c r="M758" s="3">
        <v>0</v>
      </c>
      <c r="N758" s="3"/>
      <c r="O758" s="3">
        <v>0</v>
      </c>
      <c r="P758" s="3"/>
      <c r="Q758" s="3">
        <f t="shared" si="29"/>
        <v>0</v>
      </c>
      <c r="T758" s="15"/>
    </row>
    <row r="759" spans="1:20" ht="11.85" customHeight="1" x14ac:dyDescent="0.2">
      <c r="A759" s="2" t="s">
        <v>440</v>
      </c>
      <c r="C759" s="3">
        <v>238</v>
      </c>
      <c r="D759" s="3"/>
      <c r="E759" s="3">
        <v>0</v>
      </c>
      <c r="F759" s="3"/>
      <c r="G759" s="4">
        <v>0</v>
      </c>
      <c r="H759" s="3"/>
      <c r="I759" s="3">
        <v>0</v>
      </c>
      <c r="J759" s="3"/>
      <c r="K759" s="3">
        <v>0</v>
      </c>
      <c r="L759" s="3"/>
      <c r="M759" s="3">
        <v>0</v>
      </c>
      <c r="N759" s="3"/>
      <c r="O759" s="3">
        <v>0</v>
      </c>
      <c r="P759" s="3"/>
      <c r="Q759" s="3">
        <f t="shared" si="29"/>
        <v>0</v>
      </c>
      <c r="T759" s="15"/>
    </row>
    <row r="760" spans="1:20" ht="11.85" customHeight="1" x14ac:dyDescent="0.2">
      <c r="A760" s="2" t="s">
        <v>441</v>
      </c>
      <c r="C760" s="3">
        <v>7216</v>
      </c>
      <c r="D760" s="3"/>
      <c r="E760" s="3">
        <v>6466.71</v>
      </c>
      <c r="F760" s="3"/>
      <c r="G760" s="4">
        <v>7394.12</v>
      </c>
      <c r="H760" s="3"/>
      <c r="I760" s="3">
        <v>8000</v>
      </c>
      <c r="J760" s="3"/>
      <c r="K760" s="3">
        <v>8000</v>
      </c>
      <c r="L760" s="3"/>
      <c r="M760" s="3">
        <v>8500</v>
      </c>
      <c r="N760" s="3"/>
      <c r="O760" s="3">
        <v>0</v>
      </c>
      <c r="P760" s="3"/>
      <c r="Q760" s="3">
        <f t="shared" si="29"/>
        <v>8500</v>
      </c>
      <c r="T760" s="15"/>
    </row>
    <row r="761" spans="1:20" ht="11.85" customHeight="1" x14ac:dyDescent="0.2">
      <c r="A761" s="2" t="s">
        <v>442</v>
      </c>
      <c r="C761" s="3">
        <v>275</v>
      </c>
      <c r="D761" s="3"/>
      <c r="E761" s="3">
        <v>48.99</v>
      </c>
      <c r="F761" s="3"/>
      <c r="G761" s="4">
        <v>1700</v>
      </c>
      <c r="H761" s="3"/>
      <c r="I761" s="3">
        <v>100</v>
      </c>
      <c r="J761" s="3"/>
      <c r="K761" s="3">
        <v>100</v>
      </c>
      <c r="L761" s="3"/>
      <c r="M761" s="3">
        <v>0</v>
      </c>
      <c r="N761" s="3"/>
      <c r="O761" s="3">
        <v>0</v>
      </c>
      <c r="P761" s="3"/>
      <c r="Q761" s="3">
        <f t="shared" si="29"/>
        <v>0</v>
      </c>
      <c r="T761" s="15"/>
    </row>
    <row r="762" spans="1:20" ht="11.85" customHeight="1" x14ac:dyDescent="0.2">
      <c r="A762" s="2" t="s">
        <v>443</v>
      </c>
      <c r="C762" s="3">
        <v>0</v>
      </c>
      <c r="D762" s="3"/>
      <c r="E762" s="3">
        <v>157.69999999999999</v>
      </c>
      <c r="F762" s="3"/>
      <c r="G762" s="4">
        <v>0</v>
      </c>
      <c r="H762" s="3"/>
      <c r="I762" s="3">
        <v>200</v>
      </c>
      <c r="J762" s="3"/>
      <c r="K762" s="3">
        <v>200</v>
      </c>
      <c r="L762" s="3"/>
      <c r="M762" s="3">
        <v>200</v>
      </c>
      <c r="N762" s="3"/>
      <c r="O762" s="3">
        <v>0</v>
      </c>
      <c r="P762" s="3"/>
      <c r="Q762" s="3">
        <f t="shared" si="29"/>
        <v>200</v>
      </c>
      <c r="T762" s="15"/>
    </row>
    <row r="763" spans="1:20" ht="11.85" customHeight="1" x14ac:dyDescent="0.2">
      <c r="A763" s="2" t="s">
        <v>444</v>
      </c>
      <c r="C763" s="3">
        <v>3179</v>
      </c>
      <c r="D763" s="3"/>
      <c r="E763" s="3">
        <v>704.22</v>
      </c>
      <c r="F763" s="3"/>
      <c r="G763" s="4">
        <v>703.7</v>
      </c>
      <c r="H763" s="3"/>
      <c r="I763" s="3">
        <v>3000</v>
      </c>
      <c r="J763" s="3"/>
      <c r="K763" s="3">
        <v>3000</v>
      </c>
      <c r="L763" s="3"/>
      <c r="M763" s="3">
        <v>3000</v>
      </c>
      <c r="N763" s="3"/>
      <c r="O763" s="3">
        <v>0</v>
      </c>
      <c r="P763" s="3"/>
      <c r="Q763" s="3">
        <f t="shared" si="29"/>
        <v>3000</v>
      </c>
      <c r="T763" s="15"/>
    </row>
    <row r="764" spans="1:20" ht="11.85" customHeight="1" x14ac:dyDescent="0.2">
      <c r="A764" s="2" t="s">
        <v>445</v>
      </c>
      <c r="C764" s="3">
        <v>620</v>
      </c>
      <c r="D764" s="3"/>
      <c r="E764" s="3">
        <v>362.09</v>
      </c>
      <c r="F764" s="3"/>
      <c r="G764" s="4">
        <v>975.95</v>
      </c>
      <c r="H764" s="3"/>
      <c r="I764" s="3">
        <v>300</v>
      </c>
      <c r="J764" s="3"/>
      <c r="K764" s="3">
        <v>300</v>
      </c>
      <c r="L764" s="3"/>
      <c r="M764" s="3">
        <v>300</v>
      </c>
      <c r="N764" s="3"/>
      <c r="O764" s="3">
        <v>0</v>
      </c>
      <c r="P764" s="3"/>
      <c r="Q764" s="3">
        <f t="shared" si="29"/>
        <v>300</v>
      </c>
      <c r="T764" s="15"/>
    </row>
    <row r="765" spans="1:20" ht="11.85" customHeight="1" x14ac:dyDescent="0.2">
      <c r="A765" s="2" t="s">
        <v>446</v>
      </c>
      <c r="C765" s="3">
        <v>9289</v>
      </c>
      <c r="D765" s="3"/>
      <c r="E765" s="3">
        <v>10879.93</v>
      </c>
      <c r="F765" s="3"/>
      <c r="G765" s="4">
        <v>6873.03</v>
      </c>
      <c r="H765" s="3"/>
      <c r="I765" s="3">
        <v>7000</v>
      </c>
      <c r="J765" s="3"/>
      <c r="K765" s="3">
        <v>7000</v>
      </c>
      <c r="L765" s="3"/>
      <c r="M765" s="3">
        <v>7000</v>
      </c>
      <c r="N765" s="3"/>
      <c r="O765" s="3">
        <v>0</v>
      </c>
      <c r="P765" s="3"/>
      <c r="Q765" s="3">
        <f t="shared" si="29"/>
        <v>7000</v>
      </c>
      <c r="T765" s="15"/>
    </row>
    <row r="766" spans="1:20" ht="11.85" customHeight="1" x14ac:dyDescent="0.2">
      <c r="A766" s="2" t="s">
        <v>447</v>
      </c>
      <c r="C766" s="3">
        <v>3149</v>
      </c>
      <c r="D766" s="3"/>
      <c r="E766" s="3">
        <v>678.84</v>
      </c>
      <c r="F766" s="3"/>
      <c r="G766" s="4">
        <v>5769.41</v>
      </c>
      <c r="H766" s="3"/>
      <c r="I766" s="3">
        <v>6000</v>
      </c>
      <c r="J766" s="3"/>
      <c r="K766" s="3">
        <v>6000</v>
      </c>
      <c r="L766" s="3"/>
      <c r="M766" s="3">
        <v>6000</v>
      </c>
      <c r="N766" s="3"/>
      <c r="O766" s="3">
        <v>0</v>
      </c>
      <c r="P766" s="3"/>
      <c r="Q766" s="3">
        <f t="shared" si="29"/>
        <v>6000</v>
      </c>
      <c r="T766" s="15"/>
    </row>
    <row r="767" spans="1:20" ht="11.85" customHeight="1" x14ac:dyDescent="0.2">
      <c r="A767" s="2" t="s">
        <v>448</v>
      </c>
      <c r="C767" s="3">
        <v>5926</v>
      </c>
      <c r="D767" s="3"/>
      <c r="E767" s="3">
        <v>5421.17</v>
      </c>
      <c r="F767" s="3"/>
      <c r="G767" s="4">
        <v>4514.3</v>
      </c>
      <c r="H767" s="3"/>
      <c r="I767" s="3">
        <v>7000</v>
      </c>
      <c r="J767" s="3"/>
      <c r="K767" s="3">
        <v>10200</v>
      </c>
      <c r="L767" s="3"/>
      <c r="M767" s="3">
        <v>7000</v>
      </c>
      <c r="N767" s="3"/>
      <c r="O767" s="3">
        <v>2955</v>
      </c>
      <c r="P767" s="3"/>
      <c r="Q767" s="3">
        <f t="shared" si="29"/>
        <v>9955</v>
      </c>
      <c r="T767" s="15"/>
    </row>
    <row r="768" spans="1:20" ht="11.85" customHeight="1" x14ac:dyDescent="0.2">
      <c r="A768" s="2" t="s">
        <v>449</v>
      </c>
      <c r="C768" s="3">
        <v>1485</v>
      </c>
      <c r="D768" s="3"/>
      <c r="E768" s="3">
        <v>2525</v>
      </c>
      <c r="F768" s="3"/>
      <c r="G768" s="4">
        <v>2041.76</v>
      </c>
      <c r="H768" s="3"/>
      <c r="I768" s="3">
        <v>1500</v>
      </c>
      <c r="J768" s="3"/>
      <c r="K768" s="3">
        <v>2400</v>
      </c>
      <c r="L768" s="3"/>
      <c r="M768" s="3">
        <v>1500</v>
      </c>
      <c r="N768" s="3"/>
      <c r="O768" s="3">
        <v>0</v>
      </c>
      <c r="P768" s="3"/>
      <c r="Q768" s="3">
        <f t="shared" si="29"/>
        <v>1500</v>
      </c>
      <c r="T768" s="15"/>
    </row>
    <row r="769" spans="1:21" ht="11.85" customHeight="1" x14ac:dyDescent="0.2">
      <c r="A769" s="2" t="s">
        <v>450</v>
      </c>
      <c r="C769" s="3">
        <v>150</v>
      </c>
      <c r="D769" s="3"/>
      <c r="E769" s="3">
        <v>902</v>
      </c>
      <c r="F769" s="3"/>
      <c r="G769" s="4">
        <v>335</v>
      </c>
      <c r="H769" s="3"/>
      <c r="I769" s="3">
        <v>220</v>
      </c>
      <c r="J769" s="3"/>
      <c r="K769" s="3">
        <v>220</v>
      </c>
      <c r="L769" s="3"/>
      <c r="M769" s="3">
        <v>220</v>
      </c>
      <c r="N769" s="3"/>
      <c r="O769" s="3">
        <v>0</v>
      </c>
      <c r="P769" s="3"/>
      <c r="Q769" s="3">
        <f t="shared" si="29"/>
        <v>220</v>
      </c>
      <c r="T769" s="15"/>
    </row>
    <row r="770" spans="1:21" ht="11.85" customHeight="1" x14ac:dyDescent="0.2">
      <c r="A770" s="2" t="s">
        <v>451</v>
      </c>
      <c r="C770" s="3">
        <v>3257</v>
      </c>
      <c r="D770" s="3"/>
      <c r="E770" s="3">
        <v>3746.62</v>
      </c>
      <c r="F770" s="3"/>
      <c r="G770" s="4">
        <v>1471.99</v>
      </c>
      <c r="H770" s="3"/>
      <c r="I770" s="3">
        <v>3500</v>
      </c>
      <c r="J770" s="3"/>
      <c r="K770" s="3">
        <v>3500</v>
      </c>
      <c r="L770" s="3"/>
      <c r="M770" s="3">
        <v>3500</v>
      </c>
      <c r="N770" s="3"/>
      <c r="O770" s="3">
        <v>0</v>
      </c>
      <c r="P770" s="3"/>
      <c r="Q770" s="3">
        <f t="shared" si="29"/>
        <v>3500</v>
      </c>
      <c r="T770" s="15"/>
    </row>
    <row r="771" spans="1:21" ht="11.85" customHeight="1" x14ac:dyDescent="0.2">
      <c r="A771" s="2" t="s">
        <v>452</v>
      </c>
      <c r="C771" s="3">
        <v>7047</v>
      </c>
      <c r="D771" s="3"/>
      <c r="E771" s="3">
        <v>1251.72</v>
      </c>
      <c r="F771" s="3"/>
      <c r="G771" s="4">
        <v>134.9</v>
      </c>
      <c r="H771" s="3"/>
      <c r="I771" s="3">
        <v>3000</v>
      </c>
      <c r="J771" s="3"/>
      <c r="K771" s="3">
        <v>3000</v>
      </c>
      <c r="L771" s="3"/>
      <c r="M771" s="3">
        <v>3000</v>
      </c>
      <c r="N771" s="3"/>
      <c r="O771" s="3">
        <v>0</v>
      </c>
      <c r="P771" s="3"/>
      <c r="Q771" s="3">
        <f t="shared" si="29"/>
        <v>3000</v>
      </c>
      <c r="T771" s="15"/>
    </row>
    <row r="772" spans="1:21" ht="11.85" customHeight="1" x14ac:dyDescent="0.2">
      <c r="A772" s="2" t="s">
        <v>453</v>
      </c>
      <c r="C772" s="3">
        <v>3668</v>
      </c>
      <c r="D772" s="3"/>
      <c r="E772" s="3">
        <v>60</v>
      </c>
      <c r="F772" s="3"/>
      <c r="G772" s="4">
        <v>0</v>
      </c>
      <c r="H772" s="3"/>
      <c r="I772" s="3">
        <v>1300</v>
      </c>
      <c r="J772" s="3"/>
      <c r="K772" s="3">
        <v>1300</v>
      </c>
      <c r="L772" s="3"/>
      <c r="M772" s="3">
        <v>1500</v>
      </c>
      <c r="N772" s="3"/>
      <c r="O772" s="3">
        <v>0</v>
      </c>
      <c r="P772" s="3"/>
      <c r="Q772" s="3">
        <f t="shared" si="29"/>
        <v>1500</v>
      </c>
      <c r="T772" s="15"/>
    </row>
    <row r="773" spans="1:21" ht="11.85" customHeight="1" x14ac:dyDescent="0.2">
      <c r="A773" s="2" t="s">
        <v>454</v>
      </c>
      <c r="C773" s="3">
        <v>1164</v>
      </c>
      <c r="D773" s="3"/>
      <c r="E773" s="3">
        <v>1236.3599999999999</v>
      </c>
      <c r="F773" s="3"/>
      <c r="G773" s="4">
        <v>1164.8499999999999</v>
      </c>
      <c r="H773" s="3"/>
      <c r="I773" s="3">
        <v>1200</v>
      </c>
      <c r="J773" s="3"/>
      <c r="K773" s="3">
        <v>1200</v>
      </c>
      <c r="L773" s="3"/>
      <c r="M773" s="3">
        <v>1200</v>
      </c>
      <c r="N773" s="3"/>
      <c r="O773" s="3">
        <v>0</v>
      </c>
      <c r="P773" s="3"/>
      <c r="Q773" s="3">
        <f t="shared" si="29"/>
        <v>1200</v>
      </c>
      <c r="T773" s="15"/>
    </row>
    <row r="774" spans="1:21" ht="11.85" customHeight="1" x14ac:dyDescent="0.2">
      <c r="A774" s="2" t="s">
        <v>455</v>
      </c>
      <c r="C774" s="3">
        <v>17138</v>
      </c>
      <c r="D774" s="3"/>
      <c r="E774" s="3">
        <v>20308.64</v>
      </c>
      <c r="F774" s="3"/>
      <c r="G774" s="4">
        <v>9497.73</v>
      </c>
      <c r="H774" s="3"/>
      <c r="I774" s="3">
        <v>9000</v>
      </c>
      <c r="J774" s="3"/>
      <c r="K774" s="3">
        <v>9000</v>
      </c>
      <c r="L774" s="3"/>
      <c r="M774" s="3">
        <v>9000</v>
      </c>
      <c r="N774" s="3"/>
      <c r="O774" s="3">
        <v>0</v>
      </c>
      <c r="P774" s="3"/>
      <c r="Q774" s="3">
        <f t="shared" si="29"/>
        <v>9000</v>
      </c>
      <c r="T774" s="15"/>
      <c r="U774" s="3"/>
    </row>
    <row r="775" spans="1:21" ht="11.85" customHeight="1" x14ac:dyDescent="0.2">
      <c r="C775" s="3"/>
      <c r="D775" s="3"/>
      <c r="F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21" ht="11.85" customHeight="1" x14ac:dyDescent="0.2">
      <c r="C776" s="3"/>
      <c r="D776" s="3"/>
      <c r="F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21" ht="11.85" customHeight="1" x14ac:dyDescent="0.2">
      <c r="C777" s="3"/>
      <c r="D777" s="3"/>
      <c r="F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21" ht="11.85" customHeight="1" x14ac:dyDescent="0.2">
      <c r="A778" s="1"/>
      <c r="B778" s="1"/>
      <c r="E778" s="3" t="str">
        <f>$E$1</f>
        <v>CITY OF BRADY</v>
      </c>
    </row>
    <row r="779" spans="1:21" ht="11.85" customHeight="1" x14ac:dyDescent="0.2">
      <c r="E779" s="3" t="str">
        <f>$E$2</f>
        <v>BUDGET REPORT</v>
      </c>
    </row>
    <row r="780" spans="1:21" ht="11.85" customHeight="1" x14ac:dyDescent="0.2">
      <c r="E780" s="3" t="str">
        <f>$E$3</f>
        <v>FISCAL YEAR 2015 - 2016</v>
      </c>
    </row>
    <row r="781" spans="1:21" ht="11.85" customHeight="1" x14ac:dyDescent="0.2">
      <c r="A781" s="2" t="s">
        <v>3</v>
      </c>
    </row>
    <row r="782" spans="1:21" ht="11.85" customHeight="1" x14ac:dyDescent="0.2">
      <c r="A782" s="2" t="s">
        <v>414</v>
      </c>
    </row>
    <row r="783" spans="1:21" ht="11.85" customHeight="1" x14ac:dyDescent="0.2">
      <c r="I783" s="48" t="str">
        <f>$I$6</f>
        <v>(----- 2014-2015 ------)</v>
      </c>
      <c r="J783" s="48"/>
      <c r="K783" s="48"/>
      <c r="L783" s="7"/>
      <c r="M783" s="48" t="str">
        <f>$M$6</f>
        <v>2015-2016</v>
      </c>
      <c r="N783" s="48"/>
      <c r="O783" s="48"/>
      <c r="P783" s="48"/>
      <c r="Q783" s="48"/>
    </row>
    <row r="784" spans="1:21" ht="11.85" customHeight="1" x14ac:dyDescent="0.2">
      <c r="C784" s="7" t="str">
        <f>$C$7</f>
        <v>2011- 2012</v>
      </c>
      <c r="D784" s="7"/>
      <c r="E784" s="8" t="str">
        <f>$E$7</f>
        <v>2012-2013</v>
      </c>
      <c r="F784" s="7"/>
      <c r="G784" s="9" t="str">
        <f>$G$7</f>
        <v>2013- 2014</v>
      </c>
      <c r="H784" s="7"/>
      <c r="I784" s="7" t="s">
        <v>9</v>
      </c>
      <c r="J784" s="7"/>
      <c r="K784" s="7" t="str">
        <f>+$K$7</f>
        <v>PROJECTED</v>
      </c>
      <c r="L784" s="7"/>
      <c r="M784" s="7" t="str">
        <f>$M$7</f>
        <v>2015-2016</v>
      </c>
      <c r="N784" s="7"/>
      <c r="O784" s="7" t="str">
        <f>$O$7</f>
        <v>2015-2016</v>
      </c>
      <c r="P784" s="7"/>
      <c r="Q784" s="42" t="str">
        <f>$Q$7</f>
        <v>APPROVED</v>
      </c>
    </row>
    <row r="785" spans="1:21" ht="11.85" customHeight="1" x14ac:dyDescent="0.2">
      <c r="A785" s="10" t="s">
        <v>237</v>
      </c>
      <c r="C785" s="11" t="s">
        <v>12</v>
      </c>
      <c r="D785" s="7"/>
      <c r="E785" s="12" t="s">
        <v>12</v>
      </c>
      <c r="F785" s="7"/>
      <c r="G785" s="13" t="s">
        <v>12</v>
      </c>
      <c r="H785" s="7"/>
      <c r="I785" s="11" t="s">
        <v>13</v>
      </c>
      <c r="J785" s="7"/>
      <c r="K785" s="11" t="s">
        <v>13</v>
      </c>
      <c r="L785" s="7"/>
      <c r="M785" s="11" t="str">
        <f>$M$8</f>
        <v>BASE</v>
      </c>
      <c r="N785" s="7"/>
      <c r="O785" s="11" t="str">
        <f>$O$8</f>
        <v>SUPPLEMENTAL</v>
      </c>
      <c r="P785" s="7"/>
      <c r="Q785" s="11" t="str">
        <f>$Q$8</f>
        <v>BUDGET</v>
      </c>
    </row>
    <row r="786" spans="1:21" ht="11.25" customHeight="1" x14ac:dyDescent="0.2">
      <c r="C786" s="3"/>
      <c r="D786" s="3"/>
      <c r="F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21" ht="11.85" customHeight="1" x14ac:dyDescent="0.2">
      <c r="A787" s="2" t="s">
        <v>456</v>
      </c>
      <c r="C787" s="3">
        <v>1900</v>
      </c>
      <c r="D787" s="3"/>
      <c r="E787" s="3">
        <v>34.06</v>
      </c>
      <c r="F787" s="3"/>
      <c r="G787" s="4">
        <v>0</v>
      </c>
      <c r="H787" s="3"/>
      <c r="I787" s="3">
        <v>100</v>
      </c>
      <c r="J787" s="3"/>
      <c r="K787" s="3">
        <v>100</v>
      </c>
      <c r="L787" s="3"/>
      <c r="M787" s="3">
        <v>100</v>
      </c>
      <c r="N787" s="3"/>
      <c r="O787" s="3">
        <v>0</v>
      </c>
      <c r="P787" s="3"/>
      <c r="Q787" s="3">
        <f>M787+O787</f>
        <v>100</v>
      </c>
      <c r="T787" s="15"/>
    </row>
    <row r="788" spans="1:21" ht="11.85" customHeight="1" x14ac:dyDescent="0.2">
      <c r="A788" s="2" t="s">
        <v>457</v>
      </c>
      <c r="C788" s="3">
        <v>9687</v>
      </c>
      <c r="D788" s="3"/>
      <c r="E788" s="3">
        <v>3444.76</v>
      </c>
      <c r="F788" s="3"/>
      <c r="G788" s="4">
        <v>2043.26</v>
      </c>
      <c r="H788" s="3"/>
      <c r="I788" s="3">
        <v>1771</v>
      </c>
      <c r="J788" s="3"/>
      <c r="K788" s="3">
        <v>1771</v>
      </c>
      <c r="L788" s="3"/>
      <c r="M788" s="3">
        <v>1720</v>
      </c>
      <c r="N788" s="3"/>
      <c r="O788" s="3">
        <v>0</v>
      </c>
      <c r="P788" s="3"/>
      <c r="Q788" s="3">
        <f>M788+O788</f>
        <v>1720</v>
      </c>
      <c r="T788" s="15"/>
    </row>
    <row r="789" spans="1:21" ht="11.85" customHeight="1" x14ac:dyDescent="0.2">
      <c r="A789" s="2" t="s">
        <v>458</v>
      </c>
      <c r="C789" s="16">
        <v>45325</v>
      </c>
      <c r="D789" s="3"/>
      <c r="E789" s="16">
        <v>44044.09</v>
      </c>
      <c r="F789" s="3"/>
      <c r="G789" s="17">
        <v>6597.97</v>
      </c>
      <c r="H789" s="3"/>
      <c r="I789" s="16">
        <v>2750</v>
      </c>
      <c r="J789" s="3"/>
      <c r="K789" s="16">
        <v>2750</v>
      </c>
      <c r="L789" s="3"/>
      <c r="M789" s="16">
        <v>9250</v>
      </c>
      <c r="N789" s="3"/>
      <c r="O789" s="16">
        <v>0</v>
      </c>
      <c r="P789" s="3"/>
      <c r="Q789" s="16">
        <f>M789+O789</f>
        <v>9250</v>
      </c>
      <c r="T789" s="15"/>
    </row>
    <row r="790" spans="1:21" ht="11.85" customHeight="1" x14ac:dyDescent="0.2">
      <c r="A790" s="2" t="s">
        <v>290</v>
      </c>
      <c r="C790" s="3">
        <f>SUM(C755:C774)+SUM(C787:C789)</f>
        <v>128940</v>
      </c>
      <c r="D790" s="3"/>
      <c r="E790" s="3">
        <f>SUM(E755:E774)+SUM(E787:E789)</f>
        <v>107508.31</v>
      </c>
      <c r="F790" s="3"/>
      <c r="G790" s="4">
        <f>SUM(G755:G774)+SUM(G787:G789)</f>
        <v>56086.36</v>
      </c>
      <c r="H790" s="3"/>
      <c r="I790" s="3">
        <f>SUM(I755:I774)+SUM(I787:I789)</f>
        <v>63991</v>
      </c>
      <c r="J790" s="3"/>
      <c r="K790" s="3">
        <f>SUM(K755:K774)+SUM(K787:K789)</f>
        <v>68091</v>
      </c>
      <c r="L790" s="3"/>
      <c r="M790" s="3">
        <f>SUM(M755:M774)+SUM(M787:M789)</f>
        <v>70890</v>
      </c>
      <c r="N790" s="3"/>
      <c r="O790" s="3">
        <f>SUM(O755:O774)+SUM(O787:O789)</f>
        <v>2955</v>
      </c>
      <c r="P790" s="3"/>
      <c r="Q790" s="3">
        <f>SUM(Q755:Q774)+SUM(Q787:Q789)</f>
        <v>73845</v>
      </c>
      <c r="U790" s="3"/>
    </row>
    <row r="791" spans="1:21" ht="11.85" customHeight="1" x14ac:dyDescent="0.2">
      <c r="C791" s="3"/>
      <c r="D791" s="3"/>
      <c r="F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21" ht="11.85" customHeight="1" x14ac:dyDescent="0.2">
      <c r="A792" s="2" t="s">
        <v>459</v>
      </c>
      <c r="C792" s="19">
        <v>40041</v>
      </c>
      <c r="D792" s="3"/>
      <c r="E792" s="19">
        <v>17883.57</v>
      </c>
      <c r="F792" s="3"/>
      <c r="G792" s="20">
        <v>9950</v>
      </c>
      <c r="H792" s="3"/>
      <c r="I792" s="19">
        <v>0</v>
      </c>
      <c r="J792" s="3"/>
      <c r="K792" s="19">
        <v>0</v>
      </c>
      <c r="L792" s="3"/>
      <c r="M792" s="19">
        <v>0</v>
      </c>
      <c r="N792" s="3"/>
      <c r="O792" s="19">
        <v>0</v>
      </c>
      <c r="P792" s="3"/>
      <c r="Q792" s="19">
        <f>M792+O792</f>
        <v>0</v>
      </c>
      <c r="T792" s="15"/>
    </row>
    <row r="793" spans="1:21" ht="11.85" customHeight="1" x14ac:dyDescent="0.2">
      <c r="A793" s="2" t="s">
        <v>460</v>
      </c>
      <c r="C793" s="16">
        <v>0</v>
      </c>
      <c r="D793" s="3"/>
      <c r="E793" s="16">
        <v>0</v>
      </c>
      <c r="F793" s="3"/>
      <c r="G793" s="17">
        <v>0</v>
      </c>
      <c r="H793" s="3"/>
      <c r="I793" s="16">
        <v>0</v>
      </c>
      <c r="J793" s="3"/>
      <c r="K793" s="16">
        <v>0</v>
      </c>
      <c r="L793" s="3"/>
      <c r="M793" s="16">
        <v>0</v>
      </c>
      <c r="N793" s="3"/>
      <c r="O793" s="16">
        <v>0</v>
      </c>
      <c r="P793" s="3"/>
      <c r="Q793" s="16">
        <f>M793+O793</f>
        <v>0</v>
      </c>
      <c r="T793" s="15"/>
    </row>
    <row r="794" spans="1:21" ht="11.85" customHeight="1" x14ac:dyDescent="0.2">
      <c r="A794" s="2" t="s">
        <v>293</v>
      </c>
      <c r="C794" s="3">
        <f>SUM(C792:C793)</f>
        <v>40041</v>
      </c>
      <c r="D794" s="3"/>
      <c r="E794" s="3">
        <f>SUM(E792:E793)</f>
        <v>17883.57</v>
      </c>
      <c r="F794" s="3"/>
      <c r="G794" s="4">
        <f>SUM(G792:G793)</f>
        <v>9950</v>
      </c>
      <c r="H794" s="3"/>
      <c r="I794" s="3">
        <f>SUM(I792:I793)</f>
        <v>0</v>
      </c>
      <c r="J794" s="3"/>
      <c r="K794" s="3">
        <f>SUM(K792:K793)</f>
        <v>0</v>
      </c>
      <c r="L794" s="3"/>
      <c r="M794" s="3">
        <f>SUM(M792:M793)</f>
        <v>0</v>
      </c>
      <c r="N794" s="3"/>
      <c r="O794" s="3">
        <f>SUM(O792:O793)</f>
        <v>0</v>
      </c>
      <c r="P794" s="3"/>
      <c r="Q794" s="3">
        <f>SUM(Q792:Q793)</f>
        <v>0</v>
      </c>
    </row>
    <row r="795" spans="1:21" ht="11.85" customHeight="1" x14ac:dyDescent="0.2">
      <c r="C795" s="3"/>
      <c r="D795" s="3"/>
      <c r="F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21" ht="11.85" customHeight="1" x14ac:dyDescent="0.2">
      <c r="A796" s="2" t="s">
        <v>461</v>
      </c>
      <c r="C796" s="3">
        <f>C735+C752+C790+C794</f>
        <v>386701</v>
      </c>
      <c r="D796" s="3"/>
      <c r="E796" s="3">
        <f>E735+E752+E790+E794</f>
        <v>334669.50000000006</v>
      </c>
      <c r="F796" s="3"/>
      <c r="G796" s="4">
        <f>G735+G752+G790+G794</f>
        <v>254386.49999999994</v>
      </c>
      <c r="H796" s="3"/>
      <c r="I796" s="3">
        <f>I735+I752+I790+I794</f>
        <v>270114</v>
      </c>
      <c r="J796" s="3"/>
      <c r="K796" s="3">
        <f>K735+K752+K790+K794</f>
        <v>281922</v>
      </c>
      <c r="L796" s="3"/>
      <c r="M796" s="3">
        <f>M735+M752+M790+M794</f>
        <v>272234</v>
      </c>
      <c r="N796" s="3"/>
      <c r="O796" s="3">
        <f>O735+O752+O790+O794</f>
        <v>7955</v>
      </c>
      <c r="P796" s="3"/>
      <c r="Q796" s="3">
        <f>Q735+Q752+Q790+Q794</f>
        <v>280189</v>
      </c>
      <c r="R796" s="3"/>
      <c r="S796" s="3"/>
      <c r="T796" s="15"/>
      <c r="U796" s="3"/>
    </row>
    <row r="797" spans="1:21" ht="11.85" customHeight="1" x14ac:dyDescent="0.2"/>
    <row r="798" spans="1:21" ht="11.85" customHeight="1" x14ac:dyDescent="0.2"/>
    <row r="799" spans="1:21" ht="11.85" customHeight="1" x14ac:dyDescent="0.2"/>
    <row r="800" spans="1:21" ht="11.85" customHeight="1" x14ac:dyDescent="0.2"/>
    <row r="801" ht="11.85" customHeight="1" x14ac:dyDescent="0.2"/>
    <row r="802" ht="11.85" customHeight="1" x14ac:dyDescent="0.2"/>
    <row r="803" ht="11.85" customHeight="1" x14ac:dyDescent="0.2"/>
    <row r="804" ht="11.85" customHeight="1" x14ac:dyDescent="0.2"/>
    <row r="805" ht="11.85" customHeight="1" x14ac:dyDescent="0.2"/>
    <row r="806" ht="11.85" customHeight="1" x14ac:dyDescent="0.2"/>
    <row r="807" ht="11.85" customHeight="1" x14ac:dyDescent="0.2"/>
    <row r="808" ht="11.85" customHeight="1" x14ac:dyDescent="0.2"/>
    <row r="809" ht="11.85" customHeight="1" x14ac:dyDescent="0.2"/>
    <row r="810" ht="11.85" customHeight="1" x14ac:dyDescent="0.2"/>
    <row r="811" ht="11.85" customHeight="1" x14ac:dyDescent="0.2"/>
    <row r="812" ht="11.85" customHeight="1" x14ac:dyDescent="0.2"/>
    <row r="813" ht="11.85" customHeight="1" x14ac:dyDescent="0.2"/>
    <row r="814" ht="11.85" customHeight="1" x14ac:dyDescent="0.2"/>
    <row r="815" ht="11.85" customHeight="1" x14ac:dyDescent="0.2"/>
    <row r="816" ht="11.85" customHeight="1" x14ac:dyDescent="0.2"/>
    <row r="817" ht="11.85" customHeight="1" x14ac:dyDescent="0.2"/>
    <row r="818" ht="11.85" customHeight="1" x14ac:dyDescent="0.2"/>
    <row r="819" ht="11.85" customHeight="1" x14ac:dyDescent="0.2"/>
    <row r="820" ht="11.85" customHeight="1" x14ac:dyDescent="0.2"/>
    <row r="821" ht="11.85" customHeight="1" x14ac:dyDescent="0.2"/>
    <row r="822" ht="11.85" customHeight="1" x14ac:dyDescent="0.2"/>
    <row r="823" ht="11.85" customHeight="1" x14ac:dyDescent="0.2"/>
    <row r="824" ht="11.85" customHeight="1" x14ac:dyDescent="0.2"/>
    <row r="825" ht="11.85" customHeight="1" x14ac:dyDescent="0.2"/>
    <row r="826" ht="11.85" customHeight="1" x14ac:dyDescent="0.2"/>
    <row r="827" ht="11.85" customHeight="1" x14ac:dyDescent="0.2"/>
    <row r="828" ht="11.85" customHeight="1" x14ac:dyDescent="0.2"/>
    <row r="829" ht="11.85" customHeight="1" x14ac:dyDescent="0.2"/>
    <row r="830" ht="11.85" customHeight="1" x14ac:dyDescent="0.2"/>
    <row r="831" ht="11.85" customHeight="1" x14ac:dyDescent="0.2"/>
    <row r="832" ht="11.85" customHeight="1" x14ac:dyDescent="0.2"/>
    <row r="833" spans="1:17" ht="11.85" customHeight="1" x14ac:dyDescent="0.2"/>
    <row r="834" spans="1:17" ht="11.85" customHeight="1" x14ac:dyDescent="0.2"/>
    <row r="835" spans="1:17" ht="11.85" customHeight="1" x14ac:dyDescent="0.2"/>
    <row r="836" spans="1:17" ht="11.85" customHeight="1" x14ac:dyDescent="0.2"/>
    <row r="837" spans="1:17" ht="11.85" customHeight="1" x14ac:dyDescent="0.2"/>
    <row r="838" spans="1:17" ht="11.85" customHeight="1" x14ac:dyDescent="0.2"/>
    <row r="839" spans="1:17" ht="11.85" customHeight="1" x14ac:dyDescent="0.2"/>
    <row r="840" spans="1:17" ht="11.85" customHeight="1" x14ac:dyDescent="0.2"/>
    <row r="841" spans="1:17" ht="11.85" customHeight="1" x14ac:dyDescent="0.2">
      <c r="A841" s="1"/>
      <c r="B841" s="1"/>
      <c r="E841" s="3" t="str">
        <f>$E$1</f>
        <v>CITY OF BRADY</v>
      </c>
    </row>
    <row r="842" spans="1:17" ht="11.85" customHeight="1" x14ac:dyDescent="0.2">
      <c r="E842" s="3" t="str">
        <f>$E$2</f>
        <v>BUDGET REPORT</v>
      </c>
    </row>
    <row r="843" spans="1:17" ht="11.85" customHeight="1" x14ac:dyDescent="0.2">
      <c r="E843" s="3" t="str">
        <f>$E$3</f>
        <v>FISCAL YEAR 2015 - 2016</v>
      </c>
    </row>
    <row r="844" spans="1:17" ht="11.85" customHeight="1" x14ac:dyDescent="0.2">
      <c r="A844" s="2" t="s">
        <v>3</v>
      </c>
    </row>
    <row r="845" spans="1:17" ht="11.85" customHeight="1" x14ac:dyDescent="0.2">
      <c r="A845" s="2" t="s">
        <v>462</v>
      </c>
    </row>
    <row r="846" spans="1:17" ht="11.85" customHeight="1" x14ac:dyDescent="0.2">
      <c r="I846" s="48" t="str">
        <f>$I$6</f>
        <v>(----- 2014-2015 ------)</v>
      </c>
      <c r="J846" s="48"/>
      <c r="K846" s="48"/>
      <c r="L846" s="7"/>
      <c r="M846" s="48" t="str">
        <f>$M$6</f>
        <v>2015-2016</v>
      </c>
      <c r="N846" s="48"/>
      <c r="O846" s="48"/>
      <c r="P846" s="48"/>
      <c r="Q846" s="48"/>
    </row>
    <row r="847" spans="1:17" ht="11.85" customHeight="1" x14ac:dyDescent="0.2">
      <c r="C847" s="7" t="str">
        <f>$C$7</f>
        <v>2011- 2012</v>
      </c>
      <c r="D847" s="7"/>
      <c r="E847" s="8" t="str">
        <f>$E$7</f>
        <v>2012-2013</v>
      </c>
      <c r="F847" s="7"/>
      <c r="G847" s="9" t="str">
        <f>$G$7</f>
        <v>2013- 2014</v>
      </c>
      <c r="H847" s="7"/>
      <c r="I847" s="7" t="s">
        <v>9</v>
      </c>
      <c r="J847" s="7"/>
      <c r="K847" s="7" t="str">
        <f>+$K$7</f>
        <v>PROJECTED</v>
      </c>
      <c r="L847" s="7"/>
      <c r="M847" s="7" t="str">
        <f>$M$7</f>
        <v>2015-2016</v>
      </c>
      <c r="N847" s="7"/>
      <c r="O847" s="7" t="str">
        <f>$O$7</f>
        <v>2015-2016</v>
      </c>
      <c r="P847" s="7"/>
      <c r="Q847" s="42" t="str">
        <f>$Q$7</f>
        <v>APPROVED</v>
      </c>
    </row>
    <row r="848" spans="1:17" ht="11.85" customHeight="1" x14ac:dyDescent="0.2">
      <c r="A848" s="10" t="s">
        <v>237</v>
      </c>
      <c r="C848" s="11" t="s">
        <v>12</v>
      </c>
      <c r="D848" s="7"/>
      <c r="E848" s="12" t="s">
        <v>12</v>
      </c>
      <c r="F848" s="7"/>
      <c r="G848" s="13" t="s">
        <v>12</v>
      </c>
      <c r="H848" s="7"/>
      <c r="I848" s="11" t="s">
        <v>13</v>
      </c>
      <c r="J848" s="7"/>
      <c r="K848" s="11" t="s">
        <v>13</v>
      </c>
      <c r="L848" s="7"/>
      <c r="M848" s="11" t="str">
        <f>$M$8</f>
        <v>BASE</v>
      </c>
      <c r="N848" s="7"/>
      <c r="O848" s="11" t="str">
        <f>$O$8</f>
        <v>SUPPLEMENTAL</v>
      </c>
      <c r="P848" s="7"/>
      <c r="Q848" s="11" t="str">
        <f>$Q$8</f>
        <v>BUDGET</v>
      </c>
    </row>
    <row r="849" spans="1:21" ht="11.85" customHeight="1" x14ac:dyDescent="0.2"/>
    <row r="850" spans="1:21" ht="11.85" customHeight="1" x14ac:dyDescent="0.2">
      <c r="A850" s="14" t="s">
        <v>238</v>
      </c>
    </row>
    <row r="851" spans="1:21" ht="11.85" customHeight="1" x14ac:dyDescent="0.2">
      <c r="A851" s="2" t="s">
        <v>463</v>
      </c>
      <c r="C851" s="3">
        <v>51449</v>
      </c>
      <c r="D851" s="3"/>
      <c r="E851" s="3">
        <v>43737.84</v>
      </c>
      <c r="F851" s="3"/>
      <c r="G851" s="4">
        <v>31330.26</v>
      </c>
      <c r="H851" s="3"/>
      <c r="I851" s="3">
        <v>47000</v>
      </c>
      <c r="J851" s="3"/>
      <c r="K851" s="3">
        <v>47000</v>
      </c>
      <c r="L851" s="3"/>
      <c r="M851" s="3">
        <v>47000</v>
      </c>
      <c r="N851" s="3"/>
      <c r="O851" s="3">
        <v>0</v>
      </c>
      <c r="P851" s="3"/>
      <c r="Q851" s="3">
        <f t="shared" ref="Q851:Q857" si="30">M851+O851</f>
        <v>47000</v>
      </c>
      <c r="T851" s="15"/>
    </row>
    <row r="852" spans="1:21" ht="11.85" customHeight="1" x14ac:dyDescent="0.2">
      <c r="A852" s="2" t="s">
        <v>464</v>
      </c>
      <c r="C852" s="3">
        <v>0</v>
      </c>
      <c r="D852" s="3"/>
      <c r="E852" s="3">
        <v>0</v>
      </c>
      <c r="F852" s="3"/>
      <c r="G852" s="4">
        <v>345.2</v>
      </c>
      <c r="H852" s="3"/>
      <c r="I852" s="3">
        <v>0</v>
      </c>
      <c r="J852" s="3"/>
      <c r="K852" s="3">
        <v>0</v>
      </c>
      <c r="L852" s="3"/>
      <c r="M852" s="3">
        <v>0</v>
      </c>
      <c r="N852" s="3"/>
      <c r="O852" s="3">
        <v>0</v>
      </c>
      <c r="P852" s="3"/>
      <c r="Q852" s="3">
        <f t="shared" si="30"/>
        <v>0</v>
      </c>
      <c r="T852" s="15"/>
    </row>
    <row r="853" spans="1:21" ht="11.85" customHeight="1" x14ac:dyDescent="0.2">
      <c r="A853" s="2" t="s">
        <v>465</v>
      </c>
      <c r="C853" s="3">
        <v>0</v>
      </c>
      <c r="D853" s="3"/>
      <c r="E853" s="3">
        <v>0</v>
      </c>
      <c r="F853" s="3"/>
      <c r="G853" s="4">
        <v>0</v>
      </c>
      <c r="H853" s="3"/>
      <c r="I853" s="3">
        <v>0</v>
      </c>
      <c r="J853" s="3"/>
      <c r="K853" s="3">
        <v>0</v>
      </c>
      <c r="L853" s="3"/>
      <c r="M853" s="3">
        <v>0</v>
      </c>
      <c r="N853" s="3"/>
      <c r="O853" s="3">
        <v>0</v>
      </c>
      <c r="P853" s="3"/>
      <c r="Q853" s="3">
        <f t="shared" si="30"/>
        <v>0</v>
      </c>
      <c r="T853" s="15"/>
    </row>
    <row r="854" spans="1:21" ht="11.85" customHeight="1" x14ac:dyDescent="0.2">
      <c r="A854" s="2" t="s">
        <v>466</v>
      </c>
      <c r="C854" s="3">
        <v>0</v>
      </c>
      <c r="D854" s="3"/>
      <c r="E854" s="3">
        <v>0</v>
      </c>
      <c r="F854" s="3"/>
      <c r="G854" s="4">
        <v>0</v>
      </c>
      <c r="H854" s="3"/>
      <c r="I854" s="3">
        <v>0</v>
      </c>
      <c r="J854" s="3"/>
      <c r="K854" s="3">
        <v>0</v>
      </c>
      <c r="L854" s="3"/>
      <c r="M854" s="3">
        <v>0</v>
      </c>
      <c r="N854" s="3"/>
      <c r="O854" s="3">
        <v>0</v>
      </c>
      <c r="P854" s="3"/>
      <c r="Q854" s="3">
        <f t="shared" si="30"/>
        <v>0</v>
      </c>
      <c r="T854" s="15"/>
    </row>
    <row r="855" spans="1:21" ht="11.85" customHeight="1" x14ac:dyDescent="0.2">
      <c r="A855" s="2" t="s">
        <v>467</v>
      </c>
      <c r="C855" s="3">
        <v>1476</v>
      </c>
      <c r="D855" s="3"/>
      <c r="E855" s="3">
        <v>1303.45</v>
      </c>
      <c r="F855" s="3"/>
      <c r="G855" s="4">
        <v>1127.73</v>
      </c>
      <c r="H855" s="3"/>
      <c r="I855" s="3">
        <v>184</v>
      </c>
      <c r="J855" s="3"/>
      <c r="K855" s="3">
        <v>184</v>
      </c>
      <c r="L855" s="3"/>
      <c r="M855" s="3">
        <v>1207</v>
      </c>
      <c r="N855" s="3"/>
      <c r="O855" s="3">
        <v>0</v>
      </c>
      <c r="P855" s="3"/>
      <c r="Q855" s="3">
        <f t="shared" si="30"/>
        <v>1207</v>
      </c>
      <c r="T855" s="15"/>
    </row>
    <row r="856" spans="1:21" ht="11.85" customHeight="1" x14ac:dyDescent="0.2">
      <c r="A856" s="2" t="s">
        <v>468</v>
      </c>
      <c r="C856" s="3">
        <v>1635</v>
      </c>
      <c r="D856" s="3"/>
      <c r="E856" s="3">
        <v>611.54999999999995</v>
      </c>
      <c r="F856" s="3"/>
      <c r="G856" s="4">
        <v>699.44</v>
      </c>
      <c r="H856" s="3"/>
      <c r="I856" s="3">
        <v>2898</v>
      </c>
      <c r="J856" s="3"/>
      <c r="K856" s="3">
        <v>2898</v>
      </c>
      <c r="L856" s="3"/>
      <c r="M856" s="3">
        <v>2070</v>
      </c>
      <c r="N856" s="3"/>
      <c r="O856" s="3">
        <v>0</v>
      </c>
      <c r="P856" s="3"/>
      <c r="Q856" s="3">
        <f t="shared" si="30"/>
        <v>2070</v>
      </c>
      <c r="T856" s="15"/>
    </row>
    <row r="857" spans="1:21" ht="11.85" customHeight="1" x14ac:dyDescent="0.2">
      <c r="A857" s="2" t="s">
        <v>469</v>
      </c>
      <c r="C857" s="16">
        <v>3936</v>
      </c>
      <c r="D857" s="3"/>
      <c r="E857" s="16">
        <v>3359.58</v>
      </c>
      <c r="F857" s="3"/>
      <c r="G857" s="17">
        <v>2423.1999999999998</v>
      </c>
      <c r="H857" s="3"/>
      <c r="I857" s="16">
        <v>3666</v>
      </c>
      <c r="J857" s="3"/>
      <c r="K857" s="16">
        <v>3666</v>
      </c>
      <c r="L857" s="3"/>
      <c r="M857" s="16">
        <v>3666</v>
      </c>
      <c r="N857" s="3"/>
      <c r="O857" s="16">
        <v>0</v>
      </c>
      <c r="P857" s="3"/>
      <c r="Q857" s="16">
        <f t="shared" si="30"/>
        <v>3666</v>
      </c>
      <c r="T857" s="15"/>
    </row>
    <row r="858" spans="1:21" ht="11.85" customHeight="1" x14ac:dyDescent="0.2">
      <c r="A858" s="2" t="s">
        <v>249</v>
      </c>
      <c r="C858" s="3">
        <f>SUM(C851:C857)</f>
        <v>58496</v>
      </c>
      <c r="D858" s="3"/>
      <c r="E858" s="3">
        <f>SUM(E851:E857)</f>
        <v>49012.42</v>
      </c>
      <c r="F858" s="3"/>
      <c r="G858" s="4">
        <f>SUM(G851:G857)</f>
        <v>35925.83</v>
      </c>
      <c r="H858" s="3"/>
      <c r="I858" s="3">
        <f>SUM(I851:I857)</f>
        <v>53748</v>
      </c>
      <c r="J858" s="3"/>
      <c r="K858" s="3">
        <f>SUM(K851:K857)</f>
        <v>53748</v>
      </c>
      <c r="L858" s="3"/>
      <c r="M858" s="3">
        <f>SUM(M851:M857)</f>
        <v>53943</v>
      </c>
      <c r="N858" s="3"/>
      <c r="O858" s="3">
        <f>SUM(O851:O857)</f>
        <v>0</v>
      </c>
      <c r="P858" s="3"/>
      <c r="Q858" s="3">
        <f>SUM(Q851:Q857)</f>
        <v>53943</v>
      </c>
      <c r="R858" s="3"/>
      <c r="S858" s="3"/>
      <c r="U858" s="3"/>
    </row>
    <row r="859" spans="1:21" ht="11.85" customHeight="1" x14ac:dyDescent="0.2">
      <c r="C859" s="3"/>
      <c r="D859" s="3"/>
      <c r="F859" s="3"/>
      <c r="H859" s="3"/>
      <c r="I859" s="3"/>
      <c r="J859" s="3"/>
      <c r="K859" s="3"/>
      <c r="L859" s="3"/>
      <c r="M859" s="3"/>
      <c r="N859" s="3"/>
      <c r="O859" s="3"/>
      <c r="P859" s="3"/>
      <c r="Q859" s="3"/>
    </row>
    <row r="860" spans="1:21" ht="11.85" customHeight="1" x14ac:dyDescent="0.2">
      <c r="A860" s="14" t="s">
        <v>250</v>
      </c>
      <c r="C860" s="3"/>
      <c r="D860" s="3"/>
      <c r="F860" s="3"/>
      <c r="H860" s="3"/>
      <c r="I860" s="3"/>
      <c r="J860" s="3"/>
      <c r="K860" s="3"/>
      <c r="L860" s="3"/>
      <c r="M860" s="3"/>
      <c r="N860" s="3"/>
      <c r="O860" s="3"/>
      <c r="P860" s="3"/>
      <c r="Q860" s="3"/>
    </row>
    <row r="861" spans="1:21" ht="11.85" customHeight="1" x14ac:dyDescent="0.2">
      <c r="A861" s="2" t="s">
        <v>470</v>
      </c>
      <c r="C861" s="3">
        <v>0</v>
      </c>
      <c r="D861" s="3"/>
      <c r="E861" s="3">
        <v>0</v>
      </c>
      <c r="F861" s="3"/>
      <c r="G861" s="4">
        <v>0</v>
      </c>
      <c r="H861" s="3"/>
      <c r="I861" s="3">
        <v>0</v>
      </c>
      <c r="J861" s="3"/>
      <c r="K861" s="3">
        <v>0</v>
      </c>
      <c r="L861" s="3"/>
      <c r="M861" s="3">
        <v>0</v>
      </c>
      <c r="N861" s="3"/>
      <c r="O861" s="3">
        <v>0</v>
      </c>
      <c r="P861" s="3"/>
      <c r="Q861" s="3">
        <f t="shared" ref="Q861:Q866" si="31">M861+O861</f>
        <v>0</v>
      </c>
      <c r="T861" s="15"/>
    </row>
    <row r="862" spans="1:21" ht="11.85" customHeight="1" x14ac:dyDescent="0.2">
      <c r="A862" s="2" t="s">
        <v>471</v>
      </c>
      <c r="C862" s="3">
        <v>21680</v>
      </c>
      <c r="D862" s="3"/>
      <c r="E862" s="3">
        <v>18078.95</v>
      </c>
      <c r="F862" s="3"/>
      <c r="G862" s="4">
        <v>18659.91</v>
      </c>
      <c r="H862" s="3"/>
      <c r="I862" s="3">
        <v>20000</v>
      </c>
      <c r="J862" s="3"/>
      <c r="K862" s="3">
        <v>20000</v>
      </c>
      <c r="L862" s="3"/>
      <c r="M862" s="3">
        <v>20000</v>
      </c>
      <c r="N862" s="3"/>
      <c r="O862" s="3">
        <v>0</v>
      </c>
      <c r="P862" s="3"/>
      <c r="Q862" s="3">
        <f t="shared" si="31"/>
        <v>20000</v>
      </c>
      <c r="T862" s="15"/>
    </row>
    <row r="863" spans="1:21" ht="11.85" customHeight="1" x14ac:dyDescent="0.2">
      <c r="A863" s="2" t="s">
        <v>472</v>
      </c>
      <c r="C863" s="3">
        <v>0</v>
      </c>
      <c r="D863" s="3"/>
      <c r="E863" s="3">
        <v>0</v>
      </c>
      <c r="F863" s="3"/>
      <c r="G863" s="4">
        <v>0</v>
      </c>
      <c r="H863" s="3"/>
      <c r="I863" s="3">
        <v>0</v>
      </c>
      <c r="J863" s="3"/>
      <c r="K863" s="3">
        <v>0</v>
      </c>
      <c r="L863" s="3"/>
      <c r="M863" s="3">
        <v>0</v>
      </c>
      <c r="N863" s="3"/>
      <c r="O863" s="3">
        <v>0</v>
      </c>
      <c r="P863" s="3"/>
      <c r="Q863" s="3">
        <f t="shared" si="31"/>
        <v>0</v>
      </c>
      <c r="T863" s="15"/>
    </row>
    <row r="864" spans="1:21" ht="11.85" customHeight="1" x14ac:dyDescent="0.2">
      <c r="A864" s="2" t="s">
        <v>473</v>
      </c>
      <c r="C864" s="3">
        <v>0</v>
      </c>
      <c r="D864" s="3"/>
      <c r="E864" s="3">
        <v>0</v>
      </c>
      <c r="F864" s="3"/>
      <c r="G864" s="4">
        <v>0</v>
      </c>
      <c r="H864" s="3"/>
      <c r="I864" s="3">
        <v>0</v>
      </c>
      <c r="J864" s="3"/>
      <c r="K864" s="3">
        <v>0</v>
      </c>
      <c r="L864" s="3"/>
      <c r="M864" s="3">
        <v>0</v>
      </c>
      <c r="N864" s="3"/>
      <c r="O864" s="3">
        <v>0</v>
      </c>
      <c r="P864" s="3"/>
      <c r="Q864" s="3">
        <f t="shared" si="31"/>
        <v>0</v>
      </c>
      <c r="T864" s="15"/>
    </row>
    <row r="865" spans="1:20" ht="11.85" customHeight="1" x14ac:dyDescent="0.2">
      <c r="A865" s="2" t="s">
        <v>474</v>
      </c>
      <c r="C865" s="3">
        <v>0</v>
      </c>
      <c r="D865" s="3"/>
      <c r="E865" s="3">
        <v>0</v>
      </c>
      <c r="F865" s="3"/>
      <c r="G865" s="4">
        <v>55</v>
      </c>
      <c r="H865" s="3"/>
      <c r="I865" s="3">
        <v>275</v>
      </c>
      <c r="J865" s="3"/>
      <c r="K865" s="3">
        <v>275</v>
      </c>
      <c r="L865" s="3"/>
      <c r="M865" s="3">
        <v>275</v>
      </c>
      <c r="N865" s="3"/>
      <c r="O865" s="3">
        <v>0</v>
      </c>
      <c r="P865" s="3"/>
      <c r="Q865" s="3">
        <f t="shared" si="31"/>
        <v>275</v>
      </c>
      <c r="T865" s="15"/>
    </row>
    <row r="866" spans="1:20" ht="11.85" customHeight="1" x14ac:dyDescent="0.2">
      <c r="A866" s="2" t="s">
        <v>475</v>
      </c>
      <c r="C866" s="16">
        <v>0</v>
      </c>
      <c r="D866" s="3"/>
      <c r="E866" s="16">
        <v>0</v>
      </c>
      <c r="F866" s="3"/>
      <c r="G866" s="17">
        <v>0</v>
      </c>
      <c r="H866" s="3"/>
      <c r="I866" s="16">
        <v>0</v>
      </c>
      <c r="J866" s="3"/>
      <c r="K866" s="16">
        <v>0</v>
      </c>
      <c r="L866" s="3"/>
      <c r="M866" s="16">
        <v>0</v>
      </c>
      <c r="N866" s="3"/>
      <c r="O866" s="16">
        <v>0</v>
      </c>
      <c r="P866" s="3"/>
      <c r="Q866" s="16">
        <f t="shared" si="31"/>
        <v>0</v>
      </c>
      <c r="T866" s="15"/>
    </row>
    <row r="867" spans="1:20" ht="11.85" customHeight="1" x14ac:dyDescent="0.2">
      <c r="A867" s="2" t="s">
        <v>267</v>
      </c>
      <c r="C867" s="3">
        <f>SUM(C861:C866)</f>
        <v>21680</v>
      </c>
      <c r="D867" s="3"/>
      <c r="E867" s="3">
        <f>SUM(E861:E866)</f>
        <v>18078.95</v>
      </c>
      <c r="F867" s="3"/>
      <c r="G867" s="4">
        <f>SUM(G861:G866)</f>
        <v>18714.91</v>
      </c>
      <c r="H867" s="3"/>
      <c r="I867" s="3">
        <f>SUM(I861:I866)</f>
        <v>20275</v>
      </c>
      <c r="J867" s="3"/>
      <c r="K867" s="3">
        <f>SUM(K861:K866)</f>
        <v>20275</v>
      </c>
      <c r="L867" s="3"/>
      <c r="M867" s="3">
        <f>SUM(M861:M866)</f>
        <v>20275</v>
      </c>
      <c r="N867" s="3"/>
      <c r="O867" s="3">
        <f>SUM(O861:O866)</f>
        <v>0</v>
      </c>
      <c r="P867" s="3"/>
      <c r="Q867" s="3">
        <f>SUM(Q861:Q866)</f>
        <v>20275</v>
      </c>
      <c r="T867" s="15"/>
    </row>
    <row r="868" spans="1:20" ht="11.85" customHeight="1" x14ac:dyDescent="0.2">
      <c r="T868" s="15"/>
    </row>
    <row r="869" spans="1:20" ht="11.85" customHeight="1" x14ac:dyDescent="0.2">
      <c r="A869" s="14" t="s">
        <v>268</v>
      </c>
      <c r="T869" s="15"/>
    </row>
    <row r="870" spans="1:20" ht="11.85" customHeight="1" x14ac:dyDescent="0.2">
      <c r="A870" s="2" t="s">
        <v>476</v>
      </c>
      <c r="C870" s="3">
        <v>100</v>
      </c>
      <c r="D870" s="3"/>
      <c r="E870" s="3">
        <v>2010</v>
      </c>
      <c r="F870" s="3"/>
      <c r="G870" s="4">
        <v>1935</v>
      </c>
      <c r="H870" s="3"/>
      <c r="I870" s="3">
        <v>4000</v>
      </c>
      <c r="J870" s="3"/>
      <c r="K870" s="3">
        <v>4000</v>
      </c>
      <c r="L870" s="3"/>
      <c r="M870" s="3">
        <v>500</v>
      </c>
      <c r="N870" s="3"/>
      <c r="O870" s="3">
        <v>0</v>
      </c>
      <c r="P870" s="3"/>
      <c r="Q870" s="3">
        <f t="shared" ref="Q870:Q883" si="32">M870+O870</f>
        <v>500</v>
      </c>
      <c r="T870" s="15"/>
    </row>
    <row r="871" spans="1:20" ht="11.85" customHeight="1" x14ac:dyDescent="0.2">
      <c r="A871" s="2" t="s">
        <v>477</v>
      </c>
      <c r="C871" s="3">
        <v>925</v>
      </c>
      <c r="D871" s="3"/>
      <c r="E871" s="3">
        <v>0</v>
      </c>
      <c r="F871" s="3"/>
      <c r="G871" s="4">
        <v>12.4</v>
      </c>
      <c r="H871" s="3"/>
      <c r="I871" s="3">
        <v>0</v>
      </c>
      <c r="J871" s="3"/>
      <c r="K871" s="3">
        <v>1800</v>
      </c>
      <c r="L871" s="3"/>
      <c r="M871" s="3">
        <v>4000</v>
      </c>
      <c r="N871" s="3"/>
      <c r="O871" s="3">
        <v>0</v>
      </c>
      <c r="P871" s="3"/>
      <c r="Q871" s="3">
        <f t="shared" si="32"/>
        <v>4000</v>
      </c>
      <c r="T871" s="15"/>
    </row>
    <row r="872" spans="1:20" ht="11.85" customHeight="1" x14ac:dyDescent="0.2">
      <c r="A872" s="2" t="s">
        <v>478</v>
      </c>
      <c r="C872" s="3">
        <v>2137</v>
      </c>
      <c r="D872" s="3"/>
      <c r="E872" s="3">
        <v>1820.38</v>
      </c>
      <c r="F872" s="3"/>
      <c r="G872" s="4">
        <v>2904.38</v>
      </c>
      <c r="H872" s="3"/>
      <c r="I872" s="3">
        <v>3000</v>
      </c>
      <c r="J872" s="3"/>
      <c r="K872" s="3">
        <v>3000</v>
      </c>
      <c r="L872" s="3"/>
      <c r="M872" s="3">
        <v>3000</v>
      </c>
      <c r="N872" s="3"/>
      <c r="O872" s="3">
        <v>0</v>
      </c>
      <c r="P872" s="3"/>
      <c r="Q872" s="3">
        <f t="shared" si="32"/>
        <v>3000</v>
      </c>
      <c r="T872" s="15"/>
    </row>
    <row r="873" spans="1:20" ht="11.85" customHeight="1" x14ac:dyDescent="0.2">
      <c r="A873" s="2" t="s">
        <v>479</v>
      </c>
      <c r="C873" s="3">
        <v>0</v>
      </c>
      <c r="D873" s="3"/>
      <c r="E873" s="3">
        <v>0</v>
      </c>
      <c r="F873" s="3"/>
      <c r="G873" s="4">
        <v>0</v>
      </c>
      <c r="H873" s="3"/>
      <c r="I873" s="3">
        <v>0</v>
      </c>
      <c r="J873" s="3"/>
      <c r="K873" s="3">
        <v>0</v>
      </c>
      <c r="L873" s="3"/>
      <c r="M873" s="3">
        <v>0</v>
      </c>
      <c r="N873" s="3"/>
      <c r="O873" s="3">
        <v>0</v>
      </c>
      <c r="P873" s="3"/>
      <c r="Q873" s="3">
        <f t="shared" si="32"/>
        <v>0</v>
      </c>
      <c r="T873" s="15"/>
    </row>
    <row r="874" spans="1:20" ht="11.85" customHeight="1" x14ac:dyDescent="0.2">
      <c r="A874" s="2" t="s">
        <v>480</v>
      </c>
      <c r="C874" s="3">
        <v>485</v>
      </c>
      <c r="D874" s="3"/>
      <c r="E874" s="3">
        <v>0</v>
      </c>
      <c r="F874" s="3"/>
      <c r="G874" s="4">
        <v>23.86</v>
      </c>
      <c r="H874" s="3"/>
      <c r="I874" s="3">
        <v>0</v>
      </c>
      <c r="J874" s="3"/>
      <c r="K874" s="3">
        <v>0</v>
      </c>
      <c r="L874" s="3"/>
      <c r="M874" s="3">
        <v>0</v>
      </c>
      <c r="N874" s="3"/>
      <c r="O874" s="3">
        <v>0</v>
      </c>
      <c r="P874" s="3"/>
      <c r="Q874" s="3">
        <f t="shared" si="32"/>
        <v>0</v>
      </c>
      <c r="T874" s="15"/>
    </row>
    <row r="875" spans="1:20" ht="11.85" customHeight="1" x14ac:dyDescent="0.2">
      <c r="A875" s="2" t="s">
        <v>481</v>
      </c>
      <c r="C875" s="3">
        <v>0</v>
      </c>
      <c r="D875" s="3"/>
      <c r="E875" s="3">
        <v>0</v>
      </c>
      <c r="F875" s="3"/>
      <c r="G875" s="4">
        <v>0</v>
      </c>
      <c r="H875" s="3"/>
      <c r="I875" s="3">
        <v>0</v>
      </c>
      <c r="J875" s="3"/>
      <c r="K875" s="3">
        <v>0</v>
      </c>
      <c r="L875" s="3"/>
      <c r="M875" s="3">
        <v>0</v>
      </c>
      <c r="N875" s="3"/>
      <c r="O875" s="3">
        <v>0</v>
      </c>
      <c r="P875" s="3"/>
      <c r="Q875" s="3">
        <f t="shared" si="32"/>
        <v>0</v>
      </c>
      <c r="T875" s="15"/>
    </row>
    <row r="876" spans="1:20" ht="11.85" customHeight="1" x14ac:dyDescent="0.2">
      <c r="A876" s="2" t="s">
        <v>482</v>
      </c>
      <c r="C876" s="3">
        <v>2312</v>
      </c>
      <c r="D876" s="3"/>
      <c r="E876" s="3">
        <v>4386.57</v>
      </c>
      <c r="F876" s="3"/>
      <c r="G876" s="4">
        <v>2522.35</v>
      </c>
      <c r="H876" s="3"/>
      <c r="I876" s="3">
        <v>3000</v>
      </c>
      <c r="J876" s="3"/>
      <c r="K876" s="3">
        <v>3000</v>
      </c>
      <c r="L876" s="3"/>
      <c r="M876" s="3">
        <v>3000</v>
      </c>
      <c r="N876" s="3"/>
      <c r="O876" s="3">
        <v>1113</v>
      </c>
      <c r="P876" s="3"/>
      <c r="Q876" s="3">
        <f t="shared" si="32"/>
        <v>4113</v>
      </c>
      <c r="T876" s="15"/>
    </row>
    <row r="877" spans="1:20" ht="11.85" customHeight="1" x14ac:dyDescent="0.2">
      <c r="A877" s="2" t="s">
        <v>483</v>
      </c>
      <c r="C877" s="3">
        <v>947</v>
      </c>
      <c r="D877" s="3"/>
      <c r="E877" s="3">
        <v>1008.67</v>
      </c>
      <c r="F877" s="3"/>
      <c r="G877" s="4">
        <v>1355.19</v>
      </c>
      <c r="H877" s="3"/>
      <c r="I877" s="3">
        <v>1560</v>
      </c>
      <c r="J877" s="3"/>
      <c r="K877" s="3">
        <v>1560</v>
      </c>
      <c r="L877" s="3"/>
      <c r="M877" s="3">
        <v>1560</v>
      </c>
      <c r="N877" s="3"/>
      <c r="O877" s="3">
        <v>0</v>
      </c>
      <c r="P877" s="3"/>
      <c r="Q877" s="3">
        <f t="shared" si="32"/>
        <v>1560</v>
      </c>
      <c r="T877" s="15"/>
    </row>
    <row r="878" spans="1:20" ht="11.85" customHeight="1" x14ac:dyDescent="0.2">
      <c r="A878" s="2" t="s">
        <v>484</v>
      </c>
      <c r="C878" s="3">
        <v>440</v>
      </c>
      <c r="D878" s="3"/>
      <c r="E878" s="3">
        <v>1105</v>
      </c>
      <c r="F878" s="3"/>
      <c r="G878" s="4">
        <v>1180</v>
      </c>
      <c r="H878" s="3"/>
      <c r="I878" s="3">
        <v>500</v>
      </c>
      <c r="J878" s="3"/>
      <c r="K878" s="3">
        <v>500</v>
      </c>
      <c r="L878" s="3"/>
      <c r="M878" s="3">
        <v>500</v>
      </c>
      <c r="N878" s="3"/>
      <c r="O878" s="3">
        <v>0</v>
      </c>
      <c r="P878" s="3"/>
      <c r="Q878" s="3">
        <f t="shared" si="32"/>
        <v>500</v>
      </c>
      <c r="T878" s="15"/>
    </row>
    <row r="879" spans="1:20" ht="11.85" customHeight="1" x14ac:dyDescent="0.2">
      <c r="A879" s="2" t="s">
        <v>485</v>
      </c>
      <c r="C879" s="3">
        <v>0</v>
      </c>
      <c r="D879" s="3"/>
      <c r="E879" s="3">
        <v>0</v>
      </c>
      <c r="F879" s="3"/>
      <c r="G879" s="4">
        <v>0</v>
      </c>
      <c r="H879" s="3"/>
      <c r="I879" s="3">
        <v>0</v>
      </c>
      <c r="J879" s="3"/>
      <c r="K879" s="3">
        <v>0</v>
      </c>
      <c r="L879" s="3"/>
      <c r="M879" s="3">
        <v>0</v>
      </c>
      <c r="N879" s="3"/>
      <c r="O879" s="3">
        <v>0</v>
      </c>
      <c r="P879" s="3"/>
      <c r="Q879" s="3">
        <f t="shared" si="32"/>
        <v>0</v>
      </c>
      <c r="T879" s="15"/>
    </row>
    <row r="880" spans="1:20" ht="11.85" customHeight="1" x14ac:dyDescent="0.2">
      <c r="A880" s="2" t="s">
        <v>486</v>
      </c>
      <c r="C880" s="3">
        <v>5601</v>
      </c>
      <c r="D880" s="3"/>
      <c r="E880" s="3">
        <v>3643.29</v>
      </c>
      <c r="F880" s="3"/>
      <c r="G880" s="4">
        <v>3109.04</v>
      </c>
      <c r="H880" s="3"/>
      <c r="I880" s="3">
        <v>3500</v>
      </c>
      <c r="J880" s="3"/>
      <c r="K880" s="3">
        <v>3500</v>
      </c>
      <c r="L880" s="3"/>
      <c r="M880" s="3">
        <v>4500</v>
      </c>
      <c r="N880" s="3"/>
      <c r="O880" s="3">
        <v>0</v>
      </c>
      <c r="P880" s="3"/>
      <c r="Q880" s="3">
        <f t="shared" si="32"/>
        <v>4500</v>
      </c>
      <c r="T880" s="15"/>
    </row>
    <row r="881" spans="1:21" ht="11.85" customHeight="1" x14ac:dyDescent="0.2">
      <c r="A881" s="2" t="s">
        <v>487</v>
      </c>
      <c r="C881" s="3">
        <v>0</v>
      </c>
      <c r="D881" s="3"/>
      <c r="E881" s="3">
        <v>1240</v>
      </c>
      <c r="F881" s="3"/>
      <c r="G881" s="4">
        <v>0</v>
      </c>
      <c r="H881" s="3"/>
      <c r="I881" s="3">
        <v>500</v>
      </c>
      <c r="J881" s="3"/>
      <c r="K881" s="3">
        <v>500</v>
      </c>
      <c r="L881" s="3"/>
      <c r="M881" s="3">
        <v>1300</v>
      </c>
      <c r="N881" s="3"/>
      <c r="O881" s="3">
        <v>0</v>
      </c>
      <c r="P881" s="3"/>
      <c r="Q881" s="3">
        <f t="shared" si="32"/>
        <v>1300</v>
      </c>
      <c r="T881" s="15"/>
    </row>
    <row r="882" spans="1:21" ht="11.85" customHeight="1" x14ac:dyDescent="0.2">
      <c r="A882" s="2" t="s">
        <v>488</v>
      </c>
      <c r="C882" s="3">
        <v>0</v>
      </c>
      <c r="D882" s="3"/>
      <c r="E882" s="3">
        <v>0</v>
      </c>
      <c r="F882" s="3"/>
      <c r="G882" s="4">
        <v>3231.93</v>
      </c>
      <c r="H882" s="3"/>
      <c r="I882" s="3">
        <v>2500</v>
      </c>
      <c r="J882" s="3"/>
      <c r="K882" s="3">
        <v>2500</v>
      </c>
      <c r="L882" s="3"/>
      <c r="M882" s="3">
        <v>3500</v>
      </c>
      <c r="N882" s="3"/>
      <c r="O882" s="3">
        <v>0</v>
      </c>
      <c r="P882" s="3"/>
      <c r="Q882" s="3">
        <f t="shared" si="32"/>
        <v>3500</v>
      </c>
      <c r="T882" s="15"/>
    </row>
    <row r="883" spans="1:21" ht="11.85" customHeight="1" x14ac:dyDescent="0.2">
      <c r="A883" s="2" t="s">
        <v>489</v>
      </c>
      <c r="C883" s="16">
        <v>0</v>
      </c>
      <c r="D883" s="3"/>
      <c r="E883" s="16">
        <v>75</v>
      </c>
      <c r="F883" s="3"/>
      <c r="G883" s="17">
        <v>0</v>
      </c>
      <c r="H883" s="3"/>
      <c r="I883" s="16">
        <v>0</v>
      </c>
      <c r="J883" s="3"/>
      <c r="K883" s="16">
        <v>0</v>
      </c>
      <c r="L883" s="3"/>
      <c r="M883" s="16">
        <v>0</v>
      </c>
      <c r="N883" s="3"/>
      <c r="O883" s="16">
        <v>0</v>
      </c>
      <c r="P883" s="3"/>
      <c r="Q883" s="16">
        <f t="shared" si="32"/>
        <v>0</v>
      </c>
      <c r="T883" s="15"/>
    </row>
    <row r="884" spans="1:21" ht="11.85" customHeight="1" x14ac:dyDescent="0.2">
      <c r="A884" s="2" t="s">
        <v>290</v>
      </c>
      <c r="C884" s="3">
        <f>SUM(C870:C883)</f>
        <v>12947</v>
      </c>
      <c r="D884" s="3"/>
      <c r="E884" s="3">
        <f>SUM(E870:E883)</f>
        <v>15288.91</v>
      </c>
      <c r="F884" s="3"/>
      <c r="G884" s="4">
        <f>SUM(G870:G883)</f>
        <v>16274.150000000001</v>
      </c>
      <c r="H884" s="3"/>
      <c r="I884" s="3">
        <f>SUM(I870:I883)</f>
        <v>18560</v>
      </c>
      <c r="J884" s="3"/>
      <c r="K884" s="3">
        <f>SUM(K870:K883)</f>
        <v>20360</v>
      </c>
      <c r="L884" s="3"/>
      <c r="M884" s="3">
        <f>SUM(M870:M883)</f>
        <v>21860</v>
      </c>
      <c r="N884" s="3"/>
      <c r="O884" s="3">
        <f>SUM(O870:O883)</f>
        <v>1113</v>
      </c>
      <c r="P884" s="3"/>
      <c r="Q884" s="3">
        <f>SUM(Q870:Q883)</f>
        <v>22973</v>
      </c>
      <c r="U884" s="3"/>
    </row>
    <row r="885" spans="1:21" ht="11.85" customHeight="1" x14ac:dyDescent="0.2">
      <c r="C885" s="3"/>
      <c r="D885" s="3"/>
      <c r="F885" s="3"/>
      <c r="H885" s="3"/>
      <c r="I885" s="3"/>
      <c r="J885" s="3"/>
      <c r="K885" s="3"/>
      <c r="L885" s="3"/>
      <c r="M885" s="3"/>
      <c r="N885" s="3"/>
      <c r="O885" s="3"/>
      <c r="P885" s="3"/>
      <c r="Q885" s="3"/>
    </row>
    <row r="886" spans="1:21" ht="11.85" customHeight="1" x14ac:dyDescent="0.2">
      <c r="A886" s="2" t="s">
        <v>490</v>
      </c>
      <c r="C886" s="19">
        <v>0</v>
      </c>
      <c r="D886" s="3"/>
      <c r="E886" s="19">
        <v>22976.78</v>
      </c>
      <c r="F886" s="3"/>
      <c r="G886" s="20">
        <v>0</v>
      </c>
      <c r="H886" s="3"/>
      <c r="I886" s="19">
        <v>0</v>
      </c>
      <c r="J886" s="3"/>
      <c r="K886" s="19">
        <v>0</v>
      </c>
      <c r="L886" s="3"/>
      <c r="M886" s="19">
        <v>0</v>
      </c>
      <c r="N886" s="3"/>
      <c r="O886" s="19">
        <v>0</v>
      </c>
      <c r="P886" s="3"/>
      <c r="Q886" s="19">
        <f>M886+O886</f>
        <v>0</v>
      </c>
      <c r="T886" s="15"/>
    </row>
    <row r="887" spans="1:21" ht="11.85" customHeight="1" x14ac:dyDescent="0.2">
      <c r="A887" s="2" t="s">
        <v>491</v>
      </c>
      <c r="C887" s="16">
        <v>0</v>
      </c>
      <c r="D887" s="3"/>
      <c r="E887" s="16">
        <v>0</v>
      </c>
      <c r="F887" s="3"/>
      <c r="G887" s="17">
        <v>0</v>
      </c>
      <c r="H887" s="3"/>
      <c r="I887" s="16">
        <v>0</v>
      </c>
      <c r="J887" s="3"/>
      <c r="K887" s="16">
        <v>0</v>
      </c>
      <c r="L887" s="3"/>
      <c r="M887" s="16">
        <v>0</v>
      </c>
      <c r="N887" s="3"/>
      <c r="O887" s="16">
        <v>10000</v>
      </c>
      <c r="P887" s="3"/>
      <c r="Q887" s="16">
        <f>M887+O887</f>
        <v>10000</v>
      </c>
      <c r="T887" s="15"/>
    </row>
    <row r="888" spans="1:21" ht="11.85" customHeight="1" x14ac:dyDescent="0.2">
      <c r="A888" s="2" t="s">
        <v>293</v>
      </c>
      <c r="C888" s="3">
        <f>SUM(C886:C887)</f>
        <v>0</v>
      </c>
      <c r="D888" s="3"/>
      <c r="E888" s="3">
        <f>SUM(E886:E887)</f>
        <v>22976.78</v>
      </c>
      <c r="F888" s="3"/>
      <c r="G888" s="4">
        <f>SUM(G886:G887)</f>
        <v>0</v>
      </c>
      <c r="H888" s="3"/>
      <c r="I888" s="3">
        <f>SUM(I886:I887)</f>
        <v>0</v>
      </c>
      <c r="J888" s="3"/>
      <c r="K888" s="3">
        <f>SUM(K886:K887)</f>
        <v>0</v>
      </c>
      <c r="L888" s="3"/>
      <c r="M888" s="3">
        <f>SUM(M886:M887)</f>
        <v>0</v>
      </c>
      <c r="N888" s="3"/>
      <c r="O888" s="3">
        <f>SUM(O886:O887)</f>
        <v>10000</v>
      </c>
      <c r="P888" s="3"/>
      <c r="Q888" s="3">
        <f>SUM(Q886:Q887)</f>
        <v>10000</v>
      </c>
    </row>
    <row r="889" spans="1:21" ht="11.85" customHeight="1" x14ac:dyDescent="0.2">
      <c r="C889" s="3"/>
      <c r="D889" s="3"/>
      <c r="F889" s="3"/>
      <c r="H889" s="3"/>
      <c r="I889" s="3"/>
      <c r="J889" s="3"/>
      <c r="K889" s="3"/>
      <c r="L889" s="3"/>
      <c r="M889" s="3"/>
      <c r="N889" s="3"/>
      <c r="O889" s="3"/>
      <c r="P889" s="3"/>
      <c r="Q889" s="3"/>
    </row>
    <row r="890" spans="1:21" ht="11.85" customHeight="1" x14ac:dyDescent="0.2">
      <c r="A890" s="2" t="s">
        <v>492</v>
      </c>
      <c r="C890" s="3">
        <f>C858+C867+C884+C888</f>
        <v>93123</v>
      </c>
      <c r="D890" s="3"/>
      <c r="E890" s="3">
        <f>E858+E867+E884+E888</f>
        <v>105357.06</v>
      </c>
      <c r="F890" s="3"/>
      <c r="G890" s="4">
        <f>G858+G867+G884+G888</f>
        <v>70914.890000000014</v>
      </c>
      <c r="H890" s="3"/>
      <c r="I890" s="3">
        <f>I858+I867+I884+I888</f>
        <v>92583</v>
      </c>
      <c r="J890" s="3"/>
      <c r="K890" s="3">
        <f>K858+K867+K884+K888</f>
        <v>94383</v>
      </c>
      <c r="L890" s="3"/>
      <c r="M890" s="3">
        <f>M858+M867+M884+M888</f>
        <v>96078</v>
      </c>
      <c r="N890" s="3"/>
      <c r="O890" s="3">
        <f>O858+O867+O884+O888</f>
        <v>11113</v>
      </c>
      <c r="P890" s="3"/>
      <c r="Q890" s="3">
        <f>Q858+Q867+Q884+Q888</f>
        <v>107191</v>
      </c>
      <c r="R890" s="3"/>
      <c r="S890" s="3"/>
      <c r="T890" s="15"/>
      <c r="U890" s="3"/>
    </row>
    <row r="891" spans="1:21" ht="11.85" customHeight="1" x14ac:dyDescent="0.2">
      <c r="C891" s="3"/>
      <c r="D891" s="3"/>
      <c r="F891" s="3"/>
      <c r="H891" s="3"/>
      <c r="I891" s="3"/>
      <c r="J891" s="3"/>
      <c r="K891" s="3"/>
      <c r="L891" s="3"/>
      <c r="M891" s="3"/>
      <c r="N891" s="3"/>
      <c r="O891" s="3"/>
      <c r="P891" s="3"/>
      <c r="Q891" s="3"/>
    </row>
    <row r="892" spans="1:21" ht="11.85" customHeight="1" x14ac:dyDescent="0.2">
      <c r="C892" s="3"/>
      <c r="D892" s="3"/>
      <c r="F892" s="3"/>
      <c r="H892" s="3"/>
      <c r="I892" s="3"/>
      <c r="J892" s="3"/>
      <c r="K892" s="3"/>
      <c r="L892" s="3"/>
      <c r="M892" s="3"/>
      <c r="N892" s="3"/>
      <c r="O892" s="3"/>
      <c r="P892" s="3"/>
      <c r="Q892" s="3"/>
    </row>
    <row r="893" spans="1:21" ht="11.85" customHeight="1" x14ac:dyDescent="0.2">
      <c r="C893" s="3"/>
      <c r="D893" s="3"/>
      <c r="F893" s="3"/>
      <c r="H893" s="3"/>
      <c r="I893" s="3"/>
      <c r="J893" s="3"/>
      <c r="K893" s="3"/>
      <c r="L893" s="3"/>
      <c r="M893" s="3"/>
      <c r="N893" s="3"/>
      <c r="O893" s="3"/>
      <c r="P893" s="3"/>
      <c r="Q893" s="3"/>
    </row>
    <row r="894" spans="1:21" ht="11.85" customHeight="1" x14ac:dyDescent="0.2">
      <c r="C894" s="3"/>
      <c r="D894" s="3"/>
      <c r="F894" s="3"/>
      <c r="H894" s="3"/>
      <c r="I894" s="3"/>
      <c r="J894" s="3"/>
      <c r="K894" s="3"/>
      <c r="L894" s="3"/>
      <c r="M894" s="3"/>
      <c r="N894" s="3"/>
      <c r="O894" s="3"/>
      <c r="P894" s="3"/>
      <c r="Q894" s="3"/>
    </row>
    <row r="895" spans="1:21" ht="11.85" customHeight="1" x14ac:dyDescent="0.2">
      <c r="C895" s="3"/>
      <c r="D895" s="3"/>
      <c r="F895" s="3"/>
      <c r="H895" s="3"/>
      <c r="I895" s="3"/>
      <c r="J895" s="3"/>
      <c r="K895" s="3"/>
      <c r="L895" s="3"/>
      <c r="M895" s="3"/>
      <c r="N895" s="3"/>
      <c r="O895" s="3"/>
      <c r="P895" s="3"/>
      <c r="Q895" s="3"/>
    </row>
    <row r="896" spans="1:21" ht="11.85" customHeight="1" x14ac:dyDescent="0.2">
      <c r="C896" s="3"/>
      <c r="D896" s="3"/>
      <c r="F896" s="3"/>
      <c r="H896" s="3"/>
      <c r="I896" s="3"/>
      <c r="J896" s="3"/>
      <c r="K896" s="3"/>
      <c r="L896" s="3"/>
      <c r="M896" s="3"/>
      <c r="N896" s="3"/>
      <c r="O896" s="3"/>
      <c r="P896" s="3"/>
      <c r="Q896" s="3"/>
    </row>
    <row r="897" spans="1:17" ht="11.85" customHeight="1" x14ac:dyDescent="0.2">
      <c r="C897" s="3"/>
      <c r="D897" s="3"/>
      <c r="F897" s="3"/>
      <c r="H897" s="3"/>
      <c r="I897" s="3"/>
      <c r="J897" s="3"/>
      <c r="K897" s="3"/>
      <c r="L897" s="3"/>
      <c r="M897" s="3"/>
      <c r="N897" s="3"/>
      <c r="O897" s="3"/>
      <c r="P897" s="3"/>
      <c r="Q897" s="3"/>
    </row>
    <row r="898" spans="1:17" ht="11.85" customHeight="1" x14ac:dyDescent="0.2">
      <c r="C898" s="3"/>
      <c r="D898" s="3"/>
      <c r="F898" s="3"/>
      <c r="H898" s="3"/>
      <c r="I898" s="3"/>
      <c r="J898" s="3"/>
      <c r="K898" s="3"/>
      <c r="L898" s="3"/>
      <c r="M898" s="3"/>
      <c r="N898" s="3"/>
      <c r="O898" s="3"/>
      <c r="P898" s="3"/>
      <c r="Q898" s="3"/>
    </row>
    <row r="899" spans="1:17" ht="11.85" customHeight="1" x14ac:dyDescent="0.2">
      <c r="C899" s="3"/>
      <c r="D899" s="3"/>
      <c r="F899" s="3"/>
      <c r="H899" s="3"/>
      <c r="I899" s="3"/>
      <c r="J899" s="3"/>
      <c r="K899" s="3"/>
      <c r="L899" s="3"/>
      <c r="M899" s="3"/>
      <c r="N899" s="3"/>
      <c r="O899" s="3"/>
      <c r="P899" s="3"/>
      <c r="Q899" s="3"/>
    </row>
    <row r="900" spans="1:17" ht="11.85" customHeight="1" x14ac:dyDescent="0.2">
      <c r="C900" s="3"/>
      <c r="D900" s="3"/>
      <c r="F900" s="3"/>
      <c r="H900" s="3"/>
      <c r="I900" s="3"/>
      <c r="J900" s="3"/>
      <c r="K900" s="3"/>
      <c r="L900" s="3"/>
      <c r="M900" s="3"/>
      <c r="N900" s="3"/>
      <c r="O900" s="3"/>
      <c r="P900" s="3"/>
      <c r="Q900" s="3"/>
    </row>
    <row r="901" spans="1:17" ht="11.85" customHeight="1" x14ac:dyDescent="0.2">
      <c r="C901" s="3"/>
      <c r="D901" s="3"/>
      <c r="F901" s="3"/>
      <c r="H901" s="3"/>
      <c r="I901" s="3"/>
      <c r="J901" s="3"/>
      <c r="K901" s="3"/>
      <c r="L901" s="3"/>
      <c r="M901" s="3"/>
      <c r="N901" s="3"/>
      <c r="O901" s="3"/>
      <c r="P901" s="3"/>
      <c r="Q901" s="3"/>
    </row>
    <row r="902" spans="1:17" ht="11.85" customHeight="1" x14ac:dyDescent="0.2">
      <c r="C902" s="3"/>
      <c r="D902" s="3"/>
      <c r="F902" s="3"/>
      <c r="H902" s="3"/>
      <c r="I902" s="3"/>
      <c r="J902" s="3"/>
      <c r="K902" s="3"/>
      <c r="L902" s="3"/>
      <c r="M902" s="3"/>
      <c r="N902" s="3"/>
      <c r="O902" s="3"/>
      <c r="P902" s="3"/>
      <c r="Q902" s="3"/>
    </row>
    <row r="903" spans="1:17" ht="11.85" customHeight="1" x14ac:dyDescent="0.2">
      <c r="A903" s="1"/>
      <c r="B903" s="1"/>
      <c r="E903" s="3" t="str">
        <f>$E$1</f>
        <v>CITY OF BRADY</v>
      </c>
    </row>
    <row r="904" spans="1:17" ht="11.85" customHeight="1" x14ac:dyDescent="0.2">
      <c r="E904" s="3" t="str">
        <f>$E$2</f>
        <v>BUDGET REPORT</v>
      </c>
    </row>
    <row r="905" spans="1:17" ht="11.85" customHeight="1" x14ac:dyDescent="0.2">
      <c r="E905" s="3" t="str">
        <f>$E$3</f>
        <v>FISCAL YEAR 2015 - 2016</v>
      </c>
    </row>
    <row r="906" spans="1:17" ht="11.85" customHeight="1" x14ac:dyDescent="0.2">
      <c r="A906" s="2" t="s">
        <v>3</v>
      </c>
    </row>
    <row r="907" spans="1:17" ht="11.85" customHeight="1" x14ac:dyDescent="0.2">
      <c r="A907" s="2" t="s">
        <v>493</v>
      </c>
    </row>
    <row r="908" spans="1:17" ht="11.85" customHeight="1" x14ac:dyDescent="0.2">
      <c r="I908" s="48" t="str">
        <f>$I$6</f>
        <v>(----- 2014-2015 ------)</v>
      </c>
      <c r="J908" s="48"/>
      <c r="K908" s="48"/>
      <c r="L908" s="7"/>
      <c r="M908" s="48" t="str">
        <f>$M$6</f>
        <v>2015-2016</v>
      </c>
      <c r="N908" s="48"/>
      <c r="O908" s="48"/>
      <c r="P908" s="48"/>
      <c r="Q908" s="48"/>
    </row>
    <row r="909" spans="1:17" ht="11.85" customHeight="1" x14ac:dyDescent="0.2">
      <c r="C909" s="7" t="str">
        <f>$C$7</f>
        <v>2011- 2012</v>
      </c>
      <c r="D909" s="7"/>
      <c r="E909" s="8" t="str">
        <f>$E$7</f>
        <v>2012-2013</v>
      </c>
      <c r="F909" s="7"/>
      <c r="G909" s="9" t="str">
        <f>$G$7</f>
        <v>2013- 2014</v>
      </c>
      <c r="H909" s="7"/>
      <c r="I909" s="7" t="s">
        <v>9</v>
      </c>
      <c r="J909" s="7"/>
      <c r="K909" s="7" t="str">
        <f>+$K$7</f>
        <v>PROJECTED</v>
      </c>
      <c r="L909" s="7"/>
      <c r="M909" s="7" t="str">
        <f>$M$7</f>
        <v>2015-2016</v>
      </c>
      <c r="N909" s="7"/>
      <c r="O909" s="7" t="str">
        <f>$O$7</f>
        <v>2015-2016</v>
      </c>
      <c r="P909" s="7"/>
      <c r="Q909" s="42" t="str">
        <f>$Q$7</f>
        <v>APPROVED</v>
      </c>
    </row>
    <row r="910" spans="1:17" ht="11.85" customHeight="1" x14ac:dyDescent="0.2">
      <c r="A910" s="10" t="s">
        <v>237</v>
      </c>
      <c r="C910" s="11" t="s">
        <v>12</v>
      </c>
      <c r="D910" s="7"/>
      <c r="E910" s="12" t="s">
        <v>12</v>
      </c>
      <c r="F910" s="7"/>
      <c r="G910" s="13" t="s">
        <v>12</v>
      </c>
      <c r="H910" s="7"/>
      <c r="I910" s="11" t="s">
        <v>13</v>
      </c>
      <c r="J910" s="7"/>
      <c r="K910" s="11" t="s">
        <v>13</v>
      </c>
      <c r="L910" s="7"/>
      <c r="M910" s="11" t="str">
        <f>$M$8</f>
        <v>BASE</v>
      </c>
      <c r="N910" s="7"/>
      <c r="O910" s="11" t="str">
        <f>$O$8</f>
        <v>SUPPLEMENTAL</v>
      </c>
      <c r="P910" s="7"/>
      <c r="Q910" s="11" t="str">
        <f>$Q$8</f>
        <v>BUDGET</v>
      </c>
    </row>
    <row r="911" spans="1:17" ht="11.85" customHeight="1" x14ac:dyDescent="0.2"/>
    <row r="912" spans="1:17" ht="11.85" customHeight="1" x14ac:dyDescent="0.2">
      <c r="A912" s="14" t="s">
        <v>238</v>
      </c>
    </row>
    <row r="913" spans="1:21" ht="11.85" customHeight="1" x14ac:dyDescent="0.2">
      <c r="A913" s="2" t="s">
        <v>494</v>
      </c>
      <c r="C913" s="3">
        <v>412537</v>
      </c>
      <c r="D913" s="3"/>
      <c r="E913" s="3">
        <v>441658.83</v>
      </c>
      <c r="F913" s="3"/>
      <c r="G913" s="4">
        <v>449241.57</v>
      </c>
      <c r="H913" s="3"/>
      <c r="I913" s="3">
        <v>454920</v>
      </c>
      <c r="J913" s="3"/>
      <c r="K913" s="3">
        <v>454920</v>
      </c>
      <c r="L913" s="3"/>
      <c r="M913" s="3">
        <v>464000</v>
      </c>
      <c r="N913" s="3"/>
      <c r="O913" s="3">
        <v>0</v>
      </c>
      <c r="P913" s="3"/>
      <c r="Q913" s="3">
        <f t="shared" ref="Q913:Q921" si="33">M913+O913</f>
        <v>464000</v>
      </c>
      <c r="T913" s="15"/>
    </row>
    <row r="914" spans="1:21" ht="11.85" customHeight="1" x14ac:dyDescent="0.2">
      <c r="A914" s="2" t="s">
        <v>495</v>
      </c>
      <c r="C914" s="3">
        <v>10880</v>
      </c>
      <c r="D914" s="3"/>
      <c r="E914" s="3">
        <v>12802.94</v>
      </c>
      <c r="F914" s="3"/>
      <c r="G914" s="4">
        <v>18385.650000000001</v>
      </c>
      <c r="H914" s="3"/>
      <c r="I914" s="3">
        <v>14000</v>
      </c>
      <c r="J914" s="3"/>
      <c r="K914" s="3">
        <v>14000</v>
      </c>
      <c r="L914" s="3"/>
      <c r="M914" s="3">
        <v>14000</v>
      </c>
      <c r="N914" s="3"/>
      <c r="O914" s="3">
        <v>0</v>
      </c>
      <c r="P914" s="3"/>
      <c r="Q914" s="3">
        <f t="shared" si="33"/>
        <v>14000</v>
      </c>
      <c r="T914" s="15"/>
    </row>
    <row r="915" spans="1:21" ht="11.85" customHeight="1" x14ac:dyDescent="0.2">
      <c r="A915" s="2" t="s">
        <v>496</v>
      </c>
      <c r="C915" s="3">
        <v>0</v>
      </c>
      <c r="D915" s="3"/>
      <c r="E915" s="3">
        <v>0</v>
      </c>
      <c r="F915" s="3"/>
      <c r="G915" s="4">
        <v>0</v>
      </c>
      <c r="H915" s="3"/>
      <c r="I915" s="3">
        <v>7950</v>
      </c>
      <c r="J915" s="3"/>
      <c r="K915" s="3">
        <v>7950</v>
      </c>
      <c r="L915" s="3"/>
      <c r="M915" s="3">
        <v>7950</v>
      </c>
      <c r="N915" s="3"/>
      <c r="O915" s="3">
        <v>0</v>
      </c>
      <c r="P915" s="3"/>
      <c r="Q915" s="3">
        <f t="shared" si="33"/>
        <v>7950</v>
      </c>
      <c r="T915" s="15"/>
    </row>
    <row r="916" spans="1:21" ht="11.85" customHeight="1" x14ac:dyDescent="0.2">
      <c r="A916" s="2" t="s">
        <v>497</v>
      </c>
      <c r="C916" s="3">
        <v>42</v>
      </c>
      <c r="D916" s="3"/>
      <c r="E916" s="3">
        <v>0</v>
      </c>
      <c r="F916" s="3"/>
      <c r="G916" s="4">
        <v>162.5</v>
      </c>
      <c r="H916" s="3"/>
      <c r="I916" s="3">
        <v>200</v>
      </c>
      <c r="J916" s="3"/>
      <c r="K916" s="3">
        <v>200</v>
      </c>
      <c r="L916" s="3"/>
      <c r="M916" s="3">
        <v>200</v>
      </c>
      <c r="N916" s="3"/>
      <c r="O916" s="3">
        <v>0</v>
      </c>
      <c r="P916" s="3"/>
      <c r="Q916" s="3">
        <f t="shared" si="33"/>
        <v>200</v>
      </c>
      <c r="T916" s="15"/>
    </row>
    <row r="917" spans="1:21" ht="11.85" customHeight="1" x14ac:dyDescent="0.2">
      <c r="A917" s="2" t="s">
        <v>498</v>
      </c>
      <c r="C917" s="3">
        <v>51214</v>
      </c>
      <c r="D917" s="3"/>
      <c r="E917" s="3">
        <v>55352.4</v>
      </c>
      <c r="F917" s="3"/>
      <c r="G917" s="4">
        <v>61344.44</v>
      </c>
      <c r="H917" s="3"/>
      <c r="I917" s="3">
        <v>71703</v>
      </c>
      <c r="J917" s="3"/>
      <c r="K917" s="3">
        <v>71703</v>
      </c>
      <c r="L917" s="3"/>
      <c r="M917" s="3">
        <v>84396</v>
      </c>
      <c r="N917" s="3"/>
      <c r="O917" s="3">
        <v>0</v>
      </c>
      <c r="P917" s="3"/>
      <c r="Q917" s="3">
        <f t="shared" si="33"/>
        <v>84396</v>
      </c>
      <c r="T917" s="15"/>
    </row>
    <row r="918" spans="1:21" ht="11.85" customHeight="1" x14ac:dyDescent="0.2">
      <c r="A918" s="2" t="s">
        <v>499</v>
      </c>
      <c r="C918" s="3">
        <v>31398</v>
      </c>
      <c r="D918" s="3"/>
      <c r="E918" s="3">
        <v>37377.040000000001</v>
      </c>
      <c r="F918" s="3"/>
      <c r="G918" s="4">
        <v>44690.879999999997</v>
      </c>
      <c r="H918" s="3"/>
      <c r="I918" s="3">
        <v>42920</v>
      </c>
      <c r="J918" s="3"/>
      <c r="K918" s="3">
        <v>42920</v>
      </c>
      <c r="L918" s="3"/>
      <c r="M918" s="3">
        <v>41901</v>
      </c>
      <c r="N918" s="3"/>
      <c r="O918" s="3">
        <v>0</v>
      </c>
      <c r="P918" s="3"/>
      <c r="Q918" s="3">
        <f t="shared" si="33"/>
        <v>41901</v>
      </c>
      <c r="T918" s="15"/>
    </row>
    <row r="919" spans="1:21" ht="11.85" customHeight="1" x14ac:dyDescent="0.2">
      <c r="A919" s="2" t="s">
        <v>500</v>
      </c>
      <c r="C919" s="3">
        <v>9869</v>
      </c>
      <c r="D919" s="3"/>
      <c r="E919" s="3">
        <v>10451.790000000001</v>
      </c>
      <c r="F919" s="3"/>
      <c r="G919" s="4">
        <v>12233</v>
      </c>
      <c r="H919" s="3"/>
      <c r="I919" s="3">
        <v>12044</v>
      </c>
      <c r="J919" s="3"/>
      <c r="K919" s="3">
        <v>12044</v>
      </c>
      <c r="L919" s="3"/>
      <c r="M919" s="3">
        <v>13230</v>
      </c>
      <c r="N919" s="3"/>
      <c r="O919" s="3">
        <v>0</v>
      </c>
      <c r="P919" s="3"/>
      <c r="Q919" s="3">
        <f t="shared" si="33"/>
        <v>13230</v>
      </c>
      <c r="T919" s="15"/>
    </row>
    <row r="920" spans="1:21" ht="11.85" customHeight="1" x14ac:dyDescent="0.2">
      <c r="A920" s="2" t="s">
        <v>501</v>
      </c>
      <c r="C920" s="3">
        <v>5291</v>
      </c>
      <c r="D920" s="3"/>
      <c r="E920" s="3">
        <v>410.7</v>
      </c>
      <c r="F920" s="3"/>
      <c r="G920" s="4">
        <v>2734.55</v>
      </c>
      <c r="H920" s="3"/>
      <c r="I920" s="3">
        <v>4554</v>
      </c>
      <c r="J920" s="3"/>
      <c r="K920" s="3">
        <v>4554</v>
      </c>
      <c r="L920" s="3"/>
      <c r="M920" s="3">
        <v>1980</v>
      </c>
      <c r="N920" s="3"/>
      <c r="O920" s="3">
        <v>0</v>
      </c>
      <c r="P920" s="3"/>
      <c r="Q920" s="3">
        <f t="shared" si="33"/>
        <v>1980</v>
      </c>
      <c r="T920" s="15"/>
    </row>
    <row r="921" spans="1:21" ht="11.85" customHeight="1" x14ac:dyDescent="0.2">
      <c r="A921" s="2" t="s">
        <v>502</v>
      </c>
      <c r="C921" s="16">
        <v>32299</v>
      </c>
      <c r="D921" s="3"/>
      <c r="E921" s="16">
        <v>34602.53</v>
      </c>
      <c r="F921" s="3"/>
      <c r="G921" s="17">
        <v>35679.22</v>
      </c>
      <c r="H921" s="3"/>
      <c r="I921" s="16">
        <v>36576</v>
      </c>
      <c r="J921" s="3"/>
      <c r="K921" s="16">
        <v>36576</v>
      </c>
      <c r="L921" s="3"/>
      <c r="M921" s="16">
        <v>37284</v>
      </c>
      <c r="N921" s="3"/>
      <c r="O921" s="16">
        <v>0</v>
      </c>
      <c r="P921" s="3"/>
      <c r="Q921" s="16">
        <f t="shared" si="33"/>
        <v>37284</v>
      </c>
      <c r="T921" s="15"/>
    </row>
    <row r="922" spans="1:21" ht="11.85" customHeight="1" x14ac:dyDescent="0.2">
      <c r="A922" s="2" t="s">
        <v>249</v>
      </c>
      <c r="C922" s="3">
        <f>SUM(C913:C921)</f>
        <v>553530</v>
      </c>
      <c r="D922" s="3"/>
      <c r="E922" s="3">
        <f>SUM(E913:E921)</f>
        <v>592656.2300000001</v>
      </c>
      <c r="F922" s="3"/>
      <c r="G922" s="4">
        <f>SUM(G913:G921)</f>
        <v>624471.81000000006</v>
      </c>
      <c r="H922" s="3"/>
      <c r="I922" s="3">
        <f>SUM(I913:I921)</f>
        <v>644867</v>
      </c>
      <c r="J922" s="3"/>
      <c r="K922" s="3">
        <f>SUM(K913:K921)</f>
        <v>644867</v>
      </c>
      <c r="L922" s="3"/>
      <c r="M922" s="3">
        <f>SUM(M913:M921)</f>
        <v>664941</v>
      </c>
      <c r="N922" s="3"/>
      <c r="O922" s="3">
        <f>SUM(O913:O921)</f>
        <v>0</v>
      </c>
      <c r="P922" s="3"/>
      <c r="Q922" s="3">
        <f>SUM(Q913:Q921)</f>
        <v>664941</v>
      </c>
      <c r="U922" s="3"/>
    </row>
    <row r="923" spans="1:21" ht="11.85" customHeight="1" x14ac:dyDescent="0.2">
      <c r="C923" s="3"/>
      <c r="D923" s="3"/>
      <c r="F923" s="3"/>
      <c r="H923" s="3"/>
      <c r="I923" s="3"/>
      <c r="J923" s="3"/>
      <c r="K923" s="3"/>
      <c r="L923" s="3"/>
      <c r="M923" s="3"/>
      <c r="N923" s="3"/>
      <c r="O923" s="3"/>
      <c r="P923" s="3"/>
      <c r="Q923" s="3"/>
    </row>
    <row r="924" spans="1:21" ht="11.85" customHeight="1" x14ac:dyDescent="0.2">
      <c r="A924" s="14" t="s">
        <v>250</v>
      </c>
      <c r="C924" s="3"/>
      <c r="D924" s="3"/>
      <c r="F924" s="3"/>
      <c r="H924" s="3"/>
      <c r="I924" s="3"/>
      <c r="J924" s="3"/>
      <c r="K924" s="3"/>
      <c r="L924" s="3"/>
      <c r="M924" s="3"/>
      <c r="N924" s="3"/>
      <c r="O924" s="3"/>
      <c r="P924" s="3"/>
      <c r="Q924" s="3"/>
    </row>
    <row r="925" spans="1:21" ht="11.85" customHeight="1" x14ac:dyDescent="0.2">
      <c r="A925" s="2" t="s">
        <v>503</v>
      </c>
      <c r="C925" s="3">
        <v>1105</v>
      </c>
      <c r="D925" s="3"/>
      <c r="E925" s="3">
        <v>1105</v>
      </c>
      <c r="F925" s="3"/>
      <c r="G925" s="4">
        <v>1020</v>
      </c>
      <c r="H925" s="3"/>
      <c r="I925" s="3">
        <v>2000</v>
      </c>
      <c r="J925" s="3"/>
      <c r="K925" s="3">
        <v>2000</v>
      </c>
      <c r="L925" s="3"/>
      <c r="M925" s="3">
        <v>2000</v>
      </c>
      <c r="N925" s="3"/>
      <c r="O925" s="3">
        <v>0</v>
      </c>
      <c r="P925" s="3"/>
      <c r="Q925" s="3">
        <f t="shared" ref="Q925:Q940" si="34">M925+O925</f>
        <v>2000</v>
      </c>
      <c r="T925" s="15"/>
    </row>
    <row r="926" spans="1:21" ht="11.85" customHeight="1" x14ac:dyDescent="0.2">
      <c r="A926" s="2" t="s">
        <v>504</v>
      </c>
      <c r="C926" s="3">
        <v>9641</v>
      </c>
      <c r="D926" s="3"/>
      <c r="E926" s="3">
        <v>10776.56</v>
      </c>
      <c r="F926" s="3"/>
      <c r="G926" s="4">
        <v>10721.71</v>
      </c>
      <c r="H926" s="3"/>
      <c r="I926" s="3">
        <v>10000</v>
      </c>
      <c r="J926" s="3"/>
      <c r="K926" s="3">
        <v>10000</v>
      </c>
      <c r="L926" s="3"/>
      <c r="M926" s="3">
        <v>10900</v>
      </c>
      <c r="N926" s="3"/>
      <c r="O926" s="3">
        <v>0</v>
      </c>
      <c r="P926" s="3"/>
      <c r="Q926" s="3">
        <f t="shared" si="34"/>
        <v>10900</v>
      </c>
      <c r="T926" s="15"/>
    </row>
    <row r="927" spans="1:21" ht="11.85" customHeight="1" x14ac:dyDescent="0.2">
      <c r="A927" s="2" t="s">
        <v>505</v>
      </c>
      <c r="C927" s="3">
        <v>199</v>
      </c>
      <c r="D927" s="3"/>
      <c r="E927" s="3">
        <v>350</v>
      </c>
      <c r="F927" s="3"/>
      <c r="G927" s="4">
        <v>0</v>
      </c>
      <c r="H927" s="3"/>
      <c r="I927" s="3">
        <v>0</v>
      </c>
      <c r="J927" s="3"/>
      <c r="K927" s="3">
        <v>0</v>
      </c>
      <c r="L927" s="3"/>
      <c r="M927" s="3">
        <v>0</v>
      </c>
      <c r="N927" s="3"/>
      <c r="O927" s="3">
        <v>0</v>
      </c>
      <c r="P927" s="3"/>
      <c r="Q927" s="3">
        <f t="shared" si="34"/>
        <v>0</v>
      </c>
      <c r="T927" s="15"/>
    </row>
    <row r="928" spans="1:21" ht="11.85" customHeight="1" x14ac:dyDescent="0.2">
      <c r="A928" s="2" t="s">
        <v>506</v>
      </c>
      <c r="C928" s="3">
        <v>0</v>
      </c>
      <c r="D928" s="3"/>
      <c r="E928" s="3">
        <v>0</v>
      </c>
      <c r="F928" s="3"/>
      <c r="G928" s="4">
        <v>0</v>
      </c>
      <c r="H928" s="3"/>
      <c r="I928" s="3">
        <v>0</v>
      </c>
      <c r="J928" s="3"/>
      <c r="K928" s="3">
        <v>0</v>
      </c>
      <c r="L928" s="3"/>
      <c r="M928" s="3">
        <v>0</v>
      </c>
      <c r="N928" s="3"/>
      <c r="O928" s="3">
        <v>0</v>
      </c>
      <c r="P928" s="3"/>
      <c r="Q928" s="3">
        <f t="shared" si="34"/>
        <v>0</v>
      </c>
      <c r="T928" s="15"/>
    </row>
    <row r="929" spans="1:20" ht="11.85" customHeight="1" x14ac:dyDescent="0.2">
      <c r="A929" s="2" t="s">
        <v>507</v>
      </c>
      <c r="C929" s="3">
        <v>11918</v>
      </c>
      <c r="D929" s="3"/>
      <c r="E929" s="3">
        <v>12639.84</v>
      </c>
      <c r="F929" s="3"/>
      <c r="G929" s="4">
        <v>12945.16</v>
      </c>
      <c r="H929" s="3"/>
      <c r="I929" s="3">
        <v>13250</v>
      </c>
      <c r="J929" s="3"/>
      <c r="K929" s="3">
        <v>14250</v>
      </c>
      <c r="L929" s="3"/>
      <c r="M929" s="3">
        <v>13500</v>
      </c>
      <c r="N929" s="3"/>
      <c r="O929" s="3">
        <v>0</v>
      </c>
      <c r="P929" s="3"/>
      <c r="Q929" s="3">
        <f t="shared" si="34"/>
        <v>13500</v>
      </c>
      <c r="T929" s="15"/>
    </row>
    <row r="930" spans="1:20" ht="11.85" customHeight="1" x14ac:dyDescent="0.2">
      <c r="A930" s="2" t="s">
        <v>508</v>
      </c>
      <c r="C930" s="3">
        <v>938</v>
      </c>
      <c r="D930" s="3"/>
      <c r="E930" s="3">
        <v>251.75</v>
      </c>
      <c r="F930" s="3"/>
      <c r="G930" s="4">
        <v>399.88</v>
      </c>
      <c r="H930" s="3"/>
      <c r="I930" s="3">
        <v>200</v>
      </c>
      <c r="J930" s="3"/>
      <c r="K930" s="3">
        <v>200</v>
      </c>
      <c r="L930" s="3"/>
      <c r="M930" s="3">
        <v>200</v>
      </c>
      <c r="N930" s="3"/>
      <c r="O930" s="3">
        <v>0</v>
      </c>
      <c r="P930" s="3"/>
      <c r="Q930" s="3">
        <f t="shared" si="34"/>
        <v>200</v>
      </c>
      <c r="T930" s="15"/>
    </row>
    <row r="931" spans="1:20" ht="11.85" customHeight="1" x14ac:dyDescent="0.2">
      <c r="A931" s="2" t="s">
        <v>509</v>
      </c>
      <c r="C931" s="3">
        <v>48</v>
      </c>
      <c r="D931" s="3"/>
      <c r="E931" s="3">
        <v>0</v>
      </c>
      <c r="F931" s="3"/>
      <c r="G931" s="4">
        <v>48</v>
      </c>
      <c r="H931" s="3"/>
      <c r="I931" s="3">
        <v>0</v>
      </c>
      <c r="J931" s="3"/>
      <c r="K931" s="3">
        <v>0</v>
      </c>
      <c r="L931" s="3"/>
      <c r="M931" s="3">
        <v>0</v>
      </c>
      <c r="N931" s="3"/>
      <c r="O931" s="3">
        <v>0</v>
      </c>
      <c r="P931" s="3"/>
      <c r="Q931" s="3">
        <f t="shared" si="34"/>
        <v>0</v>
      </c>
      <c r="T931" s="15"/>
    </row>
    <row r="932" spans="1:20" ht="11.85" customHeight="1" x14ac:dyDescent="0.2">
      <c r="A932" s="2" t="s">
        <v>510</v>
      </c>
      <c r="C932" s="3">
        <v>0</v>
      </c>
      <c r="D932" s="3"/>
      <c r="E932" s="3">
        <v>0</v>
      </c>
      <c r="F932" s="3"/>
      <c r="G932" s="4">
        <v>0</v>
      </c>
      <c r="H932" s="3"/>
      <c r="I932" s="3">
        <v>0</v>
      </c>
      <c r="J932" s="3"/>
      <c r="K932" s="3">
        <v>0</v>
      </c>
      <c r="L932" s="3"/>
      <c r="M932" s="3">
        <v>0</v>
      </c>
      <c r="N932" s="3"/>
      <c r="O932" s="3">
        <v>0</v>
      </c>
      <c r="P932" s="3"/>
      <c r="Q932" s="3">
        <f t="shared" si="34"/>
        <v>0</v>
      </c>
      <c r="T932" s="15"/>
    </row>
    <row r="933" spans="1:20" ht="11.85" customHeight="1" x14ac:dyDescent="0.2">
      <c r="A933" s="2" t="s">
        <v>511</v>
      </c>
      <c r="C933" s="3">
        <v>3157</v>
      </c>
      <c r="D933" s="3"/>
      <c r="E933" s="3">
        <v>3162.62</v>
      </c>
      <c r="F933" s="3"/>
      <c r="G933" s="4">
        <v>2861.29</v>
      </c>
      <c r="H933" s="3"/>
      <c r="I933" s="3">
        <v>3200</v>
      </c>
      <c r="J933" s="3"/>
      <c r="K933" s="3">
        <v>3200</v>
      </c>
      <c r="L933" s="3"/>
      <c r="M933" s="3">
        <v>3200</v>
      </c>
      <c r="N933" s="3"/>
      <c r="O933" s="3">
        <v>0</v>
      </c>
      <c r="P933" s="3"/>
      <c r="Q933" s="3">
        <f t="shared" si="34"/>
        <v>3200</v>
      </c>
      <c r="T933" s="15"/>
    </row>
    <row r="934" spans="1:20" ht="11.85" customHeight="1" x14ac:dyDescent="0.2">
      <c r="A934" s="2" t="s">
        <v>512</v>
      </c>
      <c r="C934" s="3">
        <v>3100</v>
      </c>
      <c r="D934" s="3"/>
      <c r="E934" s="3">
        <v>4650</v>
      </c>
      <c r="F934" s="3"/>
      <c r="G934" s="4">
        <v>3800</v>
      </c>
      <c r="H934" s="3"/>
      <c r="I934" s="3">
        <v>3000</v>
      </c>
      <c r="J934" s="3"/>
      <c r="K934" s="3">
        <v>3000</v>
      </c>
      <c r="L934" s="3"/>
      <c r="M934" s="3">
        <v>4000</v>
      </c>
      <c r="N934" s="3"/>
      <c r="O934" s="3">
        <v>0</v>
      </c>
      <c r="P934" s="3"/>
      <c r="Q934" s="3">
        <f t="shared" si="34"/>
        <v>4000</v>
      </c>
      <c r="T934" s="15"/>
    </row>
    <row r="935" spans="1:20" ht="11.85" customHeight="1" x14ac:dyDescent="0.2">
      <c r="A935" s="2" t="s">
        <v>513</v>
      </c>
      <c r="C935" s="3">
        <v>0</v>
      </c>
      <c r="D935" s="3"/>
      <c r="E935" s="3">
        <v>0</v>
      </c>
      <c r="F935" s="3"/>
      <c r="G935" s="4">
        <v>0</v>
      </c>
      <c r="H935" s="3"/>
      <c r="I935" s="3">
        <v>0</v>
      </c>
      <c r="J935" s="3"/>
      <c r="K935" s="3">
        <v>112</v>
      </c>
      <c r="L935" s="3"/>
      <c r="M935" s="3">
        <v>300</v>
      </c>
      <c r="N935" s="3"/>
      <c r="O935" s="3">
        <v>0</v>
      </c>
      <c r="P935" s="3"/>
      <c r="Q935" s="3">
        <f t="shared" si="34"/>
        <v>300</v>
      </c>
      <c r="T935" s="15"/>
    </row>
    <row r="936" spans="1:20" ht="11.85" customHeight="1" x14ac:dyDescent="0.2">
      <c r="A936" s="2" t="s">
        <v>514</v>
      </c>
      <c r="C936" s="3">
        <v>27400</v>
      </c>
      <c r="D936" s="3"/>
      <c r="E936" s="3">
        <v>27399.96</v>
      </c>
      <c r="F936" s="3"/>
      <c r="G936" s="4">
        <v>27399.96</v>
      </c>
      <c r="H936" s="3"/>
      <c r="I936" s="3">
        <v>27400</v>
      </c>
      <c r="J936" s="3"/>
      <c r="K936" s="3">
        <v>27400</v>
      </c>
      <c r="L936" s="3"/>
      <c r="M936" s="3">
        <v>27400</v>
      </c>
      <c r="N936" s="3"/>
      <c r="O936" s="3">
        <v>0</v>
      </c>
      <c r="P936" s="3"/>
      <c r="Q936" s="3">
        <f t="shared" si="34"/>
        <v>27400</v>
      </c>
      <c r="T936" s="15"/>
    </row>
    <row r="937" spans="1:20" ht="11.85" customHeight="1" x14ac:dyDescent="0.2">
      <c r="A937" s="2" t="s">
        <v>515</v>
      </c>
      <c r="C937" s="3">
        <v>11572</v>
      </c>
      <c r="D937" s="3"/>
      <c r="E937" s="3">
        <v>11684.04</v>
      </c>
      <c r="F937" s="3"/>
      <c r="G937" s="4">
        <v>11000.04</v>
      </c>
      <c r="H937" s="3"/>
      <c r="I937" s="3">
        <v>12200</v>
      </c>
      <c r="J937" s="3"/>
      <c r="K937" s="3">
        <v>12200</v>
      </c>
      <c r="L937" s="3"/>
      <c r="M937" s="3">
        <v>12200</v>
      </c>
      <c r="N937" s="3"/>
      <c r="O937" s="3">
        <v>0</v>
      </c>
      <c r="P937" s="3"/>
      <c r="Q937" s="3">
        <f t="shared" si="34"/>
        <v>12200</v>
      </c>
      <c r="T937" s="15"/>
    </row>
    <row r="938" spans="1:20" ht="11.85" customHeight="1" x14ac:dyDescent="0.2">
      <c r="A938" s="2" t="s">
        <v>516</v>
      </c>
      <c r="C938" s="3">
        <v>1323</v>
      </c>
      <c r="D938" s="3"/>
      <c r="E938" s="3">
        <v>1802.79</v>
      </c>
      <c r="F938" s="3"/>
      <c r="G938" s="4">
        <v>1331.5</v>
      </c>
      <c r="H938" s="3"/>
      <c r="I938" s="3">
        <v>1500</v>
      </c>
      <c r="J938" s="3"/>
      <c r="K938" s="3">
        <v>1500</v>
      </c>
      <c r="L938" s="3"/>
      <c r="M938" s="3">
        <v>2000</v>
      </c>
      <c r="N938" s="3"/>
      <c r="O938" s="3">
        <v>0</v>
      </c>
      <c r="P938" s="3"/>
      <c r="Q938" s="3">
        <f t="shared" si="34"/>
        <v>2000</v>
      </c>
      <c r="T938" s="15"/>
    </row>
    <row r="939" spans="1:20" ht="11.85" customHeight="1" x14ac:dyDescent="0.2">
      <c r="A939" s="2" t="s">
        <v>517</v>
      </c>
      <c r="C939" s="3">
        <v>0</v>
      </c>
      <c r="D939" s="3"/>
      <c r="E939" s="3">
        <v>1059.95</v>
      </c>
      <c r="F939" s="3"/>
      <c r="G939" s="4">
        <v>95</v>
      </c>
      <c r="H939" s="3"/>
      <c r="I939" s="3">
        <v>1400</v>
      </c>
      <c r="J939" s="3"/>
      <c r="K939" s="3">
        <v>1400</v>
      </c>
      <c r="L939" s="3"/>
      <c r="M939" s="3">
        <v>500</v>
      </c>
      <c r="N939" s="3"/>
      <c r="O939" s="3">
        <v>0</v>
      </c>
      <c r="P939" s="3"/>
      <c r="Q939" s="3">
        <f t="shared" si="34"/>
        <v>500</v>
      </c>
      <c r="T939" s="15"/>
    </row>
    <row r="940" spans="1:20" ht="11.85" customHeight="1" x14ac:dyDescent="0.2">
      <c r="A940" s="2" t="s">
        <v>518</v>
      </c>
      <c r="C940" s="16">
        <v>0</v>
      </c>
      <c r="D940" s="3"/>
      <c r="E940" s="16">
        <v>0</v>
      </c>
      <c r="F940" s="3"/>
      <c r="G940" s="17">
        <v>0</v>
      </c>
      <c r="H940" s="3"/>
      <c r="I940" s="16">
        <v>0</v>
      </c>
      <c r="J940" s="3"/>
      <c r="K940" s="16">
        <v>0</v>
      </c>
      <c r="L940" s="3"/>
      <c r="M940" s="16">
        <v>0</v>
      </c>
      <c r="N940" s="3"/>
      <c r="O940" s="16">
        <v>0</v>
      </c>
      <c r="P940" s="3"/>
      <c r="Q940" s="16">
        <f t="shared" si="34"/>
        <v>0</v>
      </c>
      <c r="T940" s="15"/>
    </row>
    <row r="941" spans="1:20" ht="11.85" customHeight="1" x14ac:dyDescent="0.2">
      <c r="A941" s="2" t="s">
        <v>267</v>
      </c>
      <c r="C941" s="3">
        <f>SUM(C925:C940)</f>
        <v>70401</v>
      </c>
      <c r="D941" s="3"/>
      <c r="E941" s="3">
        <f>SUM(E925:E940)</f>
        <v>74882.509999999995</v>
      </c>
      <c r="F941" s="3"/>
      <c r="G941" s="4">
        <f>SUM(G925:G940)</f>
        <v>71622.540000000008</v>
      </c>
      <c r="H941" s="3"/>
      <c r="I941" s="3">
        <f>SUM(I925:I940)</f>
        <v>74150</v>
      </c>
      <c r="J941" s="3"/>
      <c r="K941" s="3">
        <f>SUM(K925:K940)</f>
        <v>75262</v>
      </c>
      <c r="L941" s="3"/>
      <c r="M941" s="3">
        <f>SUM(M925:M940)</f>
        <v>76200</v>
      </c>
      <c r="N941" s="3"/>
      <c r="O941" s="3">
        <f>SUM(O925:O940)</f>
        <v>0</v>
      </c>
      <c r="P941" s="3"/>
      <c r="Q941" s="3">
        <f>SUM(Q925:Q940)</f>
        <v>76200</v>
      </c>
    </row>
    <row r="942" spans="1:20" ht="11.85" customHeight="1" x14ac:dyDescent="0.2"/>
    <row r="943" spans="1:20" ht="11.85" customHeight="1" x14ac:dyDescent="0.2">
      <c r="A943" s="14" t="s">
        <v>268</v>
      </c>
    </row>
    <row r="944" spans="1:20" ht="11.85" customHeight="1" x14ac:dyDescent="0.2">
      <c r="A944" s="2" t="s">
        <v>519</v>
      </c>
      <c r="C944" s="3">
        <v>3165</v>
      </c>
      <c r="D944" s="3"/>
      <c r="E944" s="3">
        <v>2417.88</v>
      </c>
      <c r="F944" s="3"/>
      <c r="G944" s="4">
        <v>2559.6799999999998</v>
      </c>
      <c r="H944" s="3"/>
      <c r="I944" s="3">
        <v>2300</v>
      </c>
      <c r="J944" s="3"/>
      <c r="K944" s="3">
        <v>2300</v>
      </c>
      <c r="L944" s="3"/>
      <c r="M944" s="3">
        <v>2300</v>
      </c>
      <c r="N944" s="3"/>
      <c r="O944" s="3">
        <v>0</v>
      </c>
      <c r="P944" s="3"/>
      <c r="Q944" s="3">
        <f t="shared" ref="Q944:Q960" si="35">M944+O944</f>
        <v>2300</v>
      </c>
      <c r="T944" s="15"/>
    </row>
    <row r="945" spans="1:20" ht="11.85" customHeight="1" x14ac:dyDescent="0.2">
      <c r="A945" s="2" t="s">
        <v>520</v>
      </c>
      <c r="C945" s="3">
        <v>4891</v>
      </c>
      <c r="D945" s="3"/>
      <c r="E945" s="3">
        <v>0</v>
      </c>
      <c r="F945" s="3"/>
      <c r="G945" s="4">
        <v>2181.92</v>
      </c>
      <c r="H945" s="3"/>
      <c r="I945" s="3">
        <v>5000</v>
      </c>
      <c r="J945" s="3"/>
      <c r="K945" s="3">
        <v>5000</v>
      </c>
      <c r="L945" s="3"/>
      <c r="M945" s="3">
        <v>5000</v>
      </c>
      <c r="N945" s="3"/>
      <c r="O945" s="3">
        <v>0</v>
      </c>
      <c r="P945" s="3"/>
      <c r="Q945" s="3">
        <f t="shared" si="35"/>
        <v>5000</v>
      </c>
      <c r="T945" s="15"/>
    </row>
    <row r="946" spans="1:20" ht="11.85" customHeight="1" x14ac:dyDescent="0.2">
      <c r="A946" s="2" t="s">
        <v>521</v>
      </c>
      <c r="C946" s="3">
        <v>6828</v>
      </c>
      <c r="D946" s="3"/>
      <c r="E946" s="3">
        <v>4473.6499999999996</v>
      </c>
      <c r="F946" s="3"/>
      <c r="G946" s="4">
        <v>3083.71</v>
      </c>
      <c r="H946" s="3"/>
      <c r="I946" s="3">
        <v>5000</v>
      </c>
      <c r="J946" s="3"/>
      <c r="K946" s="3">
        <v>5000</v>
      </c>
      <c r="L946" s="3"/>
      <c r="M946" s="3">
        <v>5000</v>
      </c>
      <c r="N946" s="3"/>
      <c r="O946" s="3">
        <v>0</v>
      </c>
      <c r="P946" s="3"/>
      <c r="Q946" s="3">
        <f t="shared" si="35"/>
        <v>5000</v>
      </c>
      <c r="T946" s="15"/>
    </row>
    <row r="947" spans="1:20" ht="11.85" customHeight="1" x14ac:dyDescent="0.2">
      <c r="A947" s="2" t="s">
        <v>522</v>
      </c>
      <c r="C947" s="3">
        <v>19364</v>
      </c>
      <c r="D947" s="3"/>
      <c r="E947" s="3">
        <v>10999.72</v>
      </c>
      <c r="F947" s="3"/>
      <c r="G947" s="4">
        <v>15017.5</v>
      </c>
      <c r="H947" s="3"/>
      <c r="I947" s="3">
        <v>18000</v>
      </c>
      <c r="J947" s="3"/>
      <c r="K947" s="3">
        <v>15000</v>
      </c>
      <c r="L947" s="3"/>
      <c r="M947" s="3">
        <v>18000</v>
      </c>
      <c r="N947" s="3"/>
      <c r="O947" s="3">
        <v>0</v>
      </c>
      <c r="P947" s="3"/>
      <c r="Q947" s="3">
        <f t="shared" si="35"/>
        <v>18000</v>
      </c>
      <c r="T947" s="15"/>
    </row>
    <row r="948" spans="1:20" ht="11.85" customHeight="1" x14ac:dyDescent="0.2">
      <c r="A948" s="2" t="s">
        <v>523</v>
      </c>
      <c r="C948" s="3">
        <v>13388</v>
      </c>
      <c r="D948" s="3"/>
      <c r="E948" s="3">
        <v>12137.77</v>
      </c>
      <c r="F948" s="3"/>
      <c r="G948" s="4">
        <v>16423.46</v>
      </c>
      <c r="H948" s="3"/>
      <c r="I948" s="3">
        <v>18000</v>
      </c>
      <c r="J948" s="3"/>
      <c r="K948" s="3">
        <v>18000</v>
      </c>
      <c r="L948" s="3"/>
      <c r="M948" s="3">
        <v>18000</v>
      </c>
      <c r="N948" s="3"/>
      <c r="O948" s="3">
        <v>0</v>
      </c>
      <c r="P948" s="3"/>
      <c r="Q948" s="3">
        <f t="shared" si="35"/>
        <v>18000</v>
      </c>
      <c r="T948" s="15"/>
    </row>
    <row r="949" spans="1:20" ht="11.85" customHeight="1" x14ac:dyDescent="0.2">
      <c r="A949" s="2" t="s">
        <v>524</v>
      </c>
      <c r="C949" s="3">
        <v>4963</v>
      </c>
      <c r="D949" s="3"/>
      <c r="E949" s="3">
        <v>101.92</v>
      </c>
      <c r="F949" s="3"/>
      <c r="G949" s="4">
        <v>7302.97</v>
      </c>
      <c r="H949" s="3"/>
      <c r="I949" s="3">
        <v>5000</v>
      </c>
      <c r="J949" s="3"/>
      <c r="K949" s="3">
        <v>5000</v>
      </c>
      <c r="L949" s="3"/>
      <c r="M949" s="3">
        <v>5000</v>
      </c>
      <c r="N949" s="3"/>
      <c r="O949" s="3">
        <v>0</v>
      </c>
      <c r="P949" s="3"/>
      <c r="Q949" s="3">
        <f t="shared" si="35"/>
        <v>5000</v>
      </c>
      <c r="T949" s="15"/>
    </row>
    <row r="950" spans="1:20" ht="11.85" customHeight="1" x14ac:dyDescent="0.2">
      <c r="A950" s="2" t="s">
        <v>525</v>
      </c>
      <c r="C950" s="3">
        <v>3616</v>
      </c>
      <c r="D950" s="3"/>
      <c r="E950" s="3">
        <v>551.27</v>
      </c>
      <c r="F950" s="3"/>
      <c r="G950" s="4">
        <v>2176.13</v>
      </c>
      <c r="H950" s="3"/>
      <c r="I950" s="3">
        <v>4000</v>
      </c>
      <c r="J950" s="3"/>
      <c r="K950" s="3">
        <v>4000</v>
      </c>
      <c r="L950" s="3"/>
      <c r="M950" s="3">
        <v>4000</v>
      </c>
      <c r="N950" s="3"/>
      <c r="O950" s="3">
        <v>0</v>
      </c>
      <c r="P950" s="3"/>
      <c r="Q950" s="3">
        <f t="shared" si="35"/>
        <v>4000</v>
      </c>
      <c r="T950" s="15"/>
    </row>
    <row r="951" spans="1:20" ht="11.85" customHeight="1" x14ac:dyDescent="0.2">
      <c r="A951" s="2" t="s">
        <v>526</v>
      </c>
      <c r="C951" s="3">
        <v>0</v>
      </c>
      <c r="D951" s="3"/>
      <c r="E951" s="3">
        <v>0</v>
      </c>
      <c r="F951" s="3"/>
      <c r="G951" s="4">
        <v>0</v>
      </c>
      <c r="H951" s="3"/>
      <c r="I951" s="3">
        <v>1000</v>
      </c>
      <c r="J951" s="3"/>
      <c r="K951" s="3">
        <v>1000</v>
      </c>
      <c r="L951" s="3"/>
      <c r="M951" s="3">
        <v>1000</v>
      </c>
      <c r="N951" s="3"/>
      <c r="O951" s="3">
        <v>0</v>
      </c>
      <c r="P951" s="3"/>
      <c r="Q951" s="3">
        <f t="shared" si="35"/>
        <v>1000</v>
      </c>
      <c r="T951" s="15"/>
    </row>
    <row r="952" spans="1:20" ht="11.85" customHeight="1" x14ac:dyDescent="0.2">
      <c r="A952" s="2" t="s">
        <v>527</v>
      </c>
      <c r="C952" s="3">
        <v>2108</v>
      </c>
      <c r="D952" s="3"/>
      <c r="E952" s="3">
        <v>4368.84</v>
      </c>
      <c r="F952" s="3"/>
      <c r="G952" s="4">
        <v>1928.15</v>
      </c>
      <c r="H952" s="3"/>
      <c r="I952" s="3">
        <v>4500</v>
      </c>
      <c r="J952" s="3"/>
      <c r="K952" s="3">
        <v>4500</v>
      </c>
      <c r="L952" s="3"/>
      <c r="M952" s="3">
        <v>4500</v>
      </c>
      <c r="N952" s="3"/>
      <c r="O952" s="3">
        <v>0</v>
      </c>
      <c r="P952" s="3"/>
      <c r="Q952" s="3">
        <f t="shared" si="35"/>
        <v>4500</v>
      </c>
      <c r="T952" s="15"/>
    </row>
    <row r="953" spans="1:20" ht="11.85" hidden="1" customHeight="1" x14ac:dyDescent="0.2">
      <c r="A953" s="2" t="s">
        <v>528</v>
      </c>
      <c r="C953" s="3">
        <v>0</v>
      </c>
      <c r="D953" s="3"/>
      <c r="E953" s="3">
        <v>0</v>
      </c>
      <c r="F953" s="3"/>
      <c r="G953" s="4">
        <v>0</v>
      </c>
      <c r="H953" s="3"/>
      <c r="I953" s="3">
        <v>0</v>
      </c>
      <c r="J953" s="3"/>
      <c r="K953" s="3">
        <v>0</v>
      </c>
      <c r="L953" s="3"/>
      <c r="M953" s="3">
        <v>0</v>
      </c>
      <c r="N953" s="3"/>
      <c r="O953" s="3">
        <v>0</v>
      </c>
      <c r="P953" s="3"/>
      <c r="Q953" s="3">
        <f t="shared" si="35"/>
        <v>0</v>
      </c>
      <c r="T953" s="15"/>
    </row>
    <row r="954" spans="1:20" ht="11.85" customHeight="1" x14ac:dyDescent="0.2">
      <c r="A954" s="2" t="s">
        <v>529</v>
      </c>
      <c r="C954" s="3">
        <v>825</v>
      </c>
      <c r="D954" s="3"/>
      <c r="E954" s="3">
        <v>0</v>
      </c>
      <c r="F954" s="3"/>
      <c r="G954" s="4">
        <v>90</v>
      </c>
      <c r="H954" s="3"/>
      <c r="I954" s="3">
        <v>500</v>
      </c>
      <c r="J954" s="3"/>
      <c r="K954" s="3">
        <v>500</v>
      </c>
      <c r="L954" s="3"/>
      <c r="M954" s="3">
        <v>500</v>
      </c>
      <c r="N954" s="3"/>
      <c r="O954" s="3">
        <v>0</v>
      </c>
      <c r="P954" s="3"/>
      <c r="Q954" s="3">
        <f t="shared" si="35"/>
        <v>500</v>
      </c>
      <c r="T954" s="15"/>
    </row>
    <row r="955" spans="1:20" ht="11.85" customHeight="1" x14ac:dyDescent="0.2">
      <c r="A955" s="2" t="s">
        <v>530</v>
      </c>
      <c r="C955" s="3">
        <v>3262</v>
      </c>
      <c r="D955" s="3"/>
      <c r="E955" s="3">
        <v>5186.1099999999997</v>
      </c>
      <c r="F955" s="3"/>
      <c r="G955" s="4">
        <v>5181.84</v>
      </c>
      <c r="H955" s="3"/>
      <c r="I955" s="3">
        <v>3300</v>
      </c>
      <c r="J955" s="3"/>
      <c r="K955" s="3">
        <v>4200</v>
      </c>
      <c r="L955" s="3"/>
      <c r="M955" s="3">
        <v>4200</v>
      </c>
      <c r="N955" s="3"/>
      <c r="O955" s="3">
        <v>0</v>
      </c>
      <c r="P955" s="3"/>
      <c r="Q955" s="3">
        <f t="shared" si="35"/>
        <v>4200</v>
      </c>
      <c r="T955" s="15"/>
    </row>
    <row r="956" spans="1:20" ht="11.85" customHeight="1" x14ac:dyDescent="0.2">
      <c r="A956" s="2" t="s">
        <v>531</v>
      </c>
      <c r="C956" s="3">
        <v>1053</v>
      </c>
      <c r="D956" s="3"/>
      <c r="E956" s="3">
        <v>1097.92</v>
      </c>
      <c r="F956" s="3"/>
      <c r="G956" s="4">
        <v>926</v>
      </c>
      <c r="H956" s="3"/>
      <c r="I956" s="3">
        <v>1000</v>
      </c>
      <c r="J956" s="3"/>
      <c r="K956" s="3">
        <v>1000</v>
      </c>
      <c r="L956" s="3"/>
      <c r="M956" s="3">
        <v>1000</v>
      </c>
      <c r="N956" s="3"/>
      <c r="O956" s="3">
        <v>0</v>
      </c>
      <c r="P956" s="3"/>
      <c r="Q956" s="3">
        <f t="shared" si="35"/>
        <v>1000</v>
      </c>
      <c r="T956" s="15"/>
    </row>
    <row r="957" spans="1:20" ht="11.85" hidden="1" customHeight="1" x14ac:dyDescent="0.2">
      <c r="A957" s="2" t="s">
        <v>532</v>
      </c>
      <c r="C957" s="3">
        <v>0</v>
      </c>
      <c r="D957" s="3"/>
      <c r="E957" s="3">
        <v>0</v>
      </c>
      <c r="F957" s="3"/>
      <c r="G957" s="4">
        <v>0</v>
      </c>
      <c r="H957" s="3"/>
      <c r="I957" s="3">
        <v>0</v>
      </c>
      <c r="J957" s="3"/>
      <c r="K957" s="3">
        <v>0</v>
      </c>
      <c r="L957" s="3"/>
      <c r="M957" s="3">
        <v>0</v>
      </c>
      <c r="N957" s="3"/>
      <c r="O957" s="3">
        <v>0</v>
      </c>
      <c r="P957" s="3"/>
      <c r="Q957" s="3">
        <f t="shared" si="35"/>
        <v>0</v>
      </c>
      <c r="T957" s="15"/>
    </row>
    <row r="958" spans="1:20" ht="11.85" customHeight="1" x14ac:dyDescent="0.2">
      <c r="A958" s="2" t="s">
        <v>533</v>
      </c>
      <c r="C958" s="3">
        <v>845</v>
      </c>
      <c r="D958" s="3"/>
      <c r="E958" s="3">
        <v>715.95</v>
      </c>
      <c r="F958" s="3"/>
      <c r="G958" s="4">
        <v>1011.53</v>
      </c>
      <c r="H958" s="3"/>
      <c r="I958" s="3">
        <v>1000</v>
      </c>
      <c r="J958" s="3"/>
      <c r="K958" s="3">
        <v>1000</v>
      </c>
      <c r="L958" s="3"/>
      <c r="M958" s="3">
        <v>1000</v>
      </c>
      <c r="N958" s="3"/>
      <c r="O958" s="3">
        <v>0</v>
      </c>
      <c r="P958" s="3"/>
      <c r="Q958" s="3">
        <f t="shared" si="35"/>
        <v>1000</v>
      </c>
      <c r="T958" s="15"/>
    </row>
    <row r="959" spans="1:20" ht="11.85" customHeight="1" x14ac:dyDescent="0.2">
      <c r="A959" s="2" t="s">
        <v>534</v>
      </c>
      <c r="C959" s="3">
        <v>28678</v>
      </c>
      <c r="D959" s="3"/>
      <c r="E959" s="3">
        <v>10905.53</v>
      </c>
      <c r="F959" s="3"/>
      <c r="G959" s="4">
        <v>10893.35</v>
      </c>
      <c r="H959" s="3"/>
      <c r="I959" s="3">
        <v>12500</v>
      </c>
      <c r="J959" s="3"/>
      <c r="K959" s="3">
        <v>12500</v>
      </c>
      <c r="L959" s="3"/>
      <c r="M959" s="3">
        <v>12500</v>
      </c>
      <c r="N959" s="3"/>
      <c r="O959" s="3">
        <v>0</v>
      </c>
      <c r="P959" s="3"/>
      <c r="Q959" s="3">
        <f t="shared" si="35"/>
        <v>12500</v>
      </c>
      <c r="T959" s="15"/>
    </row>
    <row r="960" spans="1:20" ht="11.85" customHeight="1" x14ac:dyDescent="0.2">
      <c r="A960" s="2" t="s">
        <v>535</v>
      </c>
      <c r="C960" s="3">
        <v>1915</v>
      </c>
      <c r="D960" s="3"/>
      <c r="E960" s="3">
        <v>0</v>
      </c>
      <c r="F960" s="3"/>
      <c r="G960" s="4">
        <v>0</v>
      </c>
      <c r="H960" s="3"/>
      <c r="I960" s="3">
        <v>2200</v>
      </c>
      <c r="J960" s="3"/>
      <c r="K960" s="3">
        <v>2200</v>
      </c>
      <c r="L960" s="3"/>
      <c r="M960" s="3">
        <v>2200</v>
      </c>
      <c r="N960" s="3"/>
      <c r="O960" s="3">
        <v>0</v>
      </c>
      <c r="P960" s="3"/>
      <c r="Q960" s="3">
        <f t="shared" si="35"/>
        <v>2200</v>
      </c>
      <c r="T960" s="15"/>
    </row>
    <row r="961" spans="1:22" ht="11.85" customHeight="1" x14ac:dyDescent="0.2"/>
    <row r="962" spans="1:22" ht="11.85" customHeight="1" x14ac:dyDescent="0.2"/>
    <row r="963" spans="1:22" ht="11.85" customHeight="1" x14ac:dyDescent="0.2"/>
    <row r="964" spans="1:22" ht="11.85" customHeight="1" x14ac:dyDescent="0.2">
      <c r="V964" s="3"/>
    </row>
    <row r="965" spans="1:22" ht="11.85" customHeight="1" x14ac:dyDescent="0.2"/>
    <row r="966" spans="1:22" ht="10.5" customHeight="1" x14ac:dyDescent="0.2"/>
    <row r="967" spans="1:22" ht="11.85" customHeight="1" x14ac:dyDescent="0.2"/>
    <row r="968" spans="1:22" ht="11.85" customHeight="1" x14ac:dyDescent="0.2">
      <c r="A968" s="1"/>
      <c r="B968" s="1"/>
      <c r="E968" s="3" t="str">
        <f>$E$1</f>
        <v>CITY OF BRADY</v>
      </c>
    </row>
    <row r="969" spans="1:22" ht="11.85" customHeight="1" x14ac:dyDescent="0.2">
      <c r="E969" s="3" t="str">
        <f>$E$2</f>
        <v>BUDGET REPORT</v>
      </c>
    </row>
    <row r="970" spans="1:22" ht="11.85" customHeight="1" x14ac:dyDescent="0.2">
      <c r="E970" s="3" t="str">
        <f>$E$3</f>
        <v>FISCAL YEAR 2015 - 2016</v>
      </c>
    </row>
    <row r="971" spans="1:22" ht="11.85" customHeight="1" x14ac:dyDescent="0.2">
      <c r="A971" s="2" t="s">
        <v>3</v>
      </c>
    </row>
    <row r="972" spans="1:22" ht="11.85" customHeight="1" x14ac:dyDescent="0.2">
      <c r="A972" s="2" t="s">
        <v>493</v>
      </c>
    </row>
    <row r="973" spans="1:22" ht="11.85" customHeight="1" x14ac:dyDescent="0.2">
      <c r="I973" s="48" t="str">
        <f>$I$6</f>
        <v>(----- 2014-2015 ------)</v>
      </c>
      <c r="J973" s="48"/>
      <c r="K973" s="48"/>
      <c r="L973" s="7"/>
      <c r="M973" s="48" t="str">
        <f>$M$6</f>
        <v>2015-2016</v>
      </c>
      <c r="N973" s="48"/>
      <c r="O973" s="48"/>
      <c r="P973" s="48"/>
      <c r="Q973" s="48"/>
    </row>
    <row r="974" spans="1:22" ht="11.85" customHeight="1" x14ac:dyDescent="0.2">
      <c r="C974" s="7" t="str">
        <f>$C$7</f>
        <v>2011- 2012</v>
      </c>
      <c r="D974" s="7"/>
      <c r="E974" s="8" t="str">
        <f>$E$7</f>
        <v>2012-2013</v>
      </c>
      <c r="F974" s="7"/>
      <c r="G974" s="9" t="str">
        <f>$G$7</f>
        <v>2013- 2014</v>
      </c>
      <c r="H974" s="7"/>
      <c r="I974" s="7" t="s">
        <v>9</v>
      </c>
      <c r="J974" s="7"/>
      <c r="K974" s="7" t="str">
        <f>+$K$7</f>
        <v>PROJECTED</v>
      </c>
      <c r="L974" s="7"/>
      <c r="M974" s="7" t="str">
        <f>$M$7</f>
        <v>2015-2016</v>
      </c>
      <c r="N974" s="7"/>
      <c r="O974" s="7" t="str">
        <f>$O$7</f>
        <v>2015-2016</v>
      </c>
      <c r="P974" s="7"/>
      <c r="Q974" s="42" t="str">
        <f>$Q$7</f>
        <v>APPROVED</v>
      </c>
    </row>
    <row r="975" spans="1:22" ht="11.85" customHeight="1" x14ac:dyDescent="0.2">
      <c r="A975" s="10" t="s">
        <v>237</v>
      </c>
      <c r="C975" s="11" t="s">
        <v>12</v>
      </c>
      <c r="D975" s="7"/>
      <c r="E975" s="12" t="s">
        <v>12</v>
      </c>
      <c r="F975" s="7"/>
      <c r="G975" s="13" t="s">
        <v>12</v>
      </c>
      <c r="H975" s="7"/>
      <c r="I975" s="11" t="s">
        <v>13</v>
      </c>
      <c r="J975" s="7"/>
      <c r="K975" s="11" t="s">
        <v>13</v>
      </c>
      <c r="L975" s="7"/>
      <c r="M975" s="11" t="str">
        <f>$M$8</f>
        <v>BASE</v>
      </c>
      <c r="N975" s="7"/>
      <c r="O975" s="11" t="str">
        <f>$O$8</f>
        <v>SUPPLEMENTAL</v>
      </c>
      <c r="P975" s="7"/>
      <c r="Q975" s="11" t="str">
        <f>$Q$8</f>
        <v>BUDGET</v>
      </c>
    </row>
    <row r="976" spans="1:22" ht="11.85" customHeight="1" x14ac:dyDescent="0.2"/>
    <row r="977" spans="1:20" ht="11.85" customHeight="1" x14ac:dyDescent="0.2">
      <c r="A977" s="2" t="s">
        <v>536</v>
      </c>
      <c r="C977" s="3">
        <v>0</v>
      </c>
      <c r="D977" s="3"/>
      <c r="E977" s="3">
        <v>0</v>
      </c>
      <c r="F977" s="3"/>
      <c r="G977" s="4">
        <v>0</v>
      </c>
      <c r="H977" s="3"/>
      <c r="I977" s="3">
        <v>0</v>
      </c>
      <c r="J977" s="3"/>
      <c r="K977" s="3">
        <v>0</v>
      </c>
      <c r="L977" s="3"/>
      <c r="M977" s="3">
        <v>0</v>
      </c>
      <c r="N977" s="3"/>
      <c r="O977" s="3">
        <v>0</v>
      </c>
      <c r="P977" s="3"/>
      <c r="Q977" s="3">
        <f>M977+O977</f>
        <v>0</v>
      </c>
      <c r="T977" s="15"/>
    </row>
    <row r="978" spans="1:20" ht="11.85" customHeight="1" x14ac:dyDescent="0.2">
      <c r="A978" s="2" t="s">
        <v>537</v>
      </c>
      <c r="C978" s="3">
        <v>0</v>
      </c>
      <c r="D978" s="3"/>
      <c r="E978" s="3">
        <v>0</v>
      </c>
      <c r="F978" s="3"/>
      <c r="G978" s="4">
        <v>0</v>
      </c>
      <c r="H978" s="3"/>
      <c r="I978" s="3">
        <v>0</v>
      </c>
      <c r="J978" s="3"/>
      <c r="K978" s="3">
        <v>0</v>
      </c>
      <c r="L978" s="3"/>
      <c r="M978" s="3">
        <v>0</v>
      </c>
      <c r="N978" s="3"/>
      <c r="O978" s="3">
        <v>0</v>
      </c>
      <c r="P978" s="3"/>
      <c r="Q978" s="3">
        <f>M978+O978</f>
        <v>0</v>
      </c>
      <c r="T978" s="15"/>
    </row>
    <row r="979" spans="1:20" ht="11.85" customHeight="1" x14ac:dyDescent="0.2">
      <c r="A979" s="2" t="s">
        <v>538</v>
      </c>
      <c r="C979" s="16">
        <v>0</v>
      </c>
      <c r="D979" s="3"/>
      <c r="E979" s="16">
        <v>0</v>
      </c>
      <c r="F979" s="3"/>
      <c r="G979" s="17">
        <v>0</v>
      </c>
      <c r="H979" s="3"/>
      <c r="I979" s="16">
        <v>0</v>
      </c>
      <c r="J979" s="3"/>
      <c r="K979" s="16">
        <v>0</v>
      </c>
      <c r="L979" s="3"/>
      <c r="M979" s="16">
        <v>0</v>
      </c>
      <c r="N979" s="3"/>
      <c r="O979" s="16">
        <v>0</v>
      </c>
      <c r="P979" s="3"/>
      <c r="Q979" s="16">
        <f>M979+O979</f>
        <v>0</v>
      </c>
      <c r="T979" s="15"/>
    </row>
    <row r="980" spans="1:20" ht="11.85" customHeight="1" x14ac:dyDescent="0.2">
      <c r="A980" s="2" t="s">
        <v>290</v>
      </c>
      <c r="C980" s="3">
        <f>SUM(C944:C979)</f>
        <v>94901</v>
      </c>
      <c r="D980" s="3"/>
      <c r="E980" s="3">
        <f>SUM(E944:E979)</f>
        <v>52956.56</v>
      </c>
      <c r="F980" s="3"/>
      <c r="G980" s="4">
        <f>SUM(G944:G979)</f>
        <v>68776.240000000005</v>
      </c>
      <c r="H980" s="3"/>
      <c r="I980" s="3">
        <f>SUM(I944:I979)</f>
        <v>83300</v>
      </c>
      <c r="J980" s="3"/>
      <c r="K980" s="3">
        <f>SUM(K944:K979)</f>
        <v>81200</v>
      </c>
      <c r="L980" s="3"/>
      <c r="M980" s="3">
        <f>SUM(M944:M979)</f>
        <v>84200</v>
      </c>
      <c r="N980" s="3"/>
      <c r="O980" s="3">
        <f>SUM(O944:O979)</f>
        <v>0</v>
      </c>
      <c r="P980" s="3"/>
      <c r="Q980" s="3">
        <f>SUM(Q944:Q979)</f>
        <v>84200</v>
      </c>
    </row>
    <row r="981" spans="1:20" ht="11.85" customHeight="1" x14ac:dyDescent="0.2">
      <c r="C981" s="3"/>
      <c r="D981" s="3"/>
      <c r="F981" s="3"/>
      <c r="H981" s="3"/>
      <c r="I981" s="3"/>
      <c r="J981" s="3"/>
      <c r="K981" s="3"/>
      <c r="L981" s="3"/>
      <c r="M981" s="3"/>
      <c r="N981" s="3"/>
      <c r="O981" s="3"/>
      <c r="P981" s="3"/>
      <c r="Q981" s="3"/>
    </row>
    <row r="982" spans="1:20" ht="11.85" customHeight="1" x14ac:dyDescent="0.2">
      <c r="A982" s="2" t="s">
        <v>539</v>
      </c>
      <c r="C982" s="19">
        <v>0</v>
      </c>
      <c r="D982" s="3"/>
      <c r="E982" s="19">
        <v>0</v>
      </c>
      <c r="F982" s="3"/>
      <c r="G982" s="20">
        <v>0</v>
      </c>
      <c r="H982" s="3"/>
      <c r="I982" s="19">
        <v>0</v>
      </c>
      <c r="J982" s="3"/>
      <c r="K982" s="19">
        <v>0</v>
      </c>
      <c r="L982" s="3"/>
      <c r="M982" s="19">
        <v>0</v>
      </c>
      <c r="N982" s="3"/>
      <c r="O982" s="19">
        <v>0</v>
      </c>
      <c r="P982" s="3"/>
      <c r="Q982" s="19">
        <f>M982+O982</f>
        <v>0</v>
      </c>
      <c r="R982" s="26"/>
      <c r="S982" s="26"/>
      <c r="T982" s="15"/>
    </row>
    <row r="983" spans="1:20" ht="11.85" customHeight="1" x14ac:dyDescent="0.2">
      <c r="A983" s="2" t="s">
        <v>540</v>
      </c>
      <c r="C983" s="16">
        <v>0</v>
      </c>
      <c r="D983" s="3"/>
      <c r="E983" s="16">
        <v>0</v>
      </c>
      <c r="F983" s="3"/>
      <c r="G983" s="17">
        <v>0</v>
      </c>
      <c r="H983" s="3"/>
      <c r="I983" s="16">
        <v>0</v>
      </c>
      <c r="J983" s="3"/>
      <c r="K983" s="16">
        <v>5000</v>
      </c>
      <c r="L983" s="3"/>
      <c r="M983" s="16">
        <v>0</v>
      </c>
      <c r="N983" s="3"/>
      <c r="O983" s="16">
        <v>0</v>
      </c>
      <c r="P983" s="3"/>
      <c r="Q983" s="16">
        <f>M983+O983</f>
        <v>0</v>
      </c>
      <c r="T983" s="15"/>
    </row>
    <row r="984" spans="1:20" ht="11.85" customHeight="1" x14ac:dyDescent="0.2">
      <c r="A984" s="2" t="s">
        <v>293</v>
      </c>
      <c r="C984" s="3">
        <f>SUM(C982:C983)</f>
        <v>0</v>
      </c>
      <c r="D984" s="3"/>
      <c r="E984" s="3">
        <f>SUM(E982:E983)</f>
        <v>0</v>
      </c>
      <c r="F984" s="3"/>
      <c r="G984" s="4">
        <f>SUM(G982:G983)</f>
        <v>0</v>
      </c>
      <c r="H984" s="3"/>
      <c r="I984" s="3">
        <f>SUM(I982:I983)</f>
        <v>0</v>
      </c>
      <c r="J984" s="3"/>
      <c r="K984" s="3">
        <f>SUM(K982:K983)</f>
        <v>5000</v>
      </c>
      <c r="L984" s="3"/>
      <c r="M984" s="3">
        <f>SUM(M982:M983)</f>
        <v>0</v>
      </c>
      <c r="N984" s="3"/>
      <c r="O984" s="3">
        <f>SUM(O982:O983)</f>
        <v>0</v>
      </c>
      <c r="P984" s="3"/>
      <c r="Q984" s="3">
        <f>SUM(Q982:Q983)</f>
        <v>0</v>
      </c>
    </row>
    <row r="985" spans="1:20" ht="11.85" customHeight="1" x14ac:dyDescent="0.2"/>
    <row r="986" spans="1:20" ht="11.85" customHeight="1" x14ac:dyDescent="0.2">
      <c r="A986" s="2" t="s">
        <v>541</v>
      </c>
      <c r="C986" s="3">
        <f>C922+C941+C980+C984</f>
        <v>718832</v>
      </c>
      <c r="D986" s="3"/>
      <c r="E986" s="3">
        <f>E922+E941+E980+E984</f>
        <v>720495.3</v>
      </c>
      <c r="F986" s="3"/>
      <c r="G986" s="4">
        <f>G922+G941+G980+G984</f>
        <v>764870.59000000008</v>
      </c>
      <c r="H986" s="3"/>
      <c r="I986" s="3">
        <f>I922+I941+I980+I984</f>
        <v>802317</v>
      </c>
      <c r="J986" s="3"/>
      <c r="K986" s="3">
        <f>K922+K941+K980+K984</f>
        <v>806329</v>
      </c>
      <c r="L986" s="3"/>
      <c r="M986" s="3">
        <f>M922+M941+M980+M984</f>
        <v>825341</v>
      </c>
      <c r="N986" s="3"/>
      <c r="O986" s="3">
        <f>O922+O941+O980+O984</f>
        <v>0</v>
      </c>
      <c r="P986" s="3"/>
      <c r="Q986" s="3">
        <f>Q922+Q941+Q980+Q984</f>
        <v>825341</v>
      </c>
      <c r="R986" s="3"/>
      <c r="S986" s="3"/>
      <c r="T986" s="15"/>
    </row>
    <row r="987" spans="1:20" ht="11.85" customHeight="1" x14ac:dyDescent="0.2">
      <c r="C987" s="3"/>
      <c r="D987" s="3"/>
      <c r="F987" s="3"/>
      <c r="H987" s="3"/>
      <c r="I987" s="3"/>
      <c r="J987" s="3"/>
      <c r="K987" s="3"/>
      <c r="L987" s="3"/>
      <c r="M987" s="3"/>
      <c r="N987" s="3"/>
      <c r="O987" s="3"/>
      <c r="P987" s="3"/>
      <c r="Q987" s="3"/>
    </row>
    <row r="988" spans="1:20" ht="11.85" customHeight="1" x14ac:dyDescent="0.2">
      <c r="C988" s="3"/>
      <c r="D988" s="3"/>
      <c r="F988" s="3"/>
      <c r="H988" s="3"/>
      <c r="I988" s="3"/>
      <c r="J988" s="3"/>
      <c r="K988" s="3"/>
      <c r="L988" s="3"/>
      <c r="M988" s="3"/>
      <c r="N988" s="3"/>
      <c r="O988" s="3"/>
      <c r="P988" s="3"/>
      <c r="Q988" s="3"/>
    </row>
    <row r="989" spans="1:20" ht="11.85" customHeight="1" x14ac:dyDescent="0.2">
      <c r="C989" s="3"/>
      <c r="D989" s="3"/>
      <c r="F989" s="3"/>
      <c r="H989" s="3"/>
      <c r="I989" s="3"/>
      <c r="J989" s="3"/>
      <c r="K989" s="3"/>
      <c r="L989" s="3"/>
      <c r="M989" s="3"/>
      <c r="N989" s="3"/>
      <c r="O989" s="3"/>
      <c r="P989" s="3"/>
      <c r="Q989" s="3"/>
    </row>
    <row r="990" spans="1:20" ht="11.85" customHeight="1" x14ac:dyDescent="0.2">
      <c r="C990" s="3"/>
      <c r="D990" s="3"/>
      <c r="F990" s="3"/>
      <c r="H990" s="3"/>
      <c r="I990" s="3"/>
      <c r="J990" s="3"/>
      <c r="K990" s="3"/>
      <c r="L990" s="3"/>
      <c r="M990" s="3"/>
      <c r="N990" s="3"/>
      <c r="O990" s="3"/>
      <c r="P990" s="3"/>
      <c r="Q990" s="3"/>
    </row>
    <row r="991" spans="1:20" ht="11.85" customHeight="1" x14ac:dyDescent="0.2">
      <c r="C991" s="3"/>
      <c r="D991" s="3"/>
      <c r="F991" s="3"/>
      <c r="H991" s="3"/>
      <c r="I991" s="3"/>
      <c r="J991" s="3"/>
      <c r="K991" s="3"/>
      <c r="L991" s="3"/>
      <c r="M991" s="3"/>
      <c r="N991" s="3"/>
      <c r="O991" s="3"/>
      <c r="P991" s="3"/>
      <c r="Q991" s="3"/>
    </row>
    <row r="992" spans="1:20" ht="11.85" customHeight="1" x14ac:dyDescent="0.2">
      <c r="C992" s="3"/>
      <c r="D992" s="3"/>
      <c r="F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3:17" ht="11.85" customHeight="1" x14ac:dyDescent="0.2">
      <c r="C993" s="3"/>
      <c r="D993" s="3"/>
      <c r="F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3:17" ht="11.85" customHeight="1" x14ac:dyDescent="0.2">
      <c r="C994" s="3"/>
      <c r="D994" s="3"/>
      <c r="F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  <row r="995" spans="3:17" ht="11.85" customHeight="1" x14ac:dyDescent="0.2"/>
    <row r="996" spans="3:17" ht="11.85" customHeight="1" x14ac:dyDescent="0.2"/>
    <row r="997" spans="3:17" ht="11.85" customHeight="1" x14ac:dyDescent="0.2"/>
    <row r="998" spans="3:17" ht="11.85" customHeight="1" x14ac:dyDescent="0.2"/>
    <row r="999" spans="3:17" ht="11.85" customHeight="1" x14ac:dyDescent="0.2"/>
    <row r="1000" spans="3:17" ht="11.85" customHeight="1" x14ac:dyDescent="0.2"/>
    <row r="1001" spans="3:17" ht="11.85" customHeight="1" x14ac:dyDescent="0.2"/>
    <row r="1002" spans="3:17" ht="11.85" customHeight="1" x14ac:dyDescent="0.2"/>
    <row r="1003" spans="3:17" ht="11.85" customHeight="1" x14ac:dyDescent="0.2"/>
    <row r="1004" spans="3:17" ht="11.85" customHeight="1" x14ac:dyDescent="0.2"/>
    <row r="1005" spans="3:17" ht="11.85" customHeight="1" x14ac:dyDescent="0.2"/>
    <row r="1006" spans="3:17" ht="11.85" customHeight="1" x14ac:dyDescent="0.2"/>
    <row r="1007" spans="3:17" ht="11.85" customHeight="1" x14ac:dyDescent="0.2"/>
    <row r="1008" spans="3:17" ht="11.85" customHeight="1" x14ac:dyDescent="0.2"/>
    <row r="1009" ht="11.85" customHeight="1" x14ac:dyDescent="0.2"/>
    <row r="1010" ht="11.85" customHeight="1" x14ac:dyDescent="0.2"/>
    <row r="1011" ht="11.85" customHeight="1" x14ac:dyDescent="0.2"/>
    <row r="1012" ht="11.85" customHeight="1" x14ac:dyDescent="0.2"/>
    <row r="1013" ht="11.85" customHeight="1" x14ac:dyDescent="0.2"/>
    <row r="1014" ht="11.85" customHeight="1" x14ac:dyDescent="0.2"/>
    <row r="1015" ht="11.85" customHeight="1" x14ac:dyDescent="0.2"/>
    <row r="1016" ht="11.85" customHeight="1" x14ac:dyDescent="0.2"/>
    <row r="1017" ht="11.85" customHeight="1" x14ac:dyDescent="0.2"/>
    <row r="1018" ht="11.85" customHeight="1" x14ac:dyDescent="0.2"/>
    <row r="1019" ht="11.85" customHeight="1" x14ac:dyDescent="0.2"/>
    <row r="1020" ht="11.85" customHeight="1" x14ac:dyDescent="0.2"/>
    <row r="1021" ht="11.85" customHeight="1" x14ac:dyDescent="0.2"/>
    <row r="1022" ht="11.85" customHeight="1" x14ac:dyDescent="0.2"/>
    <row r="1023" ht="11.85" customHeight="1" x14ac:dyDescent="0.2"/>
    <row r="1024" ht="11.85" customHeight="1" x14ac:dyDescent="0.2"/>
    <row r="1025" spans="1:17" ht="11.85" customHeight="1" x14ac:dyDescent="0.2"/>
    <row r="1026" spans="1:17" ht="11.85" customHeight="1" x14ac:dyDescent="0.2"/>
    <row r="1027" spans="1:17" ht="11.85" customHeight="1" x14ac:dyDescent="0.2"/>
    <row r="1028" spans="1:17" ht="11.85" customHeight="1" x14ac:dyDescent="0.2"/>
    <row r="1029" spans="1:17" ht="11.85" customHeight="1" x14ac:dyDescent="0.2"/>
    <row r="1030" spans="1:17" ht="11.85" customHeight="1" x14ac:dyDescent="0.2"/>
    <row r="1031" spans="1:17" ht="11.85" customHeight="1" x14ac:dyDescent="0.2">
      <c r="A1031" s="1"/>
      <c r="B1031" s="1"/>
      <c r="E1031" s="3" t="str">
        <f>$E$1</f>
        <v>CITY OF BRADY</v>
      </c>
    </row>
    <row r="1032" spans="1:17" ht="11.85" customHeight="1" x14ac:dyDescent="0.2">
      <c r="E1032" s="3" t="str">
        <f>$E$2</f>
        <v>BUDGET REPORT</v>
      </c>
    </row>
    <row r="1033" spans="1:17" ht="11.85" customHeight="1" x14ac:dyDescent="0.2">
      <c r="E1033" s="3" t="str">
        <f>$E$3</f>
        <v>FISCAL YEAR 2015 - 2016</v>
      </c>
    </row>
    <row r="1034" spans="1:17" ht="11.85" customHeight="1" x14ac:dyDescent="0.2">
      <c r="A1034" s="2" t="s">
        <v>3</v>
      </c>
    </row>
    <row r="1035" spans="1:17" ht="11.85" customHeight="1" x14ac:dyDescent="0.2">
      <c r="A1035" s="2" t="s">
        <v>542</v>
      </c>
    </row>
    <row r="1036" spans="1:17" ht="11.85" customHeight="1" x14ac:dyDescent="0.2">
      <c r="I1036" s="48" t="str">
        <f>$I$6</f>
        <v>(----- 2014-2015 ------)</v>
      </c>
      <c r="J1036" s="48"/>
      <c r="K1036" s="48"/>
      <c r="L1036" s="7"/>
      <c r="M1036" s="48" t="str">
        <f>$M$6</f>
        <v>2015-2016</v>
      </c>
      <c r="N1036" s="48"/>
      <c r="O1036" s="48"/>
      <c r="P1036" s="48"/>
      <c r="Q1036" s="48"/>
    </row>
    <row r="1037" spans="1:17" ht="11.85" customHeight="1" x14ac:dyDescent="0.2">
      <c r="C1037" s="7" t="str">
        <f>$C$7</f>
        <v>2011- 2012</v>
      </c>
      <c r="D1037" s="7"/>
      <c r="E1037" s="8" t="str">
        <f>$E$7</f>
        <v>2012-2013</v>
      </c>
      <c r="F1037" s="7"/>
      <c r="G1037" s="9" t="str">
        <f>$G$7</f>
        <v>2013- 2014</v>
      </c>
      <c r="H1037" s="7"/>
      <c r="I1037" s="7" t="s">
        <v>9</v>
      </c>
      <c r="J1037" s="7"/>
      <c r="K1037" s="7" t="str">
        <f>+$K$7</f>
        <v>PROJECTED</v>
      </c>
      <c r="L1037" s="7"/>
      <c r="M1037" s="7" t="str">
        <f>$M$7</f>
        <v>2015-2016</v>
      </c>
      <c r="N1037" s="7"/>
      <c r="O1037" s="7" t="str">
        <f>$O$7</f>
        <v>2015-2016</v>
      </c>
      <c r="P1037" s="7"/>
      <c r="Q1037" s="42" t="str">
        <f>$Q$7</f>
        <v>APPROVED</v>
      </c>
    </row>
    <row r="1038" spans="1:17" ht="11.85" customHeight="1" x14ac:dyDescent="0.2">
      <c r="A1038" s="10" t="s">
        <v>237</v>
      </c>
      <c r="C1038" s="11" t="s">
        <v>12</v>
      </c>
      <c r="D1038" s="7"/>
      <c r="E1038" s="12" t="s">
        <v>12</v>
      </c>
      <c r="F1038" s="7"/>
      <c r="G1038" s="13" t="s">
        <v>12</v>
      </c>
      <c r="H1038" s="7"/>
      <c r="I1038" s="11" t="s">
        <v>13</v>
      </c>
      <c r="J1038" s="7"/>
      <c r="K1038" s="11" t="s">
        <v>13</v>
      </c>
      <c r="L1038" s="7"/>
      <c r="M1038" s="11" t="str">
        <f>$M$8</f>
        <v>BASE</v>
      </c>
      <c r="N1038" s="7"/>
      <c r="O1038" s="11" t="str">
        <f>$O$8</f>
        <v>SUPPLEMENTAL</v>
      </c>
      <c r="P1038" s="7"/>
      <c r="Q1038" s="11" t="str">
        <f>$Q$8</f>
        <v>BUDGET</v>
      </c>
    </row>
    <row r="1039" spans="1:17" ht="11.85" customHeight="1" x14ac:dyDescent="0.2"/>
    <row r="1040" spans="1:17" ht="11.85" customHeight="1" x14ac:dyDescent="0.2">
      <c r="A1040" s="14" t="s">
        <v>238</v>
      </c>
    </row>
    <row r="1041" spans="1:21" ht="11.85" customHeight="1" x14ac:dyDescent="0.2">
      <c r="A1041" s="2" t="s">
        <v>543</v>
      </c>
      <c r="C1041" s="3">
        <v>505990</v>
      </c>
      <c r="D1041" s="3"/>
      <c r="E1041" s="3">
        <v>501682.07</v>
      </c>
      <c r="F1041" s="3"/>
      <c r="G1041" s="4">
        <v>373394.35</v>
      </c>
      <c r="H1041" s="3"/>
      <c r="I1041" s="3">
        <v>387038</v>
      </c>
      <c r="J1041" s="3"/>
      <c r="K1041" s="3">
        <v>387038</v>
      </c>
      <c r="L1041" s="3"/>
      <c r="M1041" s="3">
        <v>395000</v>
      </c>
      <c r="N1041" s="3"/>
      <c r="O1041" s="3">
        <v>0</v>
      </c>
      <c r="P1041" s="3"/>
      <c r="Q1041" s="3">
        <f t="shared" ref="Q1041:Q1049" si="36">M1041+O1041</f>
        <v>395000</v>
      </c>
      <c r="T1041" s="15"/>
    </row>
    <row r="1042" spans="1:21" ht="11.85" customHeight="1" x14ac:dyDescent="0.2">
      <c r="A1042" s="2" t="s">
        <v>544</v>
      </c>
      <c r="C1042" s="3">
        <v>47926</v>
      </c>
      <c r="D1042" s="3"/>
      <c r="E1042" s="3">
        <v>68986.05</v>
      </c>
      <c r="F1042" s="3"/>
      <c r="G1042" s="4">
        <v>33222.839999999997</v>
      </c>
      <c r="H1042" s="3"/>
      <c r="I1042" s="3">
        <v>37500</v>
      </c>
      <c r="J1042" s="3"/>
      <c r="K1042" s="3">
        <v>37500</v>
      </c>
      <c r="L1042" s="3"/>
      <c r="M1042" s="3">
        <v>37500</v>
      </c>
      <c r="N1042" s="3"/>
      <c r="O1042" s="3">
        <v>0</v>
      </c>
      <c r="P1042" s="3"/>
      <c r="Q1042" s="3">
        <f t="shared" si="36"/>
        <v>37500</v>
      </c>
      <c r="T1042" s="15"/>
    </row>
    <row r="1043" spans="1:21" ht="11.85" customHeight="1" x14ac:dyDescent="0.2">
      <c r="A1043" s="2" t="s">
        <v>545</v>
      </c>
      <c r="C1043" s="3">
        <v>0</v>
      </c>
      <c r="D1043" s="3"/>
      <c r="E1043" s="3">
        <v>0</v>
      </c>
      <c r="F1043" s="3"/>
      <c r="G1043" s="4">
        <v>450</v>
      </c>
      <c r="H1043" s="3"/>
      <c r="I1043" s="3">
        <v>10750</v>
      </c>
      <c r="J1043" s="3"/>
      <c r="K1043" s="3">
        <v>10750</v>
      </c>
      <c r="L1043" s="3"/>
      <c r="M1043" s="3">
        <v>11050</v>
      </c>
      <c r="N1043" s="3"/>
      <c r="O1043" s="3">
        <v>0</v>
      </c>
      <c r="P1043" s="3"/>
      <c r="Q1043" s="3">
        <f t="shared" si="36"/>
        <v>11050</v>
      </c>
      <c r="T1043" s="15"/>
    </row>
    <row r="1044" spans="1:21" ht="11.85" customHeight="1" x14ac:dyDescent="0.2">
      <c r="A1044" s="2" t="s">
        <v>546</v>
      </c>
      <c r="C1044" s="3">
        <v>7596</v>
      </c>
      <c r="D1044" s="3"/>
      <c r="E1044" s="3">
        <v>6880</v>
      </c>
      <c r="F1044" s="3"/>
      <c r="G1044" s="4">
        <v>3660</v>
      </c>
      <c r="H1044" s="3"/>
      <c r="I1044" s="3">
        <v>3640</v>
      </c>
      <c r="J1044" s="3"/>
      <c r="K1044" s="3">
        <v>3640</v>
      </c>
      <c r="L1044" s="3"/>
      <c r="M1044" s="3">
        <v>3640</v>
      </c>
      <c r="N1044" s="3"/>
      <c r="O1044" s="3">
        <v>0</v>
      </c>
      <c r="P1044" s="3"/>
      <c r="Q1044" s="3">
        <f t="shared" si="36"/>
        <v>3640</v>
      </c>
      <c r="T1044" s="15"/>
    </row>
    <row r="1045" spans="1:21" ht="11.85" customHeight="1" x14ac:dyDescent="0.2">
      <c r="A1045" s="2" t="s">
        <v>547</v>
      </c>
      <c r="C1045" s="3">
        <v>109305</v>
      </c>
      <c r="D1045" s="3"/>
      <c r="E1045" s="3">
        <v>98794.59</v>
      </c>
      <c r="F1045" s="3"/>
      <c r="G1045" s="4">
        <v>63355.28</v>
      </c>
      <c r="H1045" s="3"/>
      <c r="I1045" s="3">
        <v>79670</v>
      </c>
      <c r="J1045" s="3"/>
      <c r="K1045" s="3">
        <v>79670</v>
      </c>
      <c r="L1045" s="3"/>
      <c r="M1045" s="3">
        <v>93773</v>
      </c>
      <c r="N1045" s="3"/>
      <c r="O1045" s="3">
        <v>0</v>
      </c>
      <c r="P1045" s="3"/>
      <c r="Q1045" s="3">
        <f t="shared" si="36"/>
        <v>93773</v>
      </c>
      <c r="T1045" s="15"/>
    </row>
    <row r="1046" spans="1:21" ht="11.85" customHeight="1" x14ac:dyDescent="0.2">
      <c r="A1046" s="2" t="s">
        <v>548</v>
      </c>
      <c r="C1046" s="3">
        <v>55801</v>
      </c>
      <c r="D1046" s="3"/>
      <c r="E1046" s="3">
        <v>61453.7</v>
      </c>
      <c r="F1046" s="3"/>
      <c r="G1046" s="4">
        <v>45161.77</v>
      </c>
      <c r="H1046" s="3"/>
      <c r="I1046" s="3">
        <v>45914</v>
      </c>
      <c r="J1046" s="3"/>
      <c r="K1046" s="3">
        <v>45914</v>
      </c>
      <c r="L1046" s="3"/>
      <c r="M1046" s="3">
        <v>44688</v>
      </c>
      <c r="N1046" s="3"/>
      <c r="O1046" s="3">
        <v>0</v>
      </c>
      <c r="P1046" s="3"/>
      <c r="Q1046" s="3">
        <f t="shared" si="36"/>
        <v>44688</v>
      </c>
      <c r="T1046" s="15"/>
    </row>
    <row r="1047" spans="1:21" ht="11.85" customHeight="1" x14ac:dyDescent="0.2">
      <c r="A1047" s="2" t="s">
        <v>549</v>
      </c>
      <c r="C1047" s="3">
        <v>10797</v>
      </c>
      <c r="D1047" s="3"/>
      <c r="E1047" s="3">
        <v>10832.21</v>
      </c>
      <c r="F1047" s="3"/>
      <c r="G1047" s="4">
        <v>11651.19</v>
      </c>
      <c r="H1047" s="3"/>
      <c r="I1047" s="3">
        <v>11283</v>
      </c>
      <c r="J1047" s="3"/>
      <c r="K1047" s="3">
        <v>11283</v>
      </c>
      <c r="L1047" s="3"/>
      <c r="M1047" s="3">
        <v>10321</v>
      </c>
      <c r="N1047" s="3"/>
      <c r="O1047" s="3">
        <v>0</v>
      </c>
      <c r="P1047" s="3"/>
      <c r="Q1047" s="3">
        <f t="shared" si="36"/>
        <v>10321</v>
      </c>
      <c r="T1047" s="15"/>
    </row>
    <row r="1048" spans="1:21" ht="11.85" customHeight="1" x14ac:dyDescent="0.2">
      <c r="A1048" s="2" t="s">
        <v>550</v>
      </c>
      <c r="C1048" s="3">
        <v>3953</v>
      </c>
      <c r="D1048" s="3"/>
      <c r="E1048" s="3">
        <v>28.39</v>
      </c>
      <c r="F1048" s="3"/>
      <c r="G1048" s="4">
        <v>2410.62</v>
      </c>
      <c r="H1048" s="3"/>
      <c r="I1048" s="3">
        <v>2070</v>
      </c>
      <c r="J1048" s="3"/>
      <c r="K1048" s="3">
        <v>2070</v>
      </c>
      <c r="L1048" s="3"/>
      <c r="M1048" s="3">
        <v>900</v>
      </c>
      <c r="N1048" s="3"/>
      <c r="O1048" s="3">
        <v>0</v>
      </c>
      <c r="P1048" s="3"/>
      <c r="Q1048" s="3">
        <f t="shared" si="36"/>
        <v>900</v>
      </c>
      <c r="T1048" s="15"/>
    </row>
    <row r="1049" spans="1:21" ht="11.85" customHeight="1" x14ac:dyDescent="0.2">
      <c r="A1049" s="2" t="s">
        <v>551</v>
      </c>
      <c r="C1049" s="16">
        <v>42338</v>
      </c>
      <c r="D1049" s="3"/>
      <c r="E1049" s="16">
        <v>43392.81</v>
      </c>
      <c r="F1049" s="3"/>
      <c r="G1049" s="17">
        <v>30732.83</v>
      </c>
      <c r="H1049" s="3"/>
      <c r="I1049" s="16">
        <v>33114</v>
      </c>
      <c r="J1049" s="3"/>
      <c r="K1049" s="16">
        <v>33114</v>
      </c>
      <c r="L1049" s="3"/>
      <c r="M1049" s="16">
        <v>33735</v>
      </c>
      <c r="N1049" s="3"/>
      <c r="O1049" s="16">
        <v>0</v>
      </c>
      <c r="P1049" s="3"/>
      <c r="Q1049" s="16">
        <f t="shared" si="36"/>
        <v>33735</v>
      </c>
      <c r="T1049" s="15"/>
    </row>
    <row r="1050" spans="1:21" ht="11.85" customHeight="1" x14ac:dyDescent="0.2">
      <c r="A1050" s="2" t="s">
        <v>249</v>
      </c>
      <c r="C1050" s="3">
        <f>SUM(C1041:C1049)</f>
        <v>783706</v>
      </c>
      <c r="D1050" s="3"/>
      <c r="E1050" s="3">
        <f>SUM(E1041:E1049)</f>
        <v>792049.81999999983</v>
      </c>
      <c r="F1050" s="3"/>
      <c r="G1050" s="4">
        <f>SUM(G1041:G1049)</f>
        <v>564038.87999999989</v>
      </c>
      <c r="H1050" s="3"/>
      <c r="I1050" s="3">
        <f>SUM(I1041:I1049)</f>
        <v>610979</v>
      </c>
      <c r="J1050" s="3"/>
      <c r="K1050" s="3">
        <f>SUM(K1041:K1049)</f>
        <v>610979</v>
      </c>
      <c r="L1050" s="3"/>
      <c r="M1050" s="3">
        <f>SUM(M1041:M1049)</f>
        <v>630607</v>
      </c>
      <c r="N1050" s="3"/>
      <c r="O1050" s="3">
        <f>SUM(O1041:O1049)</f>
        <v>0</v>
      </c>
      <c r="P1050" s="3"/>
      <c r="Q1050" s="3">
        <f>SUM(Q1041:Q1049)</f>
        <v>630607</v>
      </c>
      <c r="R1050" s="3"/>
      <c r="S1050" s="3"/>
      <c r="U1050" s="3"/>
    </row>
    <row r="1051" spans="1:21" ht="11.85" customHeight="1" x14ac:dyDescent="0.2">
      <c r="C1051" s="3"/>
      <c r="D1051" s="3"/>
      <c r="F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</row>
    <row r="1052" spans="1:21" ht="11.85" customHeight="1" x14ac:dyDescent="0.2">
      <c r="A1052" s="14" t="s">
        <v>250</v>
      </c>
      <c r="C1052" s="3"/>
      <c r="D1052" s="3"/>
      <c r="F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</row>
    <row r="1053" spans="1:21" ht="11.85" customHeight="1" x14ac:dyDescent="0.2">
      <c r="A1053" s="2" t="s">
        <v>552</v>
      </c>
      <c r="C1053" s="3">
        <v>315</v>
      </c>
      <c r="D1053" s="3"/>
      <c r="E1053" s="3">
        <v>315</v>
      </c>
      <c r="F1053" s="3"/>
      <c r="G1053" s="4">
        <v>120</v>
      </c>
      <c r="H1053" s="3"/>
      <c r="I1053" s="3">
        <v>750</v>
      </c>
      <c r="J1053" s="3"/>
      <c r="K1053" s="3">
        <v>750</v>
      </c>
      <c r="L1053" s="3"/>
      <c r="M1053" s="3">
        <v>750</v>
      </c>
      <c r="N1053" s="3"/>
      <c r="O1053" s="3">
        <v>0</v>
      </c>
      <c r="P1053" s="3"/>
      <c r="Q1053" s="3">
        <f t="shared" ref="Q1053:Q1066" si="37">M1053+O1053</f>
        <v>750</v>
      </c>
      <c r="T1053" s="15"/>
    </row>
    <row r="1054" spans="1:21" ht="11.85" customHeight="1" x14ac:dyDescent="0.2">
      <c r="A1054" s="2" t="s">
        <v>553</v>
      </c>
      <c r="C1054" s="3">
        <v>18571</v>
      </c>
      <c r="D1054" s="3"/>
      <c r="E1054" s="3">
        <v>16176.57</v>
      </c>
      <c r="F1054" s="3"/>
      <c r="G1054" s="4">
        <v>16782.759999999998</v>
      </c>
      <c r="H1054" s="3"/>
      <c r="I1054" s="3">
        <v>19000</v>
      </c>
      <c r="J1054" s="3"/>
      <c r="K1054" s="3">
        <v>19000</v>
      </c>
      <c r="L1054" s="3"/>
      <c r="M1054" s="3">
        <v>19000</v>
      </c>
      <c r="N1054" s="3"/>
      <c r="O1054" s="3">
        <v>0</v>
      </c>
      <c r="P1054" s="3"/>
      <c r="Q1054" s="3">
        <f t="shared" si="37"/>
        <v>19000</v>
      </c>
      <c r="T1054" s="15"/>
    </row>
    <row r="1055" spans="1:21" ht="11.85" customHeight="1" x14ac:dyDescent="0.2">
      <c r="A1055" s="2" t="s">
        <v>554</v>
      </c>
      <c r="C1055" s="3">
        <v>4386</v>
      </c>
      <c r="D1055" s="3"/>
      <c r="E1055" s="3">
        <v>1524</v>
      </c>
      <c r="F1055" s="3"/>
      <c r="G1055" s="4">
        <v>1409</v>
      </c>
      <c r="H1055" s="3"/>
      <c r="I1055" s="3">
        <v>2500</v>
      </c>
      <c r="J1055" s="3"/>
      <c r="K1055" s="3">
        <v>2500</v>
      </c>
      <c r="L1055" s="3"/>
      <c r="M1055" s="3">
        <v>2500</v>
      </c>
      <c r="N1055" s="3"/>
      <c r="O1055" s="3">
        <v>0</v>
      </c>
      <c r="P1055" s="3"/>
      <c r="Q1055" s="3">
        <f t="shared" si="37"/>
        <v>2500</v>
      </c>
      <c r="T1055" s="15"/>
    </row>
    <row r="1056" spans="1:21" ht="11.85" customHeight="1" x14ac:dyDescent="0.2">
      <c r="A1056" s="2" t="s">
        <v>555</v>
      </c>
      <c r="C1056" s="3">
        <v>0</v>
      </c>
      <c r="D1056" s="3"/>
      <c r="E1056" s="3">
        <v>0</v>
      </c>
      <c r="F1056" s="3"/>
      <c r="G1056" s="4">
        <v>0</v>
      </c>
      <c r="H1056" s="3"/>
      <c r="I1056" s="3">
        <v>0</v>
      </c>
      <c r="J1056" s="3"/>
      <c r="K1056" s="3">
        <v>0</v>
      </c>
      <c r="L1056" s="3"/>
      <c r="M1056" s="3">
        <v>0</v>
      </c>
      <c r="N1056" s="3"/>
      <c r="O1056" s="3">
        <v>0</v>
      </c>
      <c r="P1056" s="3"/>
      <c r="Q1056" s="3">
        <f t="shared" si="37"/>
        <v>0</v>
      </c>
      <c r="T1056" s="15"/>
    </row>
    <row r="1057" spans="1:20" ht="11.85" customHeight="1" x14ac:dyDescent="0.2">
      <c r="A1057" s="2" t="s">
        <v>556</v>
      </c>
      <c r="C1057" s="3">
        <v>8352</v>
      </c>
      <c r="D1057" s="3"/>
      <c r="E1057" s="3">
        <v>9011.24</v>
      </c>
      <c r="F1057" s="3"/>
      <c r="G1057" s="4">
        <v>9228.91</v>
      </c>
      <c r="H1057" s="3"/>
      <c r="I1057" s="3">
        <v>9553</v>
      </c>
      <c r="J1057" s="3"/>
      <c r="K1057" s="3">
        <v>10553</v>
      </c>
      <c r="L1057" s="3"/>
      <c r="M1057" s="3">
        <v>9700</v>
      </c>
      <c r="N1057" s="3"/>
      <c r="O1057" s="3">
        <v>0</v>
      </c>
      <c r="P1057" s="3"/>
      <c r="Q1057" s="3">
        <f t="shared" si="37"/>
        <v>9700</v>
      </c>
      <c r="T1057" s="15"/>
    </row>
    <row r="1058" spans="1:20" ht="11.85" customHeight="1" x14ac:dyDescent="0.2">
      <c r="A1058" s="2" t="s">
        <v>557</v>
      </c>
      <c r="C1058" s="3">
        <v>5280</v>
      </c>
      <c r="D1058" s="3"/>
      <c r="E1058" s="3">
        <v>5584</v>
      </c>
      <c r="F1058" s="3"/>
      <c r="G1058" s="4">
        <v>768</v>
      </c>
      <c r="H1058" s="3"/>
      <c r="I1058" s="3">
        <v>575</v>
      </c>
      <c r="J1058" s="3"/>
      <c r="K1058" s="3">
        <v>575</v>
      </c>
      <c r="L1058" s="3"/>
      <c r="M1058" s="3">
        <v>575</v>
      </c>
      <c r="N1058" s="3"/>
      <c r="O1058" s="3">
        <v>0</v>
      </c>
      <c r="P1058" s="3"/>
      <c r="Q1058" s="3">
        <f t="shared" si="37"/>
        <v>575</v>
      </c>
      <c r="T1058" s="15"/>
    </row>
    <row r="1059" spans="1:20" ht="11.85" customHeight="1" x14ac:dyDescent="0.2">
      <c r="A1059" s="2" t="s">
        <v>558</v>
      </c>
      <c r="C1059" s="3">
        <v>10764</v>
      </c>
      <c r="D1059" s="3"/>
      <c r="E1059" s="3">
        <v>0</v>
      </c>
      <c r="F1059" s="3"/>
      <c r="G1059" s="4">
        <v>0</v>
      </c>
      <c r="H1059" s="3"/>
      <c r="I1059" s="3">
        <v>0</v>
      </c>
      <c r="J1059" s="3"/>
      <c r="K1059" s="3">
        <v>0</v>
      </c>
      <c r="L1059" s="3"/>
      <c r="M1059" s="3">
        <v>0</v>
      </c>
      <c r="N1059" s="3"/>
      <c r="O1059" s="3">
        <v>0</v>
      </c>
      <c r="P1059" s="3"/>
      <c r="Q1059" s="3">
        <f t="shared" si="37"/>
        <v>0</v>
      </c>
      <c r="T1059" s="15"/>
    </row>
    <row r="1060" spans="1:20" ht="11.85" customHeight="1" x14ac:dyDescent="0.2">
      <c r="A1060" s="2" t="s">
        <v>559</v>
      </c>
      <c r="C1060" s="3">
        <v>3325</v>
      </c>
      <c r="D1060" s="3"/>
      <c r="E1060" s="3">
        <v>3206.48</v>
      </c>
      <c r="F1060" s="3"/>
      <c r="G1060" s="4">
        <v>4285.7700000000004</v>
      </c>
      <c r="H1060" s="3"/>
      <c r="I1060" s="3">
        <v>4000</v>
      </c>
      <c r="J1060" s="3"/>
      <c r="K1060" s="3">
        <v>5000</v>
      </c>
      <c r="L1060" s="3"/>
      <c r="M1060" s="3">
        <v>4000</v>
      </c>
      <c r="N1060" s="3"/>
      <c r="O1060" s="3">
        <v>0</v>
      </c>
      <c r="P1060" s="3"/>
      <c r="Q1060" s="3">
        <f t="shared" si="37"/>
        <v>4000</v>
      </c>
      <c r="T1060" s="15"/>
    </row>
    <row r="1061" spans="1:20" ht="11.85" customHeight="1" x14ac:dyDescent="0.2">
      <c r="A1061" s="2" t="s">
        <v>560</v>
      </c>
      <c r="C1061" s="3">
        <v>0</v>
      </c>
      <c r="D1061" s="3"/>
      <c r="E1061" s="3">
        <v>0</v>
      </c>
      <c r="F1061" s="3"/>
      <c r="G1061" s="4">
        <v>0</v>
      </c>
      <c r="H1061" s="3"/>
      <c r="I1061" s="3">
        <v>0</v>
      </c>
      <c r="J1061" s="3"/>
      <c r="K1061" s="3">
        <v>0</v>
      </c>
      <c r="L1061" s="3"/>
      <c r="M1061" s="3">
        <v>0</v>
      </c>
      <c r="N1061" s="3"/>
      <c r="O1061" s="3">
        <v>0</v>
      </c>
      <c r="P1061" s="3"/>
      <c r="Q1061" s="3">
        <f t="shared" si="37"/>
        <v>0</v>
      </c>
      <c r="T1061" s="15"/>
    </row>
    <row r="1062" spans="1:20" ht="11.85" customHeight="1" x14ac:dyDescent="0.2">
      <c r="A1062" s="2" t="s">
        <v>561</v>
      </c>
      <c r="C1062" s="3">
        <v>1311</v>
      </c>
      <c r="D1062" s="3"/>
      <c r="E1062" s="3">
        <v>1388.4</v>
      </c>
      <c r="F1062" s="3"/>
      <c r="G1062" s="4">
        <v>0</v>
      </c>
      <c r="H1062" s="3"/>
      <c r="I1062" s="3">
        <v>1500</v>
      </c>
      <c r="J1062" s="3"/>
      <c r="K1062" s="3">
        <v>1500</v>
      </c>
      <c r="L1062" s="3"/>
      <c r="M1062" s="3">
        <v>1500</v>
      </c>
      <c r="N1062" s="3"/>
      <c r="O1062" s="3">
        <v>0</v>
      </c>
      <c r="P1062" s="3"/>
      <c r="Q1062" s="3">
        <f t="shared" si="37"/>
        <v>1500</v>
      </c>
      <c r="T1062" s="15"/>
    </row>
    <row r="1063" spans="1:20" ht="11.85" customHeight="1" x14ac:dyDescent="0.2">
      <c r="A1063" s="2" t="s">
        <v>562</v>
      </c>
      <c r="C1063" s="3">
        <v>2550</v>
      </c>
      <c r="D1063" s="3"/>
      <c r="E1063" s="3">
        <v>2850</v>
      </c>
      <c r="F1063" s="3"/>
      <c r="G1063" s="4">
        <v>1260</v>
      </c>
      <c r="H1063" s="3"/>
      <c r="I1063" s="3">
        <v>2400</v>
      </c>
      <c r="J1063" s="3"/>
      <c r="K1063" s="3">
        <v>2400</v>
      </c>
      <c r="L1063" s="3"/>
      <c r="M1063" s="3">
        <v>2400</v>
      </c>
      <c r="N1063" s="3"/>
      <c r="O1063" s="3">
        <v>0</v>
      </c>
      <c r="P1063" s="3"/>
      <c r="Q1063" s="3">
        <f t="shared" si="37"/>
        <v>2400</v>
      </c>
      <c r="T1063" s="15"/>
    </row>
    <row r="1064" spans="1:20" ht="11.85" customHeight="1" x14ac:dyDescent="0.2">
      <c r="A1064" s="2" t="s">
        <v>563</v>
      </c>
      <c r="C1064" s="3">
        <v>70</v>
      </c>
      <c r="D1064" s="3"/>
      <c r="E1064" s="3">
        <v>0</v>
      </c>
      <c r="F1064" s="3"/>
      <c r="G1064" s="4">
        <v>0</v>
      </c>
      <c r="H1064" s="3"/>
      <c r="I1064" s="3">
        <v>0</v>
      </c>
      <c r="J1064" s="3"/>
      <c r="K1064" s="3">
        <v>0</v>
      </c>
      <c r="L1064" s="3"/>
      <c r="M1064" s="3">
        <v>0</v>
      </c>
      <c r="N1064" s="3"/>
      <c r="O1064" s="3">
        <v>0</v>
      </c>
      <c r="P1064" s="3"/>
      <c r="Q1064" s="3">
        <f t="shared" si="37"/>
        <v>0</v>
      </c>
      <c r="T1064" s="15"/>
    </row>
    <row r="1065" spans="1:20" ht="11.85" customHeight="1" x14ac:dyDescent="0.2">
      <c r="A1065" s="2" t="s">
        <v>564</v>
      </c>
      <c r="C1065" s="3">
        <v>11940</v>
      </c>
      <c r="D1065" s="3"/>
      <c r="E1065" s="3">
        <v>12652.35</v>
      </c>
      <c r="F1065" s="3"/>
      <c r="G1065" s="4">
        <v>7421.81</v>
      </c>
      <c r="H1065" s="3"/>
      <c r="I1065" s="3">
        <v>5800</v>
      </c>
      <c r="J1065" s="3"/>
      <c r="K1065" s="3">
        <v>8300</v>
      </c>
      <c r="L1065" s="3"/>
      <c r="M1065" s="3">
        <v>7800</v>
      </c>
      <c r="N1065" s="3"/>
      <c r="O1065" s="3">
        <v>0</v>
      </c>
      <c r="P1065" s="3"/>
      <c r="Q1065" s="3">
        <f t="shared" si="37"/>
        <v>7800</v>
      </c>
      <c r="T1065" s="15"/>
    </row>
    <row r="1066" spans="1:20" ht="11.85" customHeight="1" x14ac:dyDescent="0.2">
      <c r="A1066" s="2" t="s">
        <v>565</v>
      </c>
      <c r="C1066" s="16">
        <v>3153</v>
      </c>
      <c r="D1066" s="3"/>
      <c r="E1066" s="16">
        <v>0</v>
      </c>
      <c r="F1066" s="3"/>
      <c r="G1066" s="17">
        <v>6537.64</v>
      </c>
      <c r="H1066" s="3"/>
      <c r="I1066" s="16">
        <v>3000</v>
      </c>
      <c r="J1066" s="3"/>
      <c r="K1066" s="16">
        <v>3000</v>
      </c>
      <c r="L1066" s="3"/>
      <c r="M1066" s="16">
        <v>3000</v>
      </c>
      <c r="N1066" s="3"/>
      <c r="O1066" s="16">
        <v>0</v>
      </c>
      <c r="P1066" s="3"/>
      <c r="Q1066" s="16">
        <f t="shared" si="37"/>
        <v>3000</v>
      </c>
      <c r="T1066" s="15"/>
    </row>
    <row r="1067" spans="1:20" ht="11.85" customHeight="1" x14ac:dyDescent="0.2">
      <c r="A1067" s="2" t="s">
        <v>267</v>
      </c>
      <c r="C1067" s="3">
        <f>SUM(C1053:C1066)</f>
        <v>70017</v>
      </c>
      <c r="D1067" s="3"/>
      <c r="E1067" s="3">
        <f>SUM(E1053:E1066)</f>
        <v>52708.04</v>
      </c>
      <c r="F1067" s="3"/>
      <c r="G1067" s="4">
        <f>SUM(G1053:G1066)</f>
        <v>47813.89</v>
      </c>
      <c r="H1067" s="3"/>
      <c r="I1067" s="3">
        <f>SUM(I1053:I1066)</f>
        <v>49078</v>
      </c>
      <c r="J1067" s="3"/>
      <c r="K1067" s="3">
        <f>SUM(K1053:K1066)</f>
        <v>53578</v>
      </c>
      <c r="L1067" s="3"/>
      <c r="M1067" s="3">
        <f>SUM(M1053:M1066)</f>
        <v>51225</v>
      </c>
      <c r="N1067" s="3"/>
      <c r="O1067" s="3">
        <f>SUM(O1053:O1066)</f>
        <v>0</v>
      </c>
      <c r="P1067" s="3"/>
      <c r="Q1067" s="3">
        <f>SUM(Q1053:Q1066)</f>
        <v>51225</v>
      </c>
    </row>
    <row r="1068" spans="1:20" ht="11.85" customHeight="1" x14ac:dyDescent="0.2"/>
    <row r="1069" spans="1:20" ht="11.85" customHeight="1" x14ac:dyDescent="0.2">
      <c r="A1069" s="14" t="s">
        <v>268</v>
      </c>
      <c r="C1069" s="3"/>
      <c r="D1069" s="3"/>
      <c r="F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</row>
    <row r="1070" spans="1:20" ht="11.85" customHeight="1" x14ac:dyDescent="0.2">
      <c r="A1070" s="2" t="s">
        <v>566</v>
      </c>
      <c r="C1070" s="3">
        <v>2998</v>
      </c>
      <c r="D1070" s="3"/>
      <c r="E1070" s="3">
        <v>1656.21</v>
      </c>
      <c r="F1070" s="3"/>
      <c r="G1070" s="4">
        <v>1258.04</v>
      </c>
      <c r="H1070" s="3"/>
      <c r="I1070" s="3">
        <v>1250</v>
      </c>
      <c r="J1070" s="3"/>
      <c r="K1070" s="3">
        <v>1250</v>
      </c>
      <c r="L1070" s="3"/>
      <c r="M1070" s="3">
        <v>1250</v>
      </c>
      <c r="N1070" s="3"/>
      <c r="O1070" s="3">
        <v>0</v>
      </c>
      <c r="P1070" s="3"/>
      <c r="Q1070" s="3">
        <f t="shared" ref="Q1070:Q1088" si="38">M1070+O1070</f>
        <v>1250</v>
      </c>
      <c r="T1070" s="15"/>
    </row>
    <row r="1071" spans="1:20" ht="11.85" customHeight="1" x14ac:dyDescent="0.2">
      <c r="A1071" s="2" t="s">
        <v>567</v>
      </c>
      <c r="C1071" s="3">
        <v>7484</v>
      </c>
      <c r="D1071" s="3"/>
      <c r="E1071" s="3">
        <v>6458.86</v>
      </c>
      <c r="F1071" s="3"/>
      <c r="G1071" s="4">
        <v>5281.92</v>
      </c>
      <c r="H1071" s="3"/>
      <c r="I1071" s="3">
        <v>13500</v>
      </c>
      <c r="J1071" s="3"/>
      <c r="K1071" s="3">
        <v>15500</v>
      </c>
      <c r="L1071" s="3"/>
      <c r="M1071" s="3">
        <v>9500</v>
      </c>
      <c r="N1071" s="3"/>
      <c r="O1071" s="3">
        <v>0</v>
      </c>
      <c r="P1071" s="3"/>
      <c r="Q1071" s="3">
        <f t="shared" si="38"/>
        <v>9500</v>
      </c>
      <c r="T1071" s="15"/>
    </row>
    <row r="1072" spans="1:20" ht="11.85" customHeight="1" x14ac:dyDescent="0.2">
      <c r="A1072" s="2" t="s">
        <v>568</v>
      </c>
      <c r="C1072" s="3">
        <v>11053</v>
      </c>
      <c r="D1072" s="3"/>
      <c r="E1072" s="3">
        <v>13382.31</v>
      </c>
      <c r="F1072" s="3"/>
      <c r="G1072" s="4">
        <v>12110.25</v>
      </c>
      <c r="H1072" s="3"/>
      <c r="I1072" s="3">
        <v>11350</v>
      </c>
      <c r="J1072" s="3"/>
      <c r="K1072" s="3">
        <v>11350</v>
      </c>
      <c r="L1072" s="3"/>
      <c r="M1072" s="3">
        <v>11350</v>
      </c>
      <c r="N1072" s="3"/>
      <c r="O1072" s="3">
        <v>0</v>
      </c>
      <c r="P1072" s="3"/>
      <c r="Q1072" s="3">
        <f t="shared" si="38"/>
        <v>11350</v>
      </c>
      <c r="T1072" s="15"/>
    </row>
    <row r="1073" spans="1:20" ht="11.85" customHeight="1" x14ac:dyDescent="0.2">
      <c r="A1073" s="2" t="s">
        <v>569</v>
      </c>
      <c r="C1073" s="3">
        <v>32037</v>
      </c>
      <c r="D1073" s="3"/>
      <c r="E1073" s="3">
        <v>29459.16</v>
      </c>
      <c r="F1073" s="3"/>
      <c r="G1073" s="4">
        <v>23598.67</v>
      </c>
      <c r="H1073" s="3"/>
      <c r="I1073" s="3">
        <v>36000</v>
      </c>
      <c r="J1073" s="3"/>
      <c r="K1073" s="3">
        <v>26000</v>
      </c>
      <c r="L1073" s="3"/>
      <c r="M1073" s="3">
        <v>31000</v>
      </c>
      <c r="N1073" s="3"/>
      <c r="O1073" s="3">
        <v>0</v>
      </c>
      <c r="P1073" s="3"/>
      <c r="Q1073" s="3">
        <f t="shared" si="38"/>
        <v>31000</v>
      </c>
      <c r="T1073" s="15"/>
    </row>
    <row r="1074" spans="1:20" ht="11.85" customHeight="1" x14ac:dyDescent="0.2">
      <c r="A1074" s="2" t="s">
        <v>570</v>
      </c>
      <c r="C1074" s="3">
        <v>13575</v>
      </c>
      <c r="D1074" s="3"/>
      <c r="E1074" s="3">
        <v>16654.34</v>
      </c>
      <c r="F1074" s="3"/>
      <c r="G1074" s="4">
        <v>9441.7999999999993</v>
      </c>
      <c r="H1074" s="3"/>
      <c r="I1074" s="3">
        <v>15000</v>
      </c>
      <c r="J1074" s="3"/>
      <c r="K1074" s="3">
        <v>15000</v>
      </c>
      <c r="L1074" s="3"/>
      <c r="M1074" s="3">
        <v>15000</v>
      </c>
      <c r="N1074" s="3"/>
      <c r="O1074" s="3">
        <v>0</v>
      </c>
      <c r="P1074" s="3"/>
      <c r="Q1074" s="3">
        <f t="shared" si="38"/>
        <v>15000</v>
      </c>
      <c r="T1074" s="15"/>
    </row>
    <row r="1075" spans="1:20" ht="11.85" customHeight="1" x14ac:dyDescent="0.2">
      <c r="A1075" s="2" t="s">
        <v>571</v>
      </c>
      <c r="C1075" s="3">
        <v>13307</v>
      </c>
      <c r="D1075" s="3"/>
      <c r="E1075" s="3">
        <v>9970.76</v>
      </c>
      <c r="F1075" s="3"/>
      <c r="G1075" s="4">
        <v>1727.65</v>
      </c>
      <c r="H1075" s="3"/>
      <c r="I1075" s="3">
        <v>3000</v>
      </c>
      <c r="J1075" s="3"/>
      <c r="K1075" s="3">
        <v>3000</v>
      </c>
      <c r="L1075" s="3"/>
      <c r="M1075" s="3">
        <v>3000</v>
      </c>
      <c r="N1075" s="3"/>
      <c r="O1075" s="3">
        <v>0</v>
      </c>
      <c r="P1075" s="3"/>
      <c r="Q1075" s="3">
        <f t="shared" si="38"/>
        <v>3000</v>
      </c>
      <c r="T1075" s="15"/>
    </row>
    <row r="1076" spans="1:20" ht="11.85" customHeight="1" x14ac:dyDescent="0.2">
      <c r="A1076" s="2" t="s">
        <v>572</v>
      </c>
      <c r="C1076" s="3">
        <v>1760</v>
      </c>
      <c r="D1076" s="3"/>
      <c r="E1076" s="3">
        <v>3314.32</v>
      </c>
      <c r="F1076" s="3"/>
      <c r="G1076" s="4">
        <v>2521.2800000000002</v>
      </c>
      <c r="H1076" s="3"/>
      <c r="I1076" s="3">
        <v>8000</v>
      </c>
      <c r="J1076" s="3"/>
      <c r="K1076" s="3">
        <v>8000</v>
      </c>
      <c r="L1076" s="3"/>
      <c r="M1076" s="3">
        <v>2500</v>
      </c>
      <c r="N1076" s="3"/>
      <c r="O1076" s="3">
        <v>0</v>
      </c>
      <c r="P1076" s="3"/>
      <c r="Q1076" s="3">
        <f t="shared" si="38"/>
        <v>2500</v>
      </c>
      <c r="T1076" s="15"/>
    </row>
    <row r="1077" spans="1:20" ht="11.85" customHeight="1" x14ac:dyDescent="0.2">
      <c r="A1077" s="2" t="s">
        <v>573</v>
      </c>
      <c r="C1077" s="3">
        <v>0</v>
      </c>
      <c r="D1077" s="3"/>
      <c r="E1077" s="3">
        <v>0</v>
      </c>
      <c r="F1077" s="3"/>
      <c r="G1077" s="4">
        <v>0</v>
      </c>
      <c r="H1077" s="3"/>
      <c r="I1077" s="3">
        <v>250</v>
      </c>
      <c r="J1077" s="3"/>
      <c r="K1077" s="3">
        <v>250</v>
      </c>
      <c r="L1077" s="3"/>
      <c r="M1077" s="3">
        <v>250</v>
      </c>
      <c r="N1077" s="3"/>
      <c r="O1077" s="3">
        <v>0</v>
      </c>
      <c r="P1077" s="3"/>
      <c r="Q1077" s="3">
        <f t="shared" si="38"/>
        <v>250</v>
      </c>
      <c r="T1077" s="15"/>
    </row>
    <row r="1078" spans="1:20" ht="11.85" customHeight="1" x14ac:dyDescent="0.2">
      <c r="A1078" s="2" t="s">
        <v>574</v>
      </c>
      <c r="C1078" s="3">
        <v>1238</v>
      </c>
      <c r="D1078" s="3"/>
      <c r="E1078" s="3">
        <v>967.98</v>
      </c>
      <c r="F1078" s="3"/>
      <c r="G1078" s="4">
        <v>2207.9899999999998</v>
      </c>
      <c r="H1078" s="3"/>
      <c r="I1078" s="3">
        <v>3000</v>
      </c>
      <c r="J1078" s="3"/>
      <c r="K1078" s="3">
        <v>3000</v>
      </c>
      <c r="L1078" s="3"/>
      <c r="M1078" s="3">
        <v>3000</v>
      </c>
      <c r="N1078" s="3"/>
      <c r="O1078" s="3">
        <v>0</v>
      </c>
      <c r="P1078" s="3"/>
      <c r="Q1078" s="3">
        <f t="shared" si="38"/>
        <v>3000</v>
      </c>
      <c r="T1078" s="15"/>
    </row>
    <row r="1079" spans="1:20" ht="11.85" customHeight="1" x14ac:dyDescent="0.2">
      <c r="A1079" s="2" t="s">
        <v>575</v>
      </c>
      <c r="C1079" s="3">
        <v>0</v>
      </c>
      <c r="D1079" s="3"/>
      <c r="E1079" s="3">
        <v>0</v>
      </c>
      <c r="F1079" s="3"/>
      <c r="G1079" s="4">
        <v>135.13999999999999</v>
      </c>
      <c r="H1079" s="3"/>
      <c r="I1079" s="3">
        <v>500</v>
      </c>
      <c r="J1079" s="3"/>
      <c r="K1079" s="3">
        <v>500</v>
      </c>
      <c r="L1079" s="3"/>
      <c r="M1079" s="3">
        <v>500</v>
      </c>
      <c r="N1079" s="3"/>
      <c r="O1079" s="3">
        <v>0</v>
      </c>
      <c r="P1079" s="3"/>
      <c r="Q1079" s="3">
        <f t="shared" si="38"/>
        <v>500</v>
      </c>
      <c r="T1079" s="15"/>
    </row>
    <row r="1080" spans="1:20" ht="11.85" customHeight="1" x14ac:dyDescent="0.2">
      <c r="A1080" s="2" t="s">
        <v>576</v>
      </c>
      <c r="C1080" s="3">
        <v>14919</v>
      </c>
      <c r="D1080" s="3"/>
      <c r="E1080" s="3">
        <v>17032.89</v>
      </c>
      <c r="F1080" s="3"/>
      <c r="G1080" s="4">
        <v>16875.240000000002</v>
      </c>
      <c r="H1080" s="3"/>
      <c r="I1080" s="3">
        <v>18544</v>
      </c>
      <c r="J1080" s="3"/>
      <c r="K1080" s="3">
        <v>20644</v>
      </c>
      <c r="L1080" s="3"/>
      <c r="M1080" s="3">
        <v>12000</v>
      </c>
      <c r="N1080" s="3"/>
      <c r="O1080" s="3">
        <v>0</v>
      </c>
      <c r="P1080" s="3"/>
      <c r="Q1080" s="3">
        <f t="shared" si="38"/>
        <v>12000</v>
      </c>
      <c r="T1080" s="15"/>
    </row>
    <row r="1081" spans="1:20" ht="11.85" customHeight="1" x14ac:dyDescent="0.2">
      <c r="A1081" s="2" t="s">
        <v>577</v>
      </c>
      <c r="C1081" s="3">
        <v>497</v>
      </c>
      <c r="D1081" s="3"/>
      <c r="E1081" s="3">
        <v>1191</v>
      </c>
      <c r="F1081" s="3"/>
      <c r="G1081" s="4">
        <v>691</v>
      </c>
      <c r="H1081" s="3"/>
      <c r="I1081" s="3">
        <v>1035</v>
      </c>
      <c r="J1081" s="3"/>
      <c r="K1081" s="3">
        <v>1035</v>
      </c>
      <c r="L1081" s="3"/>
      <c r="M1081" s="3">
        <v>1035</v>
      </c>
      <c r="N1081" s="3"/>
      <c r="O1081" s="3">
        <v>0</v>
      </c>
      <c r="P1081" s="3"/>
      <c r="Q1081" s="3">
        <f t="shared" si="38"/>
        <v>1035</v>
      </c>
      <c r="T1081" s="15"/>
    </row>
    <row r="1082" spans="1:20" ht="11.85" hidden="1" customHeight="1" x14ac:dyDescent="0.2">
      <c r="A1082" s="2" t="s">
        <v>578</v>
      </c>
      <c r="C1082" s="3">
        <v>0</v>
      </c>
      <c r="D1082" s="3"/>
      <c r="E1082" s="3">
        <v>0</v>
      </c>
      <c r="F1082" s="3"/>
      <c r="G1082" s="4">
        <v>0</v>
      </c>
      <c r="H1082" s="3"/>
      <c r="I1082" s="3">
        <v>0</v>
      </c>
      <c r="J1082" s="3"/>
      <c r="K1082" s="3">
        <v>0</v>
      </c>
      <c r="L1082" s="3"/>
      <c r="M1082" s="3">
        <v>0</v>
      </c>
      <c r="N1082" s="3"/>
      <c r="O1082" s="3">
        <v>0</v>
      </c>
      <c r="P1082" s="3"/>
      <c r="Q1082" s="3">
        <f t="shared" si="38"/>
        <v>0</v>
      </c>
      <c r="T1082" s="15"/>
    </row>
    <row r="1083" spans="1:20" ht="11.85" customHeight="1" x14ac:dyDescent="0.2">
      <c r="A1083" s="2" t="s">
        <v>579</v>
      </c>
      <c r="C1083" s="3">
        <v>5221</v>
      </c>
      <c r="D1083" s="3"/>
      <c r="E1083" s="3">
        <v>6612.14</v>
      </c>
      <c r="F1083" s="3"/>
      <c r="G1083" s="4">
        <v>6892.02</v>
      </c>
      <c r="H1083" s="3"/>
      <c r="I1083" s="3">
        <v>11600</v>
      </c>
      <c r="J1083" s="3"/>
      <c r="K1083" s="3">
        <v>11600</v>
      </c>
      <c r="L1083" s="3"/>
      <c r="M1083" s="3">
        <v>8000</v>
      </c>
      <c r="N1083" s="3"/>
      <c r="O1083" s="3">
        <v>0</v>
      </c>
      <c r="P1083" s="3"/>
      <c r="Q1083" s="3">
        <f t="shared" si="38"/>
        <v>8000</v>
      </c>
      <c r="T1083" s="15"/>
    </row>
    <row r="1084" spans="1:20" ht="11.85" customHeight="1" x14ac:dyDescent="0.2">
      <c r="A1084" s="2" t="s">
        <v>580</v>
      </c>
      <c r="C1084" s="3">
        <v>997</v>
      </c>
      <c r="D1084" s="3"/>
      <c r="E1084" s="3">
        <v>917.33</v>
      </c>
      <c r="F1084" s="3"/>
      <c r="G1084" s="4">
        <v>966.99</v>
      </c>
      <c r="H1084" s="3"/>
      <c r="I1084" s="3">
        <v>1000</v>
      </c>
      <c r="J1084" s="3"/>
      <c r="K1084" s="3">
        <v>1200</v>
      </c>
      <c r="L1084" s="3"/>
      <c r="M1084" s="3">
        <v>1200</v>
      </c>
      <c r="N1084" s="3"/>
      <c r="O1084" s="3">
        <v>0</v>
      </c>
      <c r="P1084" s="3"/>
      <c r="Q1084" s="3">
        <f t="shared" si="38"/>
        <v>1200</v>
      </c>
      <c r="T1084" s="15"/>
    </row>
    <row r="1085" spans="1:20" ht="11.85" customHeight="1" x14ac:dyDescent="0.2">
      <c r="A1085" s="2" t="s">
        <v>581</v>
      </c>
      <c r="C1085" s="3">
        <v>1191</v>
      </c>
      <c r="D1085" s="3"/>
      <c r="E1085" s="3">
        <v>0</v>
      </c>
      <c r="F1085" s="3"/>
      <c r="G1085" s="4">
        <v>175</v>
      </c>
      <c r="H1085" s="3"/>
      <c r="I1085" s="3">
        <v>2000</v>
      </c>
      <c r="J1085" s="3"/>
      <c r="K1085" s="3">
        <v>2000</v>
      </c>
      <c r="L1085" s="3"/>
      <c r="M1085" s="3">
        <v>2000</v>
      </c>
      <c r="N1085" s="3"/>
      <c r="O1085" s="3">
        <v>0</v>
      </c>
      <c r="P1085" s="3"/>
      <c r="Q1085" s="3">
        <f t="shared" si="38"/>
        <v>2000</v>
      </c>
      <c r="T1085" s="15"/>
    </row>
    <row r="1086" spans="1:20" ht="11.85" customHeight="1" x14ac:dyDescent="0.2">
      <c r="A1086" s="2" t="s">
        <v>582</v>
      </c>
      <c r="C1086" s="3">
        <v>0</v>
      </c>
      <c r="D1086" s="3"/>
      <c r="E1086" s="3">
        <v>0</v>
      </c>
      <c r="F1086" s="3"/>
      <c r="G1086" s="4">
        <v>0</v>
      </c>
      <c r="H1086" s="3"/>
      <c r="I1086" s="3">
        <v>0</v>
      </c>
      <c r="J1086" s="3"/>
      <c r="K1086" s="3">
        <v>0</v>
      </c>
      <c r="L1086" s="3"/>
      <c r="M1086" s="3">
        <v>0</v>
      </c>
      <c r="N1086" s="3"/>
      <c r="O1086" s="3">
        <v>0</v>
      </c>
      <c r="P1086" s="3"/>
      <c r="Q1086" s="3">
        <f t="shared" si="38"/>
        <v>0</v>
      </c>
      <c r="T1086" s="15"/>
    </row>
    <row r="1087" spans="1:20" ht="11.85" customHeight="1" x14ac:dyDescent="0.2">
      <c r="A1087" s="2" t="s">
        <v>583</v>
      </c>
      <c r="C1087" s="3">
        <v>0</v>
      </c>
      <c r="D1087" s="3"/>
      <c r="E1087" s="3">
        <v>0</v>
      </c>
      <c r="F1087" s="3"/>
      <c r="G1087" s="4">
        <v>0</v>
      </c>
      <c r="H1087" s="3"/>
      <c r="I1087" s="3">
        <v>0</v>
      </c>
      <c r="J1087" s="3"/>
      <c r="K1087" s="3">
        <v>0</v>
      </c>
      <c r="L1087" s="3"/>
      <c r="M1087" s="3">
        <v>0</v>
      </c>
      <c r="N1087" s="3"/>
      <c r="O1087" s="3">
        <v>0</v>
      </c>
      <c r="P1087" s="3"/>
      <c r="Q1087" s="3">
        <f t="shared" si="38"/>
        <v>0</v>
      </c>
      <c r="T1087" s="15"/>
    </row>
    <row r="1088" spans="1:20" ht="11.85" customHeight="1" x14ac:dyDescent="0.2">
      <c r="A1088" s="2" t="s">
        <v>584</v>
      </c>
      <c r="C1088" s="3">
        <v>9578</v>
      </c>
      <c r="D1088" s="3"/>
      <c r="E1088" s="3">
        <v>4898.6400000000003</v>
      </c>
      <c r="F1088" s="3"/>
      <c r="G1088" s="4">
        <v>1797.96</v>
      </c>
      <c r="H1088" s="3"/>
      <c r="I1088" s="3">
        <v>980</v>
      </c>
      <c r="J1088" s="3"/>
      <c r="K1088" s="3">
        <v>800</v>
      </c>
      <c r="L1088" s="3"/>
      <c r="M1088" s="3">
        <v>1216</v>
      </c>
      <c r="N1088" s="3"/>
      <c r="O1088" s="3">
        <v>500</v>
      </c>
      <c r="P1088" s="3"/>
      <c r="Q1088" s="3">
        <f t="shared" si="38"/>
        <v>1716</v>
      </c>
      <c r="T1088" s="15"/>
    </row>
    <row r="1089" spans="1:21" ht="11.85" customHeight="1" x14ac:dyDescent="0.2">
      <c r="A1089" s="2" t="s">
        <v>585</v>
      </c>
      <c r="C1089" s="16">
        <v>59760</v>
      </c>
      <c r="D1089" s="3"/>
      <c r="E1089" s="16">
        <v>55432.56</v>
      </c>
      <c r="F1089" s="3"/>
      <c r="G1089" s="17">
        <v>62774.99</v>
      </c>
      <c r="H1089" s="3"/>
      <c r="I1089" s="16">
        <v>15741</v>
      </c>
      <c r="J1089" s="3"/>
      <c r="K1089" s="16">
        <v>8970</v>
      </c>
      <c r="L1089" s="3"/>
      <c r="M1089" s="16">
        <v>9238</v>
      </c>
      <c r="N1089" s="3"/>
      <c r="O1089" s="16">
        <v>22600</v>
      </c>
      <c r="P1089" s="3"/>
      <c r="Q1089" s="16">
        <f>M1089+O1089</f>
        <v>31838</v>
      </c>
      <c r="T1089" s="15"/>
    </row>
    <row r="1090" spans="1:21" ht="11.85" customHeight="1" x14ac:dyDescent="0.2">
      <c r="A1090" s="2" t="s">
        <v>290</v>
      </c>
      <c r="C1090" s="3">
        <f>SUM(C1070:C1074)+SUM(C1075:C1089)</f>
        <v>175615</v>
      </c>
      <c r="D1090" s="3"/>
      <c r="E1090" s="3">
        <f>SUM(E1070:E1074)+SUM(E1075:E1089)</f>
        <v>167948.5</v>
      </c>
      <c r="F1090" s="3"/>
      <c r="G1090" s="4">
        <f>SUM(G1070:G1074)+SUM(G1075:G1089)</f>
        <v>148455.94</v>
      </c>
      <c r="H1090" s="3"/>
      <c r="I1090" s="3">
        <f>SUM(I1070:I1074)+SUM(I1075:I1089)</f>
        <v>142750</v>
      </c>
      <c r="J1090" s="3"/>
      <c r="K1090" s="3">
        <f>SUM(K1070:K1074)+SUM(K1075:K1089)</f>
        <v>130099</v>
      </c>
      <c r="L1090" s="3"/>
      <c r="M1090" s="3">
        <f>SUM(M1070:M1074)+SUM(M1075:M1089)</f>
        <v>112039</v>
      </c>
      <c r="N1090" s="3"/>
      <c r="O1090" s="3">
        <f>SUM(O1070:O1074)+SUM(O1075:O1089)</f>
        <v>23100</v>
      </c>
      <c r="P1090" s="3"/>
      <c r="Q1090" s="3">
        <f>SUM(Q1070:Q1089)</f>
        <v>135139</v>
      </c>
      <c r="R1090" s="3"/>
      <c r="S1090" s="3"/>
      <c r="U1090" s="3"/>
    </row>
    <row r="1091" spans="1:21" ht="11.85" customHeight="1" x14ac:dyDescent="0.2">
      <c r="C1091" s="3"/>
      <c r="D1091" s="3"/>
      <c r="F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</row>
    <row r="1092" spans="1:21" ht="11.85" customHeight="1" x14ac:dyDescent="0.2">
      <c r="C1092" s="3"/>
      <c r="D1092" s="3"/>
      <c r="F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</row>
    <row r="1093" spans="1:21" ht="11.85" customHeight="1" x14ac:dyDescent="0.2">
      <c r="C1093" s="3"/>
      <c r="D1093" s="3"/>
      <c r="F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</row>
    <row r="1094" spans="1:21" ht="11.85" customHeight="1" x14ac:dyDescent="0.2">
      <c r="A1094" s="1"/>
      <c r="B1094" s="1"/>
      <c r="E1094" s="3" t="str">
        <f>$E$1</f>
        <v>CITY OF BRADY</v>
      </c>
    </row>
    <row r="1095" spans="1:21" ht="11.85" customHeight="1" x14ac:dyDescent="0.2">
      <c r="E1095" s="3" t="str">
        <f>$E$2</f>
        <v>BUDGET REPORT</v>
      </c>
    </row>
    <row r="1096" spans="1:21" ht="11.85" customHeight="1" x14ac:dyDescent="0.2">
      <c r="E1096" s="3" t="str">
        <f>$E$3</f>
        <v>FISCAL YEAR 2015 - 2016</v>
      </c>
    </row>
    <row r="1097" spans="1:21" ht="11.85" customHeight="1" x14ac:dyDescent="0.2">
      <c r="A1097" s="2" t="s">
        <v>3</v>
      </c>
    </row>
    <row r="1098" spans="1:21" ht="11.85" customHeight="1" x14ac:dyDescent="0.2">
      <c r="A1098" s="2" t="s">
        <v>542</v>
      </c>
    </row>
    <row r="1099" spans="1:21" ht="11.85" customHeight="1" x14ac:dyDescent="0.2">
      <c r="I1099" s="48" t="str">
        <f>$I$6</f>
        <v>(----- 2014-2015 ------)</v>
      </c>
      <c r="J1099" s="48"/>
      <c r="K1099" s="48"/>
      <c r="L1099" s="7"/>
      <c r="M1099" s="48" t="str">
        <f>$M$6</f>
        <v>2015-2016</v>
      </c>
      <c r="N1099" s="48"/>
      <c r="O1099" s="48"/>
      <c r="P1099" s="48"/>
      <c r="Q1099" s="48"/>
    </row>
    <row r="1100" spans="1:21" ht="11.85" customHeight="1" x14ac:dyDescent="0.2">
      <c r="C1100" s="7" t="str">
        <f>$C$7</f>
        <v>2011- 2012</v>
      </c>
      <c r="D1100" s="7"/>
      <c r="E1100" s="8" t="str">
        <f>$E$7</f>
        <v>2012-2013</v>
      </c>
      <c r="F1100" s="7"/>
      <c r="G1100" s="9" t="str">
        <f>$G$7</f>
        <v>2013- 2014</v>
      </c>
      <c r="H1100" s="7"/>
      <c r="I1100" s="7" t="s">
        <v>9</v>
      </c>
      <c r="J1100" s="7"/>
      <c r="K1100" s="7" t="str">
        <f>+$K$7</f>
        <v>PROJECTED</v>
      </c>
      <c r="L1100" s="7"/>
      <c r="M1100" s="7" t="str">
        <f>$M$7</f>
        <v>2015-2016</v>
      </c>
      <c r="N1100" s="7"/>
      <c r="O1100" s="7" t="str">
        <f>$O$7</f>
        <v>2015-2016</v>
      </c>
      <c r="P1100" s="7"/>
      <c r="Q1100" s="42" t="str">
        <f>$Q$7</f>
        <v>APPROVED</v>
      </c>
    </row>
    <row r="1101" spans="1:21" ht="11.85" customHeight="1" x14ac:dyDescent="0.2">
      <c r="A1101" s="10" t="s">
        <v>237</v>
      </c>
      <c r="C1101" s="11" t="s">
        <v>12</v>
      </c>
      <c r="D1101" s="7"/>
      <c r="E1101" s="12" t="s">
        <v>12</v>
      </c>
      <c r="F1101" s="7"/>
      <c r="G1101" s="13" t="s">
        <v>12</v>
      </c>
      <c r="H1101" s="7"/>
      <c r="I1101" s="11" t="s">
        <v>13</v>
      </c>
      <c r="J1101" s="7"/>
      <c r="K1101" s="11" t="s">
        <v>13</v>
      </c>
      <c r="L1101" s="7"/>
      <c r="M1101" s="11" t="str">
        <f>$M$8</f>
        <v>BASE</v>
      </c>
      <c r="N1101" s="7"/>
      <c r="O1101" s="11" t="str">
        <f>$O$8</f>
        <v>SUPPLEMENTAL</v>
      </c>
      <c r="P1101" s="7"/>
      <c r="Q1101" s="11" t="str">
        <f>$Q$8</f>
        <v>BUDGET</v>
      </c>
    </row>
    <row r="1102" spans="1:21" ht="11.85" customHeight="1" x14ac:dyDescent="0.2">
      <c r="C1102" s="3"/>
      <c r="D1102" s="3"/>
      <c r="F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</row>
    <row r="1103" spans="1:21" ht="11.85" customHeight="1" x14ac:dyDescent="0.2">
      <c r="A1103" s="2" t="s">
        <v>586</v>
      </c>
      <c r="C1103" s="19">
        <v>78392</v>
      </c>
      <c r="D1103" s="3"/>
      <c r="E1103" s="19">
        <v>0</v>
      </c>
      <c r="F1103" s="3"/>
      <c r="G1103" s="20">
        <v>0</v>
      </c>
      <c r="H1103" s="3"/>
      <c r="I1103" s="19">
        <v>0</v>
      </c>
      <c r="J1103" s="3"/>
      <c r="K1103" s="19">
        <v>0</v>
      </c>
      <c r="L1103" s="3"/>
      <c r="M1103" s="19">
        <v>0</v>
      </c>
      <c r="N1103" s="3"/>
      <c r="O1103" s="19">
        <v>0</v>
      </c>
      <c r="P1103" s="3"/>
      <c r="Q1103" s="19">
        <f>M1103+O1103</f>
        <v>0</v>
      </c>
      <c r="T1103" s="15"/>
    </row>
    <row r="1104" spans="1:21" ht="11.85" customHeight="1" x14ac:dyDescent="0.2">
      <c r="A1104" s="2" t="s">
        <v>587</v>
      </c>
      <c r="C1104" s="16">
        <v>0</v>
      </c>
      <c r="D1104" s="3"/>
      <c r="E1104" s="16">
        <v>0</v>
      </c>
      <c r="F1104" s="3"/>
      <c r="G1104" s="17">
        <v>0</v>
      </c>
      <c r="H1104" s="3"/>
      <c r="I1104" s="16">
        <v>45000</v>
      </c>
      <c r="J1104" s="3"/>
      <c r="K1104" s="16">
        <v>48570</v>
      </c>
      <c r="L1104" s="3"/>
      <c r="M1104" s="16">
        <v>0</v>
      </c>
      <c r="N1104" s="3"/>
      <c r="O1104" s="16">
        <v>109005</v>
      </c>
      <c r="P1104" s="3"/>
      <c r="Q1104" s="16">
        <f>M1104+O1104</f>
        <v>109005</v>
      </c>
      <c r="T1104" s="15"/>
    </row>
    <row r="1105" spans="1:21" ht="11.85" customHeight="1" x14ac:dyDescent="0.2">
      <c r="A1105" s="2" t="s">
        <v>293</v>
      </c>
      <c r="C1105" s="3">
        <f>SUM(C1103:C1104)</f>
        <v>78392</v>
      </c>
      <c r="D1105" s="3"/>
      <c r="E1105" s="3">
        <f>SUM(E1103:E1104)</f>
        <v>0</v>
      </c>
      <c r="F1105" s="3"/>
      <c r="G1105" s="4">
        <f>SUM(G1103:G1104)</f>
        <v>0</v>
      </c>
      <c r="H1105" s="3"/>
      <c r="I1105" s="3">
        <f>SUM(I1103:I1104)</f>
        <v>45000</v>
      </c>
      <c r="J1105" s="3"/>
      <c r="K1105" s="3">
        <f>SUM(K1103:K1104)</f>
        <v>48570</v>
      </c>
      <c r="L1105" s="3"/>
      <c r="M1105" s="3">
        <f>SUM(M1103:M1104)</f>
        <v>0</v>
      </c>
      <c r="N1105" s="3"/>
      <c r="O1105" s="3">
        <f>SUM(O1103:O1104)</f>
        <v>109005</v>
      </c>
      <c r="P1105" s="3"/>
      <c r="Q1105" s="3">
        <f>SUM(Q1103:Q1104)</f>
        <v>109005</v>
      </c>
    </row>
    <row r="1106" spans="1:21" ht="11.85" customHeight="1" x14ac:dyDescent="0.2">
      <c r="C1106" s="3"/>
      <c r="D1106" s="3"/>
      <c r="F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</row>
    <row r="1107" spans="1:21" ht="11.85" customHeight="1" x14ac:dyDescent="0.2">
      <c r="A1107" s="2" t="s">
        <v>588</v>
      </c>
      <c r="C1107" s="3">
        <f>C1050+C1067+C1090+C1105</f>
        <v>1107730</v>
      </c>
      <c r="D1107" s="3"/>
      <c r="E1107" s="3">
        <f>E1050+E1067+E1090+E1105</f>
        <v>1012706.3599999999</v>
      </c>
      <c r="F1107" s="3"/>
      <c r="G1107" s="4">
        <f>G1050+G1067+G1090+G1105</f>
        <v>760308.71</v>
      </c>
      <c r="H1107" s="3"/>
      <c r="I1107" s="3">
        <f>I1050+I1067+I1090+I1105</f>
        <v>847807</v>
      </c>
      <c r="J1107" s="3"/>
      <c r="K1107" s="3">
        <f>K1050+K1067+K1090+K1105</f>
        <v>843226</v>
      </c>
      <c r="L1107" s="3"/>
      <c r="M1107" s="3">
        <f>M1050+M1067+M1090+M1105</f>
        <v>793871</v>
      </c>
      <c r="N1107" s="3"/>
      <c r="O1107" s="3">
        <f>O1050+O1067+O1090+O1105</f>
        <v>132105</v>
      </c>
      <c r="P1107" s="3"/>
      <c r="Q1107" s="3">
        <f>Q1050+Q1067+Q1090+Q1105</f>
        <v>925976</v>
      </c>
      <c r="R1107" s="3"/>
      <c r="S1107" s="3"/>
      <c r="T1107" s="15"/>
      <c r="U1107" s="3"/>
    </row>
    <row r="1108" spans="1:21" ht="11.85" customHeight="1" x14ac:dyDescent="0.2"/>
    <row r="1109" spans="1:21" ht="11.85" customHeight="1" x14ac:dyDescent="0.2"/>
    <row r="1110" spans="1:21" ht="11.85" customHeight="1" x14ac:dyDescent="0.2"/>
    <row r="1111" spans="1:21" ht="11.85" customHeight="1" x14ac:dyDescent="0.2"/>
    <row r="1112" spans="1:21" ht="11.85" customHeight="1" x14ac:dyDescent="0.2"/>
    <row r="1113" spans="1:21" ht="11.85" customHeight="1" x14ac:dyDescent="0.2"/>
    <row r="1114" spans="1:21" ht="11.85" customHeight="1" x14ac:dyDescent="0.2"/>
    <row r="1115" spans="1:21" ht="11.85" customHeight="1" x14ac:dyDescent="0.2"/>
    <row r="1116" spans="1:21" ht="11.85" customHeight="1" x14ac:dyDescent="0.2"/>
    <row r="1117" spans="1:21" ht="11.85" customHeight="1" x14ac:dyDescent="0.2"/>
    <row r="1118" spans="1:21" ht="11.85" customHeight="1" x14ac:dyDescent="0.2"/>
    <row r="1119" spans="1:21" ht="11.85" customHeight="1" x14ac:dyDescent="0.2"/>
    <row r="1120" spans="1:21" ht="11.85" customHeight="1" x14ac:dyDescent="0.2"/>
    <row r="1121" ht="11.85" customHeight="1" x14ac:dyDescent="0.2"/>
    <row r="1122" ht="11.85" customHeight="1" x14ac:dyDescent="0.2"/>
    <row r="1123" ht="11.85" customHeight="1" x14ac:dyDescent="0.2"/>
    <row r="1124" ht="11.85" customHeight="1" x14ac:dyDescent="0.2"/>
    <row r="1125" ht="11.85" customHeight="1" x14ac:dyDescent="0.2"/>
    <row r="1126" ht="11.85" customHeight="1" x14ac:dyDescent="0.2"/>
    <row r="1127" ht="11.85" customHeight="1" x14ac:dyDescent="0.2"/>
    <row r="1128" ht="11.85" customHeight="1" x14ac:dyDescent="0.2"/>
    <row r="1129" ht="11.85" customHeight="1" x14ac:dyDescent="0.2"/>
    <row r="1130" ht="11.85" customHeight="1" x14ac:dyDescent="0.2"/>
    <row r="1131" ht="11.85" customHeight="1" x14ac:dyDescent="0.2"/>
    <row r="1132" ht="11.85" customHeight="1" x14ac:dyDescent="0.2"/>
    <row r="1133" ht="11.85" customHeight="1" x14ac:dyDescent="0.2"/>
    <row r="1134" ht="11.85" customHeight="1" x14ac:dyDescent="0.2"/>
    <row r="1135" ht="11.85" customHeight="1" x14ac:dyDescent="0.2"/>
    <row r="1136" ht="11.85" customHeight="1" x14ac:dyDescent="0.2"/>
    <row r="1137" spans="17:17" ht="11.85" customHeight="1" x14ac:dyDescent="0.2"/>
    <row r="1138" spans="17:17" ht="11.85" customHeight="1" x14ac:dyDescent="0.2"/>
    <row r="1139" spans="17:17" ht="11.85" customHeight="1" x14ac:dyDescent="0.2"/>
    <row r="1140" spans="17:17" ht="11.85" customHeight="1" x14ac:dyDescent="0.2"/>
    <row r="1141" spans="17:17" ht="11.85" customHeight="1" x14ac:dyDescent="0.2"/>
    <row r="1142" spans="17:17" ht="11.85" customHeight="1" x14ac:dyDescent="0.2"/>
    <row r="1143" spans="17:17" ht="11.85" customHeight="1" x14ac:dyDescent="0.2"/>
    <row r="1144" spans="17:17" ht="11.85" customHeight="1" x14ac:dyDescent="0.2">
      <c r="Q1144" s="3"/>
    </row>
    <row r="1145" spans="17:17" ht="11.85" customHeight="1" x14ac:dyDescent="0.2"/>
    <row r="1146" spans="17:17" ht="11.85" customHeight="1" x14ac:dyDescent="0.2"/>
    <row r="1147" spans="17:17" ht="11.85" customHeight="1" x14ac:dyDescent="0.2"/>
    <row r="1148" spans="17:17" ht="11.85" customHeight="1" x14ac:dyDescent="0.2"/>
    <row r="1149" spans="17:17" ht="11.85" customHeight="1" x14ac:dyDescent="0.2"/>
    <row r="1150" spans="17:17" ht="11.85" customHeight="1" x14ac:dyDescent="0.2"/>
    <row r="1151" spans="17:17" ht="11.85" customHeight="1" x14ac:dyDescent="0.2"/>
    <row r="1152" spans="17:17" ht="11.85" customHeight="1" x14ac:dyDescent="0.2"/>
    <row r="1153" spans="1:20" ht="11.85" customHeight="1" x14ac:dyDescent="0.2"/>
    <row r="1154" spans="1:20" ht="11.85" customHeight="1" x14ac:dyDescent="0.2"/>
    <row r="1155" spans="1:20" ht="11.85" customHeight="1" x14ac:dyDescent="0.2"/>
    <row r="1156" spans="1:20" ht="11.85" customHeight="1" x14ac:dyDescent="0.2">
      <c r="A1156" s="1"/>
      <c r="B1156" s="1"/>
      <c r="E1156" s="3" t="str">
        <f>$E$1</f>
        <v>CITY OF BRADY</v>
      </c>
    </row>
    <row r="1157" spans="1:20" ht="11.85" customHeight="1" x14ac:dyDescent="0.2">
      <c r="E1157" s="3" t="str">
        <f>$E$2</f>
        <v>BUDGET REPORT</v>
      </c>
    </row>
    <row r="1158" spans="1:20" ht="11.85" customHeight="1" x14ac:dyDescent="0.2">
      <c r="E1158" s="3" t="str">
        <f>$E$3</f>
        <v>FISCAL YEAR 2015 - 2016</v>
      </c>
    </row>
    <row r="1159" spans="1:20" ht="11.85" customHeight="1" x14ac:dyDescent="0.2">
      <c r="A1159" s="2" t="s">
        <v>3</v>
      </c>
    </row>
    <row r="1160" spans="1:20" ht="11.85" customHeight="1" x14ac:dyDescent="0.2">
      <c r="A1160" s="2" t="s">
        <v>589</v>
      </c>
    </row>
    <row r="1161" spans="1:20" ht="11.85" customHeight="1" x14ac:dyDescent="0.2">
      <c r="I1161" s="48" t="str">
        <f>$I$6</f>
        <v>(----- 2014-2015 ------)</v>
      </c>
      <c r="J1161" s="48"/>
      <c r="K1161" s="48"/>
      <c r="L1161" s="7"/>
      <c r="M1161" s="48" t="str">
        <f>$M$6</f>
        <v>2015-2016</v>
      </c>
      <c r="N1161" s="48"/>
      <c r="O1161" s="48"/>
      <c r="P1161" s="48"/>
      <c r="Q1161" s="48"/>
    </row>
    <row r="1162" spans="1:20" ht="11.85" customHeight="1" x14ac:dyDescent="0.2">
      <c r="C1162" s="7" t="str">
        <f>$C$7</f>
        <v>2011- 2012</v>
      </c>
      <c r="D1162" s="7"/>
      <c r="E1162" s="8" t="str">
        <f>$E$7</f>
        <v>2012-2013</v>
      </c>
      <c r="F1162" s="7"/>
      <c r="G1162" s="9" t="str">
        <f>$G$7</f>
        <v>2013- 2014</v>
      </c>
      <c r="H1162" s="7"/>
      <c r="I1162" s="7" t="s">
        <v>9</v>
      </c>
      <c r="J1162" s="7"/>
      <c r="K1162" s="7" t="str">
        <f>+$K$7</f>
        <v>PROJECTED</v>
      </c>
      <c r="L1162" s="7"/>
      <c r="M1162" s="7" t="str">
        <f>$M$7</f>
        <v>2015-2016</v>
      </c>
      <c r="N1162" s="7"/>
      <c r="O1162" s="7" t="str">
        <f>$O$7</f>
        <v>2015-2016</v>
      </c>
      <c r="P1162" s="7"/>
      <c r="Q1162" s="42" t="str">
        <f>$Q$7</f>
        <v>APPROVED</v>
      </c>
    </row>
    <row r="1163" spans="1:20" ht="11.85" customHeight="1" x14ac:dyDescent="0.2">
      <c r="A1163" s="10" t="s">
        <v>237</v>
      </c>
      <c r="C1163" s="11" t="s">
        <v>12</v>
      </c>
      <c r="D1163" s="7"/>
      <c r="E1163" s="12" t="s">
        <v>12</v>
      </c>
      <c r="F1163" s="7"/>
      <c r="G1163" s="13" t="s">
        <v>12</v>
      </c>
      <c r="H1163" s="7"/>
      <c r="I1163" s="11" t="s">
        <v>13</v>
      </c>
      <c r="J1163" s="7"/>
      <c r="K1163" s="11" t="s">
        <v>13</v>
      </c>
      <c r="L1163" s="7"/>
      <c r="M1163" s="11" t="str">
        <f>$M$8</f>
        <v>BASE</v>
      </c>
      <c r="N1163" s="7"/>
      <c r="O1163" s="11" t="str">
        <f>$O$8</f>
        <v>SUPPLEMENTAL</v>
      </c>
      <c r="P1163" s="7"/>
      <c r="Q1163" s="11" t="str">
        <f>$Q$8</f>
        <v>BUDGET</v>
      </c>
    </row>
    <row r="1164" spans="1:20" ht="11.85" customHeight="1" x14ac:dyDescent="0.2"/>
    <row r="1165" spans="1:20" ht="11.85" customHeight="1" x14ac:dyDescent="0.2">
      <c r="A1165" s="14" t="s">
        <v>238</v>
      </c>
    </row>
    <row r="1166" spans="1:20" ht="11.85" customHeight="1" x14ac:dyDescent="0.2">
      <c r="A1166" s="2" t="s">
        <v>590</v>
      </c>
      <c r="C1166" s="3">
        <v>23296</v>
      </c>
      <c r="D1166" s="3"/>
      <c r="E1166" s="3">
        <v>13208</v>
      </c>
      <c r="F1166" s="3"/>
      <c r="G1166" s="4">
        <v>12029.92</v>
      </c>
      <c r="H1166" s="3"/>
      <c r="I1166" s="3">
        <v>13138</v>
      </c>
      <c r="J1166" s="3"/>
      <c r="K1166" s="3">
        <v>13138</v>
      </c>
      <c r="L1166" s="3"/>
      <c r="M1166" s="3">
        <v>13300</v>
      </c>
      <c r="N1166" s="3"/>
      <c r="O1166" s="3">
        <v>0</v>
      </c>
      <c r="P1166" s="3"/>
      <c r="Q1166" s="3">
        <f t="shared" ref="Q1166:Q1172" si="39">M1166+O1166</f>
        <v>13300</v>
      </c>
      <c r="T1166" s="15"/>
    </row>
    <row r="1167" spans="1:20" ht="11.85" customHeight="1" x14ac:dyDescent="0.2">
      <c r="A1167" s="2" t="s">
        <v>591</v>
      </c>
      <c r="C1167" s="3">
        <v>90</v>
      </c>
      <c r="D1167" s="3"/>
      <c r="E1167" s="3">
        <v>669.75</v>
      </c>
      <c r="F1167" s="3"/>
      <c r="G1167" s="4">
        <v>0</v>
      </c>
      <c r="H1167" s="3"/>
      <c r="I1167" s="3">
        <v>0</v>
      </c>
      <c r="J1167" s="3"/>
      <c r="K1167" s="3">
        <v>0</v>
      </c>
      <c r="L1167" s="3"/>
      <c r="M1167" s="3">
        <v>0</v>
      </c>
      <c r="N1167" s="3"/>
      <c r="O1167" s="3">
        <v>0</v>
      </c>
      <c r="P1167" s="3"/>
      <c r="Q1167" s="3">
        <f t="shared" si="39"/>
        <v>0</v>
      </c>
      <c r="T1167" s="15"/>
    </row>
    <row r="1168" spans="1:20" ht="11.85" customHeight="1" x14ac:dyDescent="0.2">
      <c r="A1168" s="2" t="s">
        <v>592</v>
      </c>
      <c r="C1168" s="3">
        <v>7495</v>
      </c>
      <c r="D1168" s="3"/>
      <c r="E1168" s="3">
        <v>1912.12</v>
      </c>
      <c r="F1168" s="3"/>
      <c r="G1168" s="4">
        <v>0</v>
      </c>
      <c r="H1168" s="3"/>
      <c r="I1168" s="3">
        <v>0</v>
      </c>
      <c r="J1168" s="3"/>
      <c r="K1168" s="3">
        <v>0</v>
      </c>
      <c r="L1168" s="3"/>
      <c r="M1168" s="3">
        <v>0</v>
      </c>
      <c r="N1168" s="3"/>
      <c r="O1168" s="3">
        <v>0</v>
      </c>
      <c r="P1168" s="3"/>
      <c r="Q1168" s="3">
        <f t="shared" si="39"/>
        <v>0</v>
      </c>
      <c r="T1168" s="15"/>
    </row>
    <row r="1169" spans="1:21" ht="11.85" customHeight="1" x14ac:dyDescent="0.2">
      <c r="A1169" s="2" t="s">
        <v>593</v>
      </c>
      <c r="C1169" s="3">
        <v>2443</v>
      </c>
      <c r="D1169" s="3"/>
      <c r="E1169" s="3">
        <v>875.5</v>
      </c>
      <c r="F1169" s="3"/>
      <c r="G1169" s="4">
        <v>0</v>
      </c>
      <c r="H1169" s="3"/>
      <c r="I1169" s="3">
        <v>0</v>
      </c>
      <c r="J1169" s="3"/>
      <c r="K1169" s="3">
        <v>0</v>
      </c>
      <c r="L1169" s="3"/>
      <c r="M1169" s="3">
        <v>0</v>
      </c>
      <c r="N1169" s="3"/>
      <c r="O1169" s="3">
        <v>0</v>
      </c>
      <c r="P1169" s="3"/>
      <c r="Q1169" s="3">
        <f t="shared" si="39"/>
        <v>0</v>
      </c>
      <c r="T1169" s="15"/>
    </row>
    <row r="1170" spans="1:21" ht="11.85" customHeight="1" x14ac:dyDescent="0.2">
      <c r="A1170" s="2" t="s">
        <v>594</v>
      </c>
      <c r="C1170" s="3">
        <v>61</v>
      </c>
      <c r="D1170" s="3"/>
      <c r="E1170" s="3">
        <v>37.11</v>
      </c>
      <c r="F1170" s="3"/>
      <c r="G1170" s="4">
        <v>20.09</v>
      </c>
      <c r="H1170" s="3"/>
      <c r="I1170" s="3">
        <v>50</v>
      </c>
      <c r="J1170" s="3"/>
      <c r="K1170" s="3">
        <v>50</v>
      </c>
      <c r="L1170" s="3"/>
      <c r="M1170" s="3">
        <v>50</v>
      </c>
      <c r="N1170" s="3"/>
      <c r="O1170" s="3">
        <v>0</v>
      </c>
      <c r="P1170" s="3"/>
      <c r="Q1170" s="3">
        <f t="shared" si="39"/>
        <v>50</v>
      </c>
      <c r="T1170" s="15"/>
    </row>
    <row r="1171" spans="1:21" ht="11.85" customHeight="1" x14ac:dyDescent="0.2">
      <c r="A1171" s="2" t="s">
        <v>595</v>
      </c>
      <c r="C1171" s="3">
        <v>261</v>
      </c>
      <c r="D1171" s="3"/>
      <c r="E1171" s="3">
        <v>1.55</v>
      </c>
      <c r="F1171" s="3"/>
      <c r="G1171" s="4">
        <v>189.33</v>
      </c>
      <c r="H1171" s="3"/>
      <c r="I1171" s="3">
        <v>207</v>
      </c>
      <c r="J1171" s="3"/>
      <c r="K1171" s="3">
        <v>207</v>
      </c>
      <c r="L1171" s="3"/>
      <c r="M1171" s="3">
        <v>90</v>
      </c>
      <c r="N1171" s="3"/>
      <c r="O1171" s="3">
        <v>0</v>
      </c>
      <c r="P1171" s="3"/>
      <c r="Q1171" s="3">
        <f t="shared" si="39"/>
        <v>90</v>
      </c>
      <c r="T1171" s="15"/>
    </row>
    <row r="1172" spans="1:21" ht="11.85" customHeight="1" x14ac:dyDescent="0.2">
      <c r="A1172" s="2" t="s">
        <v>596</v>
      </c>
      <c r="C1172" s="16">
        <v>1835</v>
      </c>
      <c r="D1172" s="3"/>
      <c r="E1172" s="16">
        <v>1061.6400000000001</v>
      </c>
      <c r="F1172" s="3"/>
      <c r="G1172" s="17">
        <v>920.29</v>
      </c>
      <c r="H1172" s="3"/>
      <c r="I1172" s="16">
        <v>1025</v>
      </c>
      <c r="J1172" s="3"/>
      <c r="K1172" s="16">
        <v>1025</v>
      </c>
      <c r="L1172" s="3"/>
      <c r="M1172" s="16">
        <v>1037</v>
      </c>
      <c r="N1172" s="3"/>
      <c r="O1172" s="16">
        <v>0</v>
      </c>
      <c r="P1172" s="3"/>
      <c r="Q1172" s="16">
        <f t="shared" si="39"/>
        <v>1037</v>
      </c>
      <c r="T1172" s="15"/>
    </row>
    <row r="1173" spans="1:21" ht="11.85" customHeight="1" x14ac:dyDescent="0.2">
      <c r="A1173" s="2" t="s">
        <v>249</v>
      </c>
      <c r="C1173" s="3">
        <f>SUM(C1166:C1172)</f>
        <v>35481</v>
      </c>
      <c r="D1173" s="3"/>
      <c r="E1173" s="3">
        <f>SUM(E1166:E1172)</f>
        <v>17765.669999999998</v>
      </c>
      <c r="F1173" s="3"/>
      <c r="G1173" s="4">
        <f>SUM(G1166:G1172)</f>
        <v>13159.630000000001</v>
      </c>
      <c r="H1173" s="3"/>
      <c r="I1173" s="3">
        <f>SUM(I1166:I1172)</f>
        <v>14420</v>
      </c>
      <c r="J1173" s="3"/>
      <c r="K1173" s="3">
        <f>SUM(K1166:K1172)</f>
        <v>14420</v>
      </c>
      <c r="L1173" s="3"/>
      <c r="M1173" s="3">
        <f>SUM(M1166:M1172)</f>
        <v>14477</v>
      </c>
      <c r="N1173" s="3"/>
      <c r="O1173" s="3">
        <f>SUM(O1166:O1172)</f>
        <v>0</v>
      </c>
      <c r="P1173" s="3"/>
      <c r="Q1173" s="3">
        <f>SUM(Q1166:Q1172)</f>
        <v>14477</v>
      </c>
      <c r="R1173" s="3"/>
      <c r="S1173" s="3"/>
      <c r="U1173" s="3"/>
    </row>
    <row r="1174" spans="1:21" ht="11.85" customHeight="1" x14ac:dyDescent="0.2">
      <c r="C1174" s="3"/>
      <c r="D1174" s="3"/>
      <c r="F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</row>
    <row r="1175" spans="1:21" ht="11.85" customHeight="1" x14ac:dyDescent="0.2">
      <c r="A1175" s="14" t="s">
        <v>250</v>
      </c>
      <c r="C1175" s="3"/>
      <c r="D1175" s="3"/>
      <c r="F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</row>
    <row r="1176" spans="1:21" ht="11.85" customHeight="1" x14ac:dyDescent="0.2">
      <c r="A1176" s="2" t="s">
        <v>597</v>
      </c>
      <c r="C1176" s="3">
        <v>1170</v>
      </c>
      <c r="D1176" s="3"/>
      <c r="E1176" s="3">
        <v>0</v>
      </c>
      <c r="F1176" s="3"/>
      <c r="G1176" s="4">
        <v>1000</v>
      </c>
      <c r="H1176" s="3"/>
      <c r="I1176" s="3">
        <v>0</v>
      </c>
      <c r="J1176" s="3"/>
      <c r="K1176" s="3">
        <v>0</v>
      </c>
      <c r="L1176" s="3"/>
      <c r="M1176" s="3">
        <v>0</v>
      </c>
      <c r="N1176" s="3"/>
      <c r="O1176" s="3">
        <v>0</v>
      </c>
      <c r="P1176" s="3"/>
      <c r="Q1176" s="3">
        <f t="shared" ref="Q1176:Q1185" si="40">M1176+O1176</f>
        <v>0</v>
      </c>
      <c r="T1176" s="15"/>
    </row>
    <row r="1177" spans="1:21" ht="11.85" customHeight="1" x14ac:dyDescent="0.2">
      <c r="A1177" s="2" t="s">
        <v>598</v>
      </c>
      <c r="C1177" s="3">
        <v>21</v>
      </c>
      <c r="D1177" s="3"/>
      <c r="E1177" s="3">
        <v>604.07000000000005</v>
      </c>
      <c r="F1177" s="3"/>
      <c r="G1177" s="4">
        <v>650.71</v>
      </c>
      <c r="H1177" s="3"/>
      <c r="I1177" s="3">
        <v>600</v>
      </c>
      <c r="J1177" s="3"/>
      <c r="K1177" s="3">
        <v>600</v>
      </c>
      <c r="L1177" s="3"/>
      <c r="M1177" s="3">
        <v>650</v>
      </c>
      <c r="N1177" s="3"/>
      <c r="O1177" s="3">
        <v>0</v>
      </c>
      <c r="P1177" s="3"/>
      <c r="Q1177" s="3">
        <f t="shared" si="40"/>
        <v>650</v>
      </c>
      <c r="T1177" s="15"/>
    </row>
    <row r="1178" spans="1:21" ht="11.85" customHeight="1" x14ac:dyDescent="0.2">
      <c r="A1178" s="2" t="s">
        <v>599</v>
      </c>
      <c r="C1178" s="3">
        <v>0</v>
      </c>
      <c r="D1178" s="3"/>
      <c r="E1178" s="3">
        <v>0</v>
      </c>
      <c r="F1178" s="3"/>
      <c r="G1178" s="4">
        <v>0</v>
      </c>
      <c r="H1178" s="3"/>
      <c r="I1178" s="3">
        <v>0</v>
      </c>
      <c r="J1178" s="3"/>
      <c r="K1178" s="3">
        <v>0</v>
      </c>
      <c r="L1178" s="3"/>
      <c r="M1178" s="3">
        <v>0</v>
      </c>
      <c r="N1178" s="3"/>
      <c r="O1178" s="3">
        <v>0</v>
      </c>
      <c r="P1178" s="3"/>
      <c r="Q1178" s="3">
        <f t="shared" si="40"/>
        <v>0</v>
      </c>
      <c r="T1178" s="15"/>
    </row>
    <row r="1179" spans="1:21" ht="11.85" customHeight="1" x14ac:dyDescent="0.2">
      <c r="A1179" s="2" t="s">
        <v>600</v>
      </c>
      <c r="C1179" s="3">
        <v>0</v>
      </c>
      <c r="D1179" s="3"/>
      <c r="E1179" s="3">
        <v>0</v>
      </c>
      <c r="F1179" s="3"/>
      <c r="G1179" s="4">
        <v>0</v>
      </c>
      <c r="H1179" s="3"/>
      <c r="I1179" s="3">
        <v>0</v>
      </c>
      <c r="J1179" s="3"/>
      <c r="K1179" s="3">
        <v>0</v>
      </c>
      <c r="L1179" s="3"/>
      <c r="M1179" s="3">
        <v>0</v>
      </c>
      <c r="N1179" s="3"/>
      <c r="O1179" s="3">
        <v>0</v>
      </c>
      <c r="P1179" s="3"/>
      <c r="Q1179" s="3">
        <f t="shared" si="40"/>
        <v>0</v>
      </c>
      <c r="T1179" s="15"/>
    </row>
    <row r="1180" spans="1:21" ht="11.85" customHeight="1" x14ac:dyDescent="0.2">
      <c r="A1180" s="2" t="s">
        <v>601</v>
      </c>
      <c r="C1180" s="3">
        <v>0</v>
      </c>
      <c r="D1180" s="3"/>
      <c r="E1180" s="3">
        <v>0</v>
      </c>
      <c r="F1180" s="3"/>
      <c r="G1180" s="4">
        <v>0</v>
      </c>
      <c r="H1180" s="3"/>
      <c r="I1180" s="3">
        <v>0</v>
      </c>
      <c r="J1180" s="3"/>
      <c r="K1180" s="3">
        <v>0</v>
      </c>
      <c r="L1180" s="3"/>
      <c r="M1180" s="3">
        <v>0</v>
      </c>
      <c r="N1180" s="3"/>
      <c r="O1180" s="3">
        <v>0</v>
      </c>
      <c r="P1180" s="3"/>
      <c r="Q1180" s="3">
        <f t="shared" si="40"/>
        <v>0</v>
      </c>
      <c r="T1180" s="15"/>
    </row>
    <row r="1181" spans="1:21" ht="11.85" customHeight="1" x14ac:dyDescent="0.2">
      <c r="A1181" s="2" t="s">
        <v>602</v>
      </c>
      <c r="C1181" s="3">
        <v>706</v>
      </c>
      <c r="D1181" s="3"/>
      <c r="E1181" s="3">
        <v>752.84</v>
      </c>
      <c r="F1181" s="3"/>
      <c r="G1181" s="4">
        <v>0</v>
      </c>
      <c r="H1181" s="3"/>
      <c r="I1181" s="3">
        <v>0</v>
      </c>
      <c r="J1181" s="3"/>
      <c r="K1181" s="3">
        <v>0</v>
      </c>
      <c r="L1181" s="3"/>
      <c r="M1181" s="3">
        <v>0</v>
      </c>
      <c r="N1181" s="3"/>
      <c r="O1181" s="3">
        <v>0</v>
      </c>
      <c r="P1181" s="3"/>
      <c r="Q1181" s="3">
        <f t="shared" si="40"/>
        <v>0</v>
      </c>
      <c r="T1181" s="15"/>
    </row>
    <row r="1182" spans="1:21" ht="11.85" customHeight="1" x14ac:dyDescent="0.2">
      <c r="A1182" s="2" t="s">
        <v>603</v>
      </c>
      <c r="C1182" s="3">
        <v>513</v>
      </c>
      <c r="D1182" s="3"/>
      <c r="E1182" s="3">
        <v>299.25</v>
      </c>
      <c r="F1182" s="3"/>
      <c r="G1182" s="4">
        <v>0</v>
      </c>
      <c r="H1182" s="3"/>
      <c r="I1182" s="3">
        <v>0</v>
      </c>
      <c r="J1182" s="3"/>
      <c r="K1182" s="3">
        <v>0</v>
      </c>
      <c r="L1182" s="3"/>
      <c r="M1182" s="3">
        <v>0</v>
      </c>
      <c r="N1182" s="3"/>
      <c r="O1182" s="3">
        <v>0</v>
      </c>
      <c r="P1182" s="3"/>
      <c r="Q1182" s="3">
        <f t="shared" si="40"/>
        <v>0</v>
      </c>
      <c r="T1182" s="15"/>
    </row>
    <row r="1183" spans="1:21" ht="11.85" customHeight="1" x14ac:dyDescent="0.2">
      <c r="A1183" s="2" t="s">
        <v>604</v>
      </c>
      <c r="C1183" s="3">
        <v>0</v>
      </c>
      <c r="D1183" s="3"/>
      <c r="E1183" s="3">
        <v>0</v>
      </c>
      <c r="F1183" s="3"/>
      <c r="G1183" s="4">
        <v>99.97</v>
      </c>
      <c r="H1183" s="3"/>
      <c r="I1183" s="3">
        <v>500</v>
      </c>
      <c r="J1183" s="3"/>
      <c r="K1183" s="3">
        <v>0</v>
      </c>
      <c r="L1183" s="3"/>
      <c r="M1183" s="3">
        <v>500</v>
      </c>
      <c r="N1183" s="3"/>
      <c r="O1183" s="3">
        <v>0</v>
      </c>
      <c r="P1183" s="3"/>
      <c r="Q1183" s="3">
        <f t="shared" si="40"/>
        <v>500</v>
      </c>
      <c r="T1183" s="15"/>
    </row>
    <row r="1184" spans="1:21" ht="11.85" customHeight="1" x14ac:dyDescent="0.2">
      <c r="A1184" s="2" t="s">
        <v>605</v>
      </c>
      <c r="C1184" s="19">
        <v>0</v>
      </c>
      <c r="D1184" s="19"/>
      <c r="E1184" s="19">
        <v>0</v>
      </c>
      <c r="F1184" s="19"/>
      <c r="G1184" s="20">
        <v>85.89</v>
      </c>
      <c r="H1184" s="19"/>
      <c r="I1184" s="19">
        <v>1200</v>
      </c>
      <c r="J1184" s="19"/>
      <c r="K1184" s="19">
        <v>0</v>
      </c>
      <c r="L1184" s="19"/>
      <c r="M1184" s="19">
        <v>1200</v>
      </c>
      <c r="N1184" s="19"/>
      <c r="O1184" s="19">
        <v>0</v>
      </c>
      <c r="P1184" s="19"/>
      <c r="Q1184" s="3">
        <f t="shared" si="40"/>
        <v>1200</v>
      </c>
      <c r="T1184" s="15"/>
    </row>
    <row r="1185" spans="1:20" ht="11.85" customHeight="1" x14ac:dyDescent="0.2">
      <c r="A1185" s="2" t="s">
        <v>606</v>
      </c>
      <c r="C1185" s="16">
        <v>17000</v>
      </c>
      <c r="D1185" s="3"/>
      <c r="E1185" s="16">
        <v>4500</v>
      </c>
      <c r="F1185" s="3"/>
      <c r="G1185" s="17">
        <v>49</v>
      </c>
      <c r="H1185" s="3"/>
      <c r="I1185" s="16">
        <v>0</v>
      </c>
      <c r="J1185" s="3"/>
      <c r="K1185" s="16">
        <v>1000</v>
      </c>
      <c r="L1185" s="3"/>
      <c r="M1185" s="16">
        <v>1000</v>
      </c>
      <c r="N1185" s="3"/>
      <c r="O1185" s="16">
        <v>0</v>
      </c>
      <c r="P1185" s="3"/>
      <c r="Q1185" s="16">
        <f t="shared" si="40"/>
        <v>1000</v>
      </c>
      <c r="T1185" s="15"/>
    </row>
    <row r="1186" spans="1:20" ht="11.85" customHeight="1" x14ac:dyDescent="0.2">
      <c r="A1186" s="2" t="s">
        <v>267</v>
      </c>
      <c r="C1186" s="3">
        <f>SUM(C1176:C1185)</f>
        <v>19410</v>
      </c>
      <c r="D1186" s="3"/>
      <c r="E1186" s="3">
        <f>SUM(E1176:E1185)</f>
        <v>6156.16</v>
      </c>
      <c r="F1186" s="3"/>
      <c r="G1186" s="4">
        <f>SUM(G1176:G1185)</f>
        <v>1885.5700000000002</v>
      </c>
      <c r="H1186" s="3"/>
      <c r="I1186" s="3">
        <f>SUM(I1176:I1185)</f>
        <v>2300</v>
      </c>
      <c r="J1186" s="3"/>
      <c r="K1186" s="3">
        <f>SUM(K1176:K1185)</f>
        <v>1600</v>
      </c>
      <c r="L1186" s="3"/>
      <c r="M1186" s="3">
        <f>SUM(M1176:M1185)</f>
        <v>3350</v>
      </c>
      <c r="N1186" s="3"/>
      <c r="O1186" s="3">
        <f>SUM(O1176:O1185)</f>
        <v>0</v>
      </c>
      <c r="P1186" s="3"/>
      <c r="Q1186" s="3">
        <f>SUM(Q1176:Q1185)</f>
        <v>3350</v>
      </c>
    </row>
    <row r="1187" spans="1:20" ht="11.85" customHeight="1" x14ac:dyDescent="0.2"/>
    <row r="1188" spans="1:20" ht="11.85" customHeight="1" x14ac:dyDescent="0.2">
      <c r="A1188" s="14" t="s">
        <v>268</v>
      </c>
    </row>
    <row r="1189" spans="1:20" ht="11.85" customHeight="1" x14ac:dyDescent="0.2">
      <c r="A1189" s="2" t="s">
        <v>607</v>
      </c>
      <c r="B1189" s="3"/>
      <c r="C1189" s="3">
        <v>114</v>
      </c>
      <c r="D1189" s="3"/>
      <c r="E1189" s="3">
        <v>80</v>
      </c>
      <c r="F1189" s="3"/>
      <c r="G1189" s="4">
        <v>21.29</v>
      </c>
      <c r="H1189" s="3"/>
      <c r="I1189" s="3">
        <v>500</v>
      </c>
      <c r="J1189" s="3"/>
      <c r="K1189" s="3">
        <v>500</v>
      </c>
      <c r="L1189" s="3"/>
      <c r="M1189" s="3">
        <v>100</v>
      </c>
      <c r="N1189" s="3"/>
      <c r="O1189" s="3">
        <v>0</v>
      </c>
      <c r="P1189" s="3"/>
      <c r="Q1189" s="3">
        <f t="shared" ref="Q1189:Q1198" si="41">M1189+O1189</f>
        <v>100</v>
      </c>
      <c r="T1189" s="15"/>
    </row>
    <row r="1190" spans="1:20" ht="11.85" customHeight="1" x14ac:dyDescent="0.2">
      <c r="A1190" s="2" t="s">
        <v>608</v>
      </c>
      <c r="B1190" s="3"/>
      <c r="C1190" s="3">
        <v>1575</v>
      </c>
      <c r="D1190" s="3"/>
      <c r="E1190" s="3">
        <v>0</v>
      </c>
      <c r="F1190" s="3"/>
      <c r="G1190" s="4">
        <v>0</v>
      </c>
      <c r="H1190" s="3"/>
      <c r="I1190" s="3">
        <v>1000</v>
      </c>
      <c r="J1190" s="3"/>
      <c r="K1190" s="3">
        <v>1000</v>
      </c>
      <c r="L1190" s="3"/>
      <c r="M1190" s="3">
        <v>1500</v>
      </c>
      <c r="N1190" s="3"/>
      <c r="O1190" s="3">
        <v>0</v>
      </c>
      <c r="P1190" s="3"/>
      <c r="Q1190" s="3">
        <f t="shared" si="41"/>
        <v>1500</v>
      </c>
      <c r="T1190" s="15"/>
    </row>
    <row r="1191" spans="1:20" ht="11.85" customHeight="1" x14ac:dyDescent="0.2">
      <c r="A1191" s="2" t="s">
        <v>609</v>
      </c>
      <c r="B1191" s="3"/>
      <c r="C1191" s="3">
        <v>174</v>
      </c>
      <c r="D1191" s="3"/>
      <c r="E1191" s="3">
        <v>267.31</v>
      </c>
      <c r="F1191" s="3"/>
      <c r="G1191" s="4">
        <v>46</v>
      </c>
      <c r="H1191" s="3"/>
      <c r="I1191" s="3">
        <v>500</v>
      </c>
      <c r="J1191" s="3"/>
      <c r="K1191" s="3">
        <v>500</v>
      </c>
      <c r="L1191" s="3"/>
      <c r="M1191" s="3">
        <v>500</v>
      </c>
      <c r="N1191" s="3"/>
      <c r="O1191" s="3">
        <v>0</v>
      </c>
      <c r="P1191" s="3"/>
      <c r="Q1191" s="3">
        <f t="shared" si="41"/>
        <v>500</v>
      </c>
      <c r="T1191" s="15"/>
    </row>
    <row r="1192" spans="1:20" ht="11.85" customHeight="1" x14ac:dyDescent="0.2">
      <c r="A1192" s="2" t="s">
        <v>610</v>
      </c>
      <c r="B1192" s="3"/>
      <c r="C1192" s="3">
        <v>0</v>
      </c>
      <c r="D1192" s="3"/>
      <c r="E1192" s="3">
        <v>0</v>
      </c>
      <c r="F1192" s="3"/>
      <c r="G1192" s="4">
        <v>0</v>
      </c>
      <c r="H1192" s="3"/>
      <c r="I1192" s="3">
        <v>0</v>
      </c>
      <c r="J1192" s="3"/>
      <c r="K1192" s="3">
        <v>0</v>
      </c>
      <c r="L1192" s="3"/>
      <c r="M1192" s="3">
        <v>0</v>
      </c>
      <c r="N1192" s="3"/>
      <c r="O1192" s="3">
        <v>0</v>
      </c>
      <c r="P1192" s="3"/>
      <c r="Q1192" s="3">
        <f t="shared" si="41"/>
        <v>0</v>
      </c>
      <c r="T1192" s="15"/>
    </row>
    <row r="1193" spans="1:20" ht="11.85" customHeight="1" x14ac:dyDescent="0.2">
      <c r="A1193" s="2" t="s">
        <v>611</v>
      </c>
      <c r="B1193" s="3"/>
      <c r="C1193" s="3">
        <v>0</v>
      </c>
      <c r="D1193" s="3"/>
      <c r="E1193" s="3">
        <v>0</v>
      </c>
      <c r="F1193" s="3"/>
      <c r="G1193" s="4">
        <v>0</v>
      </c>
      <c r="H1193" s="3"/>
      <c r="I1193" s="3">
        <v>0</v>
      </c>
      <c r="J1193" s="3"/>
      <c r="K1193" s="3">
        <v>0</v>
      </c>
      <c r="L1193" s="3"/>
      <c r="M1193" s="3">
        <v>0</v>
      </c>
      <c r="N1193" s="3"/>
      <c r="O1193" s="3">
        <v>0</v>
      </c>
      <c r="P1193" s="3"/>
      <c r="Q1193" s="3">
        <f t="shared" si="41"/>
        <v>0</v>
      </c>
      <c r="T1193" s="15"/>
    </row>
    <row r="1194" spans="1:20" ht="11.85" customHeight="1" x14ac:dyDescent="0.2">
      <c r="A1194" s="2" t="s">
        <v>612</v>
      </c>
      <c r="B1194" s="3"/>
      <c r="C1194" s="3">
        <v>0</v>
      </c>
      <c r="D1194" s="3"/>
      <c r="E1194" s="3">
        <v>195.42</v>
      </c>
      <c r="F1194" s="3"/>
      <c r="G1194" s="4">
        <v>0</v>
      </c>
      <c r="H1194" s="3"/>
      <c r="I1194" s="3">
        <v>200</v>
      </c>
      <c r="J1194" s="3"/>
      <c r="K1194" s="3">
        <v>200</v>
      </c>
      <c r="L1194" s="3"/>
      <c r="M1194" s="3">
        <v>200</v>
      </c>
      <c r="N1194" s="3"/>
      <c r="O1194" s="3">
        <v>0</v>
      </c>
      <c r="P1194" s="3"/>
      <c r="Q1194" s="3">
        <f t="shared" si="41"/>
        <v>200</v>
      </c>
      <c r="T1194" s="15"/>
    </row>
    <row r="1195" spans="1:20" ht="11.85" customHeight="1" x14ac:dyDescent="0.2">
      <c r="A1195" s="2" t="s">
        <v>613</v>
      </c>
      <c r="B1195" s="3"/>
      <c r="C1195" s="3">
        <v>0</v>
      </c>
      <c r="D1195" s="3"/>
      <c r="E1195" s="3">
        <v>0</v>
      </c>
      <c r="F1195" s="3"/>
      <c r="G1195" s="4">
        <v>0</v>
      </c>
      <c r="H1195" s="3"/>
      <c r="I1195" s="3">
        <v>0</v>
      </c>
      <c r="J1195" s="3"/>
      <c r="K1195" s="3">
        <v>0</v>
      </c>
      <c r="L1195" s="3"/>
      <c r="M1195" s="3">
        <v>0</v>
      </c>
      <c r="N1195" s="3"/>
      <c r="O1195" s="3">
        <v>0</v>
      </c>
      <c r="P1195" s="3"/>
      <c r="Q1195" s="3">
        <f t="shared" si="41"/>
        <v>0</v>
      </c>
      <c r="T1195" s="15"/>
    </row>
    <row r="1196" spans="1:20" ht="11.85" customHeight="1" x14ac:dyDescent="0.2">
      <c r="A1196" s="2" t="s">
        <v>614</v>
      </c>
      <c r="B1196" s="3"/>
      <c r="C1196" s="3">
        <v>76</v>
      </c>
      <c r="D1196" s="3"/>
      <c r="E1196" s="3">
        <v>76</v>
      </c>
      <c r="F1196" s="3"/>
      <c r="G1196" s="4">
        <v>0</v>
      </c>
      <c r="H1196" s="3"/>
      <c r="I1196" s="3">
        <v>55</v>
      </c>
      <c r="J1196" s="3"/>
      <c r="K1196" s="3">
        <v>55</v>
      </c>
      <c r="L1196" s="3"/>
      <c r="M1196" s="3">
        <v>55</v>
      </c>
      <c r="N1196" s="3"/>
      <c r="O1196" s="3">
        <v>0</v>
      </c>
      <c r="P1196" s="3"/>
      <c r="Q1196" s="3">
        <f t="shared" si="41"/>
        <v>55</v>
      </c>
      <c r="T1196" s="15"/>
    </row>
    <row r="1197" spans="1:20" ht="11.85" customHeight="1" x14ac:dyDescent="0.2">
      <c r="A1197" s="2" t="s">
        <v>615</v>
      </c>
      <c r="B1197" s="3"/>
      <c r="C1197" s="3">
        <v>0</v>
      </c>
      <c r="D1197" s="3"/>
      <c r="E1197" s="3">
        <v>0</v>
      </c>
      <c r="F1197" s="3"/>
      <c r="G1197" s="4">
        <v>0</v>
      </c>
      <c r="H1197" s="3"/>
      <c r="I1197" s="3">
        <v>0</v>
      </c>
      <c r="J1197" s="3"/>
      <c r="K1197" s="3">
        <v>0</v>
      </c>
      <c r="L1197" s="3"/>
      <c r="M1197" s="3">
        <v>0</v>
      </c>
      <c r="N1197" s="3"/>
      <c r="O1197" s="3">
        <v>0</v>
      </c>
      <c r="P1197" s="3"/>
      <c r="Q1197" s="3">
        <f t="shared" si="41"/>
        <v>0</v>
      </c>
      <c r="T1197" s="15"/>
    </row>
    <row r="1198" spans="1:20" ht="11.85" customHeight="1" x14ac:dyDescent="0.2">
      <c r="A1198" s="2" t="s">
        <v>616</v>
      </c>
      <c r="B1198" s="3"/>
      <c r="C1198" s="16">
        <v>0</v>
      </c>
      <c r="D1198" s="3"/>
      <c r="E1198" s="16">
        <v>0</v>
      </c>
      <c r="F1198" s="3"/>
      <c r="G1198" s="17">
        <v>0</v>
      </c>
      <c r="H1198" s="3"/>
      <c r="I1198" s="16">
        <v>0</v>
      </c>
      <c r="J1198" s="3"/>
      <c r="K1198" s="16">
        <v>0</v>
      </c>
      <c r="L1198" s="3"/>
      <c r="M1198" s="16">
        <v>0</v>
      </c>
      <c r="N1198" s="3"/>
      <c r="O1198" s="16">
        <v>0</v>
      </c>
      <c r="P1198" s="3"/>
      <c r="Q1198" s="16">
        <f t="shared" si="41"/>
        <v>0</v>
      </c>
      <c r="T1198" s="15"/>
    </row>
    <row r="1199" spans="1:20" ht="11.85" customHeight="1" x14ac:dyDescent="0.2">
      <c r="A1199" s="2" t="s">
        <v>290</v>
      </c>
      <c r="B1199" s="3"/>
      <c r="C1199" s="3">
        <f>SUM(C1189:C1198)</f>
        <v>1939</v>
      </c>
      <c r="D1199" s="3"/>
      <c r="E1199" s="3">
        <f>SUM(E1189:E1198)</f>
        <v>618.73</v>
      </c>
      <c r="F1199" s="3"/>
      <c r="G1199" s="4">
        <f>SUM(G1189:G1198)</f>
        <v>67.289999999999992</v>
      </c>
      <c r="H1199" s="3"/>
      <c r="I1199" s="3">
        <f>SUM(I1189:I1198)</f>
        <v>2255</v>
      </c>
      <c r="J1199" s="3"/>
      <c r="K1199" s="3">
        <f>SUM(K1189:K1198)</f>
        <v>2255</v>
      </c>
      <c r="L1199" s="3"/>
      <c r="M1199" s="3">
        <f>SUM(M1189:M1198)</f>
        <v>2355</v>
      </c>
      <c r="N1199" s="3"/>
      <c r="O1199" s="3">
        <f>SUM(O1189:O1198)</f>
        <v>0</v>
      </c>
      <c r="P1199" s="3"/>
      <c r="Q1199" s="3">
        <f>SUM(Q1189:Q1198)</f>
        <v>2355</v>
      </c>
    </row>
    <row r="1200" spans="1:20" ht="11.45" customHeight="1" x14ac:dyDescent="0.2">
      <c r="B1200" s="3"/>
      <c r="C1200" s="3"/>
      <c r="D1200" s="3"/>
      <c r="F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</row>
    <row r="1201" spans="1:20" ht="11.25" customHeight="1" x14ac:dyDescent="0.2">
      <c r="A1201" s="2" t="s">
        <v>617</v>
      </c>
      <c r="B1201" s="3"/>
      <c r="C1201" s="19">
        <v>0</v>
      </c>
      <c r="D1201" s="3"/>
      <c r="E1201" s="19">
        <v>0</v>
      </c>
      <c r="F1201" s="3"/>
      <c r="G1201" s="20">
        <v>0</v>
      </c>
      <c r="H1201" s="3"/>
      <c r="I1201" s="19">
        <v>0</v>
      </c>
      <c r="J1201" s="3"/>
      <c r="K1201" s="19">
        <v>0</v>
      </c>
      <c r="L1201" s="3"/>
      <c r="M1201" s="19">
        <v>0</v>
      </c>
      <c r="N1201" s="3"/>
      <c r="O1201" s="19">
        <v>0</v>
      </c>
      <c r="P1201" s="3"/>
      <c r="Q1201" s="19">
        <f>M1201+O1201</f>
        <v>0</v>
      </c>
      <c r="T1201" s="15"/>
    </row>
    <row r="1202" spans="1:20" ht="11.25" customHeight="1" x14ac:dyDescent="0.2">
      <c r="A1202" s="2" t="s">
        <v>618</v>
      </c>
      <c r="B1202" s="3"/>
      <c r="C1202" s="16">
        <v>0</v>
      </c>
      <c r="D1202" s="3"/>
      <c r="E1202" s="16">
        <v>0</v>
      </c>
      <c r="F1202" s="3"/>
      <c r="G1202" s="17">
        <v>0</v>
      </c>
      <c r="H1202" s="3"/>
      <c r="I1202" s="16">
        <v>0</v>
      </c>
      <c r="J1202" s="3"/>
      <c r="K1202" s="16">
        <v>50000</v>
      </c>
      <c r="L1202" s="3"/>
      <c r="M1202" s="16">
        <v>0</v>
      </c>
      <c r="N1202" s="3"/>
      <c r="O1202" s="16">
        <v>0</v>
      </c>
      <c r="P1202" s="3"/>
      <c r="Q1202" s="16">
        <f>M1202+O1202</f>
        <v>0</v>
      </c>
      <c r="T1202" s="15"/>
    </row>
    <row r="1203" spans="1:20" ht="11.85" customHeight="1" x14ac:dyDescent="0.2">
      <c r="A1203" s="2" t="s">
        <v>293</v>
      </c>
      <c r="B1203" s="3"/>
      <c r="C1203" s="3">
        <f>SUM(C1201:C1202)</f>
        <v>0</v>
      </c>
      <c r="D1203" s="3"/>
      <c r="E1203" s="3">
        <f>SUM(E1201:E1202)</f>
        <v>0</v>
      </c>
      <c r="F1203" s="3"/>
      <c r="G1203" s="4">
        <f>SUM(G1201:G1202)</f>
        <v>0</v>
      </c>
      <c r="H1203" s="3"/>
      <c r="I1203" s="3">
        <f>SUM(I1201:I1202)</f>
        <v>0</v>
      </c>
      <c r="J1203" s="3"/>
      <c r="K1203" s="3">
        <f>SUM(K1201:K1202)</f>
        <v>50000</v>
      </c>
      <c r="L1203" s="3"/>
      <c r="M1203" s="3">
        <f>SUM(M1201:M1202)</f>
        <v>0</v>
      </c>
      <c r="N1203" s="3"/>
      <c r="O1203" s="3">
        <f>SUM(O1201:O1202)</f>
        <v>0</v>
      </c>
      <c r="P1203" s="3"/>
      <c r="Q1203" s="3">
        <f>SUM(Q1201:Q1202)</f>
        <v>0</v>
      </c>
    </row>
    <row r="1204" spans="1:20" ht="11.85" customHeight="1" x14ac:dyDescent="0.2">
      <c r="B1204" s="3"/>
      <c r="C1204" s="3"/>
      <c r="D1204" s="3"/>
      <c r="F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</row>
    <row r="1205" spans="1:20" ht="11.85" customHeight="1" x14ac:dyDescent="0.2">
      <c r="A1205" s="2" t="s">
        <v>619</v>
      </c>
      <c r="B1205" s="3"/>
      <c r="C1205" s="3">
        <f>C1173+C1186+C1199+C1203</f>
        <v>56830</v>
      </c>
      <c r="D1205" s="3"/>
      <c r="E1205" s="3">
        <f>E1173+E1186+E1199+E1203</f>
        <v>24540.559999999998</v>
      </c>
      <c r="F1205" s="3"/>
      <c r="G1205" s="4">
        <f>G1173+G1186+G1199+G1203</f>
        <v>15112.490000000002</v>
      </c>
      <c r="H1205" s="3"/>
      <c r="I1205" s="3">
        <f>I1173+I1186+I1199+I1203</f>
        <v>18975</v>
      </c>
      <c r="J1205" s="3"/>
      <c r="K1205" s="3">
        <f>K1173+K1186+K1199+K1203</f>
        <v>68275</v>
      </c>
      <c r="L1205" s="3"/>
      <c r="M1205" s="3">
        <f>M1173+M1186+M1199+M1203</f>
        <v>20182</v>
      </c>
      <c r="N1205" s="3"/>
      <c r="O1205" s="3">
        <f>O1173+O1186+O1199+O1203</f>
        <v>0</v>
      </c>
      <c r="P1205" s="3"/>
      <c r="Q1205" s="3">
        <f>Q1173+Q1186+Q1199+Q1203</f>
        <v>20182</v>
      </c>
      <c r="T1205" s="15"/>
    </row>
    <row r="1206" spans="1:20" ht="11.85" customHeight="1" x14ac:dyDescent="0.2">
      <c r="B1206" s="3"/>
      <c r="C1206" s="3"/>
      <c r="D1206" s="3"/>
      <c r="F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</row>
    <row r="1207" spans="1:20" ht="11.85" customHeight="1" x14ac:dyDescent="0.2">
      <c r="B1207" s="3"/>
      <c r="C1207" s="3"/>
      <c r="D1207" s="3"/>
      <c r="F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</row>
    <row r="1208" spans="1:20" ht="11.85" customHeight="1" x14ac:dyDescent="0.2">
      <c r="B1208" s="3"/>
      <c r="C1208" s="3"/>
      <c r="D1208" s="3"/>
      <c r="F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</row>
    <row r="1209" spans="1:20" ht="11.85" customHeight="1" x14ac:dyDescent="0.2">
      <c r="B1209" s="3"/>
      <c r="C1209" s="3"/>
      <c r="D1209" s="3"/>
      <c r="F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</row>
    <row r="1210" spans="1:20" ht="11.85" customHeight="1" x14ac:dyDescent="0.2">
      <c r="B1210" s="3"/>
      <c r="C1210" s="3"/>
      <c r="D1210" s="3"/>
      <c r="F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</row>
    <row r="1211" spans="1:20" ht="11.85" customHeight="1" x14ac:dyDescent="0.2">
      <c r="B1211" s="3"/>
      <c r="C1211" s="3"/>
      <c r="D1211" s="3"/>
      <c r="F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</row>
    <row r="1212" spans="1:20" ht="11.85" customHeight="1" x14ac:dyDescent="0.2">
      <c r="B1212" s="3"/>
      <c r="C1212" s="3"/>
      <c r="D1212" s="3"/>
      <c r="F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</row>
    <row r="1213" spans="1:20" ht="11.85" customHeight="1" x14ac:dyDescent="0.2">
      <c r="B1213" s="3"/>
      <c r="C1213" s="3"/>
      <c r="D1213" s="3"/>
      <c r="F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</row>
    <row r="1214" spans="1:20" ht="11.85" customHeight="1" x14ac:dyDescent="0.2">
      <c r="B1214" s="3"/>
      <c r="C1214" s="3"/>
      <c r="D1214" s="3"/>
      <c r="F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</row>
    <row r="1215" spans="1:20" ht="11.85" customHeight="1" x14ac:dyDescent="0.2">
      <c r="B1215" s="3"/>
      <c r="C1215" s="3"/>
      <c r="D1215" s="3"/>
      <c r="F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</row>
    <row r="1216" spans="1:20" ht="11.85" customHeight="1" x14ac:dyDescent="0.2">
      <c r="B1216" s="3"/>
      <c r="C1216" s="3"/>
      <c r="D1216" s="3"/>
      <c r="F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</row>
    <row r="1217" spans="1:20" ht="11.85" customHeight="1" x14ac:dyDescent="0.2">
      <c r="B1217" s="3"/>
      <c r="C1217" s="3"/>
      <c r="D1217" s="3"/>
      <c r="F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</row>
    <row r="1218" spans="1:20" ht="11.85" customHeight="1" x14ac:dyDescent="0.2">
      <c r="B1218" s="3"/>
      <c r="C1218" s="3"/>
      <c r="D1218" s="3"/>
      <c r="F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</row>
    <row r="1219" spans="1:20" ht="11.85" customHeight="1" x14ac:dyDescent="0.2">
      <c r="A1219" s="1"/>
      <c r="B1219" s="1"/>
      <c r="E1219" s="3" t="str">
        <f>$E$1</f>
        <v>CITY OF BRADY</v>
      </c>
    </row>
    <row r="1220" spans="1:20" ht="11.85" customHeight="1" x14ac:dyDescent="0.2">
      <c r="E1220" s="3" t="str">
        <f>$E$2</f>
        <v>BUDGET REPORT</v>
      </c>
    </row>
    <row r="1221" spans="1:20" ht="11.85" customHeight="1" x14ac:dyDescent="0.2">
      <c r="E1221" s="3" t="str">
        <f>$E$3</f>
        <v>FISCAL YEAR 2015 - 2016</v>
      </c>
    </row>
    <row r="1222" spans="1:20" ht="11.85" customHeight="1" x14ac:dyDescent="0.2">
      <c r="A1222" s="2" t="s">
        <v>3</v>
      </c>
    </row>
    <row r="1223" spans="1:20" ht="11.85" customHeight="1" x14ac:dyDescent="0.2">
      <c r="A1223" s="2" t="s">
        <v>620</v>
      </c>
    </row>
    <row r="1224" spans="1:20" ht="11.85" customHeight="1" x14ac:dyDescent="0.2">
      <c r="I1224" s="48" t="str">
        <f>$I$6</f>
        <v>(----- 2014-2015 ------)</v>
      </c>
      <c r="J1224" s="48"/>
      <c r="K1224" s="48"/>
      <c r="L1224" s="7"/>
      <c r="M1224" s="48" t="str">
        <f>$M$6</f>
        <v>2015-2016</v>
      </c>
      <c r="N1224" s="48"/>
      <c r="O1224" s="48"/>
      <c r="P1224" s="48"/>
      <c r="Q1224" s="48"/>
    </row>
    <row r="1225" spans="1:20" ht="11.85" customHeight="1" x14ac:dyDescent="0.2">
      <c r="C1225" s="7" t="str">
        <f>$C$7</f>
        <v>2011- 2012</v>
      </c>
      <c r="D1225" s="7"/>
      <c r="E1225" s="8" t="str">
        <f>$E$7</f>
        <v>2012-2013</v>
      </c>
      <c r="F1225" s="7"/>
      <c r="G1225" s="9" t="str">
        <f>$G$7</f>
        <v>2013- 2014</v>
      </c>
      <c r="H1225" s="7"/>
      <c r="I1225" s="7" t="s">
        <v>9</v>
      </c>
      <c r="J1225" s="7"/>
      <c r="K1225" s="7" t="str">
        <f>+$K$7</f>
        <v>PROJECTED</v>
      </c>
      <c r="L1225" s="7"/>
      <c r="M1225" s="7" t="str">
        <f>$M$7</f>
        <v>2015-2016</v>
      </c>
      <c r="N1225" s="7"/>
      <c r="O1225" s="7" t="str">
        <f>$O$7</f>
        <v>2015-2016</v>
      </c>
      <c r="P1225" s="7"/>
      <c r="Q1225" s="42" t="str">
        <f>$Q$7</f>
        <v>APPROVED</v>
      </c>
    </row>
    <row r="1226" spans="1:20" ht="11.85" customHeight="1" x14ac:dyDescent="0.2">
      <c r="A1226" s="10" t="s">
        <v>237</v>
      </c>
      <c r="C1226" s="11" t="s">
        <v>12</v>
      </c>
      <c r="D1226" s="7"/>
      <c r="E1226" s="12" t="s">
        <v>12</v>
      </c>
      <c r="F1226" s="7"/>
      <c r="G1226" s="13" t="s">
        <v>12</v>
      </c>
      <c r="H1226" s="7"/>
      <c r="I1226" s="11" t="s">
        <v>13</v>
      </c>
      <c r="J1226" s="7"/>
      <c r="K1226" s="11" t="s">
        <v>13</v>
      </c>
      <c r="L1226" s="7"/>
      <c r="M1226" s="11" t="str">
        <f>$M$8</f>
        <v>BASE</v>
      </c>
      <c r="N1226" s="7"/>
      <c r="O1226" s="11" t="str">
        <f>$O$8</f>
        <v>SUPPLEMENTAL</v>
      </c>
      <c r="P1226" s="7"/>
      <c r="Q1226" s="11" t="str">
        <f>$Q$8</f>
        <v>BUDGET</v>
      </c>
    </row>
    <row r="1227" spans="1:20" ht="11.85" customHeight="1" x14ac:dyDescent="0.2"/>
    <row r="1228" spans="1:20" ht="11.85" customHeight="1" x14ac:dyDescent="0.2">
      <c r="A1228" s="14" t="s">
        <v>238</v>
      </c>
      <c r="Q1228" s="25"/>
    </row>
    <row r="1229" spans="1:20" ht="11.85" customHeight="1" x14ac:dyDescent="0.2">
      <c r="A1229" s="2" t="s">
        <v>621</v>
      </c>
      <c r="C1229" s="3">
        <v>0</v>
      </c>
      <c r="D1229" s="3"/>
      <c r="E1229" s="3">
        <v>0</v>
      </c>
      <c r="F1229" s="3"/>
      <c r="G1229" s="4">
        <v>130700.28</v>
      </c>
      <c r="H1229" s="3"/>
      <c r="I1229" s="3">
        <v>163713</v>
      </c>
      <c r="J1229" s="3"/>
      <c r="K1229" s="3">
        <v>168713</v>
      </c>
      <c r="L1229" s="3"/>
      <c r="M1229" s="3">
        <v>168500</v>
      </c>
      <c r="N1229" s="3"/>
      <c r="O1229" s="3">
        <v>0</v>
      </c>
      <c r="P1229" s="3"/>
      <c r="Q1229" s="4">
        <f t="shared" ref="Q1229:Q1237" si="42">M1229+O1229</f>
        <v>168500</v>
      </c>
      <c r="T1229" s="15"/>
    </row>
    <row r="1230" spans="1:20" ht="11.85" customHeight="1" x14ac:dyDescent="0.2">
      <c r="A1230" s="2" t="s">
        <v>622</v>
      </c>
      <c r="C1230" s="3">
        <v>0</v>
      </c>
      <c r="D1230" s="3"/>
      <c r="E1230" s="3">
        <v>0</v>
      </c>
      <c r="F1230" s="3"/>
      <c r="G1230" s="4">
        <v>23435.89</v>
      </c>
      <c r="H1230" s="3"/>
      <c r="I1230" s="3">
        <v>21767.360000000001</v>
      </c>
      <c r="J1230" s="3"/>
      <c r="K1230" s="3">
        <v>21767</v>
      </c>
      <c r="L1230" s="3"/>
      <c r="M1230" s="3">
        <v>12000</v>
      </c>
      <c r="N1230" s="3"/>
      <c r="O1230" s="3">
        <v>0</v>
      </c>
      <c r="P1230" s="3"/>
      <c r="Q1230" s="4">
        <f t="shared" si="42"/>
        <v>12000</v>
      </c>
      <c r="T1230" s="15"/>
    </row>
    <row r="1231" spans="1:20" ht="11.85" customHeight="1" x14ac:dyDescent="0.2">
      <c r="A1231" s="2" t="s">
        <v>623</v>
      </c>
      <c r="C1231" s="3">
        <v>0</v>
      </c>
      <c r="D1231" s="3"/>
      <c r="E1231" s="3">
        <v>0</v>
      </c>
      <c r="F1231" s="3"/>
      <c r="G1231" s="4">
        <v>0</v>
      </c>
      <c r="H1231" s="3"/>
      <c r="I1231" s="3">
        <v>2600</v>
      </c>
      <c r="J1231" s="3"/>
      <c r="K1231" s="3">
        <v>2600</v>
      </c>
      <c r="L1231" s="3"/>
      <c r="M1231" s="3">
        <v>6600</v>
      </c>
      <c r="N1231" s="3"/>
      <c r="O1231" s="3">
        <v>0</v>
      </c>
      <c r="P1231" s="3"/>
      <c r="Q1231" s="4">
        <f t="shared" si="42"/>
        <v>6600</v>
      </c>
      <c r="T1231" s="15"/>
    </row>
    <row r="1232" spans="1:20" ht="11.85" customHeight="1" x14ac:dyDescent="0.2">
      <c r="A1232" s="2" t="s">
        <v>624</v>
      </c>
      <c r="C1232" s="3">
        <v>0</v>
      </c>
      <c r="D1232" s="3"/>
      <c r="E1232" s="3">
        <v>0</v>
      </c>
      <c r="F1232" s="3"/>
      <c r="G1232" s="4">
        <v>3350</v>
      </c>
      <c r="H1232" s="3"/>
      <c r="I1232" s="3">
        <v>0</v>
      </c>
      <c r="J1232" s="3"/>
      <c r="K1232" s="3">
        <v>0</v>
      </c>
      <c r="L1232" s="3"/>
      <c r="M1232" s="3">
        <v>0</v>
      </c>
      <c r="N1232" s="3"/>
      <c r="O1232" s="3">
        <v>0</v>
      </c>
      <c r="P1232" s="3"/>
      <c r="Q1232" s="4">
        <f>M1232+O1232</f>
        <v>0</v>
      </c>
      <c r="T1232" s="15"/>
    </row>
    <row r="1233" spans="1:21" ht="11.85" customHeight="1" x14ac:dyDescent="0.2">
      <c r="A1233" s="2" t="s">
        <v>625</v>
      </c>
      <c r="C1233" s="3">
        <v>0</v>
      </c>
      <c r="D1233" s="3"/>
      <c r="E1233" s="3">
        <v>0</v>
      </c>
      <c r="F1233" s="3"/>
      <c r="G1233" s="4">
        <v>34694.239999999998</v>
      </c>
      <c r="H1233" s="3"/>
      <c r="I1233" s="3">
        <v>47803</v>
      </c>
      <c r="J1233" s="3"/>
      <c r="K1233" s="3">
        <v>47803</v>
      </c>
      <c r="L1233" s="3"/>
      <c r="M1233" s="3">
        <v>56264</v>
      </c>
      <c r="N1233" s="3"/>
      <c r="O1233" s="3">
        <v>0</v>
      </c>
      <c r="P1233" s="3"/>
      <c r="Q1233" s="4">
        <f t="shared" si="42"/>
        <v>56264</v>
      </c>
      <c r="T1233" s="15"/>
    </row>
    <row r="1234" spans="1:21" ht="11.85" customHeight="1" x14ac:dyDescent="0.2">
      <c r="A1234" s="2" t="s">
        <v>626</v>
      </c>
      <c r="C1234" s="3">
        <v>0</v>
      </c>
      <c r="D1234" s="3"/>
      <c r="E1234" s="3">
        <v>0</v>
      </c>
      <c r="F1234" s="3"/>
      <c r="G1234" s="4">
        <v>16037.69</v>
      </c>
      <c r="H1234" s="3"/>
      <c r="I1234" s="3">
        <v>16489</v>
      </c>
      <c r="J1234" s="3"/>
      <c r="K1234" s="3">
        <v>18489</v>
      </c>
      <c r="L1234" s="3"/>
      <c r="M1234" s="3">
        <v>17306</v>
      </c>
      <c r="N1234" s="3"/>
      <c r="O1234" s="3">
        <v>0</v>
      </c>
      <c r="P1234" s="3"/>
      <c r="Q1234" s="4">
        <f t="shared" si="42"/>
        <v>17306</v>
      </c>
      <c r="T1234" s="15"/>
    </row>
    <row r="1235" spans="1:21" ht="11.85" customHeight="1" x14ac:dyDescent="0.2">
      <c r="A1235" s="2" t="s">
        <v>627</v>
      </c>
      <c r="C1235" s="3">
        <v>0</v>
      </c>
      <c r="D1235" s="3"/>
      <c r="E1235" s="3">
        <v>0</v>
      </c>
      <c r="F1235" s="3"/>
      <c r="G1235" s="4">
        <v>58.99</v>
      </c>
      <c r="H1235" s="3"/>
      <c r="I1235" s="3">
        <v>55</v>
      </c>
      <c r="J1235" s="3"/>
      <c r="K1235" s="3">
        <v>615</v>
      </c>
      <c r="L1235" s="3"/>
      <c r="M1235" s="3">
        <v>595</v>
      </c>
      <c r="N1235" s="3"/>
      <c r="O1235" s="3">
        <v>0</v>
      </c>
      <c r="P1235" s="3"/>
      <c r="Q1235" s="4">
        <f t="shared" si="42"/>
        <v>595</v>
      </c>
      <c r="T1235" s="15"/>
    </row>
    <row r="1236" spans="1:21" ht="11.85" customHeight="1" x14ac:dyDescent="0.2">
      <c r="A1236" s="2" t="s">
        <v>628</v>
      </c>
      <c r="C1236" s="3">
        <v>0</v>
      </c>
      <c r="D1236" s="3"/>
      <c r="E1236" s="3">
        <v>0</v>
      </c>
      <c r="F1236" s="3"/>
      <c r="G1236" s="4">
        <v>1301.94</v>
      </c>
      <c r="H1236" s="3"/>
      <c r="I1236" s="3">
        <v>1450</v>
      </c>
      <c r="J1236" s="3"/>
      <c r="K1236" s="3">
        <v>1450</v>
      </c>
      <c r="L1236" s="3"/>
      <c r="M1236" s="3">
        <v>630</v>
      </c>
      <c r="N1236" s="3"/>
      <c r="O1236" s="3">
        <v>0</v>
      </c>
      <c r="P1236" s="3"/>
      <c r="Q1236" s="4">
        <f t="shared" si="42"/>
        <v>630</v>
      </c>
      <c r="T1236" s="15"/>
    </row>
    <row r="1237" spans="1:21" ht="11.85" customHeight="1" x14ac:dyDescent="0.2">
      <c r="A1237" s="2" t="s">
        <v>629</v>
      </c>
      <c r="C1237" s="16">
        <v>0</v>
      </c>
      <c r="D1237" s="3"/>
      <c r="E1237" s="16">
        <v>0</v>
      </c>
      <c r="F1237" s="3"/>
      <c r="G1237" s="17">
        <v>11686.88</v>
      </c>
      <c r="H1237" s="3"/>
      <c r="I1237" s="16">
        <v>14467</v>
      </c>
      <c r="J1237" s="3"/>
      <c r="K1237" s="16">
        <v>14467</v>
      </c>
      <c r="L1237" s="3"/>
      <c r="M1237" s="16">
        <v>14079</v>
      </c>
      <c r="N1237" s="3"/>
      <c r="O1237" s="16">
        <v>0</v>
      </c>
      <c r="P1237" s="3"/>
      <c r="Q1237" s="17">
        <f t="shared" si="42"/>
        <v>14079</v>
      </c>
      <c r="T1237" s="15"/>
    </row>
    <row r="1238" spans="1:21" ht="11.85" customHeight="1" x14ac:dyDescent="0.2">
      <c r="A1238" s="2" t="s">
        <v>249</v>
      </c>
      <c r="C1238" s="3">
        <f>SUM(C1229:C1237)</f>
        <v>0</v>
      </c>
      <c r="D1238" s="3"/>
      <c r="E1238" s="3">
        <f>SUM(E1229:E1237)</f>
        <v>0</v>
      </c>
      <c r="F1238" s="3"/>
      <c r="G1238" s="4">
        <f>SUM(G1229:G1237)</f>
        <v>221265.90999999997</v>
      </c>
      <c r="H1238" s="3"/>
      <c r="I1238" s="3">
        <f>SUM(I1229:I1237)</f>
        <v>268344.36</v>
      </c>
      <c r="J1238" s="3"/>
      <c r="K1238" s="3">
        <f>SUM(K1229:K1237)</f>
        <v>275904</v>
      </c>
      <c r="L1238" s="3"/>
      <c r="M1238" s="3">
        <f>SUM(M1229:M1237)</f>
        <v>275974</v>
      </c>
      <c r="N1238" s="3"/>
      <c r="O1238" s="3">
        <f>SUM(O1229:O1237)</f>
        <v>0</v>
      </c>
      <c r="P1238" s="3"/>
      <c r="Q1238" s="4">
        <f>SUM(Q1229:Q1237)</f>
        <v>275974</v>
      </c>
      <c r="R1238" s="3"/>
      <c r="S1238" s="3"/>
      <c r="U1238" s="3"/>
    </row>
    <row r="1239" spans="1:21" ht="11.85" customHeight="1" x14ac:dyDescent="0.2">
      <c r="C1239" s="3"/>
      <c r="D1239" s="3"/>
      <c r="F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</row>
    <row r="1240" spans="1:21" ht="11.85" customHeight="1" x14ac:dyDescent="0.2">
      <c r="A1240" s="14" t="s">
        <v>250</v>
      </c>
      <c r="C1240" s="3"/>
      <c r="D1240" s="3"/>
      <c r="F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</row>
    <row r="1241" spans="1:21" ht="11.85" customHeight="1" x14ac:dyDescent="0.2">
      <c r="A1241" s="2" t="s">
        <v>630</v>
      </c>
      <c r="C1241" s="3">
        <v>0</v>
      </c>
      <c r="D1241" s="3"/>
      <c r="E1241" s="3">
        <v>0</v>
      </c>
      <c r="F1241" s="3"/>
      <c r="G1241" s="4">
        <v>0</v>
      </c>
      <c r="H1241" s="3"/>
      <c r="I1241" s="3">
        <v>0</v>
      </c>
      <c r="J1241" s="3"/>
      <c r="K1241" s="3">
        <v>0</v>
      </c>
      <c r="L1241" s="3"/>
      <c r="M1241" s="3">
        <v>0</v>
      </c>
      <c r="N1241" s="3"/>
      <c r="O1241" s="3">
        <v>0</v>
      </c>
      <c r="P1241" s="3"/>
      <c r="Q1241" s="3">
        <f>M1241+O1241</f>
        <v>0</v>
      </c>
      <c r="T1241" s="15"/>
    </row>
    <row r="1242" spans="1:21" ht="11.85" customHeight="1" x14ac:dyDescent="0.2">
      <c r="A1242" s="2" t="s">
        <v>631</v>
      </c>
      <c r="C1242" s="3">
        <v>0</v>
      </c>
      <c r="D1242" s="3"/>
      <c r="E1242" s="3">
        <v>0</v>
      </c>
      <c r="F1242" s="3"/>
      <c r="G1242" s="4">
        <v>0</v>
      </c>
      <c r="H1242" s="3"/>
      <c r="I1242" s="3">
        <v>0</v>
      </c>
      <c r="J1242" s="3"/>
      <c r="K1242" s="3">
        <v>0</v>
      </c>
      <c r="L1242" s="3"/>
      <c r="M1242" s="3">
        <v>0</v>
      </c>
      <c r="N1242" s="3"/>
      <c r="O1242" s="3">
        <v>0</v>
      </c>
      <c r="P1242" s="3"/>
      <c r="Q1242" s="3">
        <f>M1242+O1242</f>
        <v>0</v>
      </c>
      <c r="T1242" s="15"/>
    </row>
    <row r="1243" spans="1:21" ht="11.85" customHeight="1" x14ac:dyDescent="0.2">
      <c r="A1243" s="2" t="s">
        <v>632</v>
      </c>
      <c r="C1243" s="3">
        <v>0</v>
      </c>
      <c r="D1243" s="3"/>
      <c r="E1243" s="3">
        <v>0</v>
      </c>
      <c r="F1243" s="3"/>
      <c r="G1243" s="4">
        <v>6143.4</v>
      </c>
      <c r="H1243" s="3"/>
      <c r="I1243" s="3">
        <v>6143</v>
      </c>
      <c r="J1243" s="3"/>
      <c r="K1243" s="3">
        <v>6968</v>
      </c>
      <c r="L1243" s="3"/>
      <c r="M1243" s="3">
        <v>7000</v>
      </c>
      <c r="N1243" s="3"/>
      <c r="O1243" s="3">
        <v>0</v>
      </c>
      <c r="P1243" s="3"/>
      <c r="Q1243" s="3">
        <f>M1243+O1243</f>
        <v>7000</v>
      </c>
      <c r="T1243" s="15"/>
    </row>
    <row r="1244" spans="1:21" ht="11.85" customHeight="1" x14ac:dyDescent="0.2">
      <c r="A1244" s="2" t="s">
        <v>633</v>
      </c>
      <c r="C1244" s="16">
        <v>0</v>
      </c>
      <c r="D1244" s="3"/>
      <c r="E1244" s="16">
        <v>0</v>
      </c>
      <c r="F1244" s="3"/>
      <c r="G1244" s="17">
        <v>1880.54</v>
      </c>
      <c r="H1244" s="3"/>
      <c r="I1244" s="16">
        <v>3000</v>
      </c>
      <c r="J1244" s="3"/>
      <c r="K1244" s="16">
        <v>3000</v>
      </c>
      <c r="L1244" s="3"/>
      <c r="M1244" s="16">
        <v>1500</v>
      </c>
      <c r="N1244" s="3"/>
      <c r="O1244" s="16">
        <v>0</v>
      </c>
      <c r="P1244" s="3"/>
      <c r="Q1244" s="16">
        <f>M1244+O1244</f>
        <v>1500</v>
      </c>
      <c r="T1244" s="15"/>
    </row>
    <row r="1245" spans="1:21" ht="11.85" customHeight="1" x14ac:dyDescent="0.2">
      <c r="A1245" s="2" t="s">
        <v>267</v>
      </c>
      <c r="C1245" s="3">
        <f>SUM(C1241:C1244)</f>
        <v>0</v>
      </c>
      <c r="D1245" s="3"/>
      <c r="E1245" s="3">
        <f>SUM(E1241:E1244)</f>
        <v>0</v>
      </c>
      <c r="F1245" s="3"/>
      <c r="G1245" s="4">
        <f>SUM(G1241:G1244)</f>
        <v>8023.94</v>
      </c>
      <c r="H1245" s="3"/>
      <c r="I1245" s="3">
        <f>SUM(I1241:I1244)</f>
        <v>9143</v>
      </c>
      <c r="J1245" s="3"/>
      <c r="K1245" s="3">
        <f>SUM(K1241:K1244)</f>
        <v>9968</v>
      </c>
      <c r="L1245" s="3"/>
      <c r="M1245" s="3">
        <f>SUM(M1241:M1244)</f>
        <v>8500</v>
      </c>
      <c r="N1245" s="3"/>
      <c r="O1245" s="3">
        <f>SUM(O1241:O1244)</f>
        <v>0</v>
      </c>
      <c r="P1245" s="3"/>
      <c r="Q1245" s="3">
        <f>SUM(Q1241:Q1244)</f>
        <v>8500</v>
      </c>
    </row>
    <row r="1246" spans="1:21" ht="11.85" customHeight="1" x14ac:dyDescent="0.2">
      <c r="C1246" s="3"/>
      <c r="D1246" s="3"/>
      <c r="F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</row>
    <row r="1247" spans="1:21" ht="11.85" customHeight="1" x14ac:dyDescent="0.2">
      <c r="A1247" s="14" t="s">
        <v>268</v>
      </c>
      <c r="C1247" s="3"/>
      <c r="D1247" s="3"/>
      <c r="F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</row>
    <row r="1248" spans="1:21" ht="11.85" customHeight="1" x14ac:dyDescent="0.2">
      <c r="A1248" s="2" t="s">
        <v>634</v>
      </c>
      <c r="C1248" s="3">
        <v>0</v>
      </c>
      <c r="D1248" s="3"/>
      <c r="E1248" s="3">
        <v>0</v>
      </c>
      <c r="F1248" s="3"/>
      <c r="G1248" s="4">
        <v>993.58</v>
      </c>
      <c r="H1248" s="3"/>
      <c r="I1248" s="3">
        <v>1500</v>
      </c>
      <c r="J1248" s="3"/>
      <c r="K1248" s="3">
        <v>1500</v>
      </c>
      <c r="L1248" s="3"/>
      <c r="M1248" s="3">
        <v>1500</v>
      </c>
      <c r="N1248" s="3"/>
      <c r="O1248" s="3">
        <v>0</v>
      </c>
      <c r="P1248" s="3"/>
      <c r="Q1248" s="3">
        <f t="shared" ref="Q1248:Q1255" si="43">M1248+O1248</f>
        <v>1500</v>
      </c>
      <c r="T1248" s="15"/>
    </row>
    <row r="1249" spans="1:20" ht="11.85" customHeight="1" x14ac:dyDescent="0.2">
      <c r="A1249" s="2" t="s">
        <v>635</v>
      </c>
      <c r="C1249" s="3">
        <v>0</v>
      </c>
      <c r="D1249" s="3"/>
      <c r="E1249" s="3">
        <v>0</v>
      </c>
      <c r="F1249" s="3"/>
      <c r="G1249" s="4">
        <v>1140.1300000000001</v>
      </c>
      <c r="H1249" s="3"/>
      <c r="I1249" s="3">
        <v>5093</v>
      </c>
      <c r="J1249" s="3"/>
      <c r="K1249" s="3">
        <v>5093</v>
      </c>
      <c r="L1249" s="3"/>
      <c r="M1249" s="3">
        <v>2000</v>
      </c>
      <c r="N1249" s="3"/>
      <c r="O1249" s="3">
        <v>0</v>
      </c>
      <c r="P1249" s="3"/>
      <c r="Q1249" s="3">
        <f t="shared" si="43"/>
        <v>2000</v>
      </c>
      <c r="T1249" s="15"/>
    </row>
    <row r="1250" spans="1:20" ht="11.85" customHeight="1" x14ac:dyDescent="0.2">
      <c r="A1250" s="2" t="s">
        <v>636</v>
      </c>
      <c r="C1250" s="3">
        <v>0</v>
      </c>
      <c r="D1250" s="3"/>
      <c r="E1250" s="3">
        <v>0</v>
      </c>
      <c r="F1250" s="3"/>
      <c r="G1250" s="4">
        <v>2550.31</v>
      </c>
      <c r="H1250" s="3"/>
      <c r="I1250" s="3">
        <v>3150</v>
      </c>
      <c r="J1250" s="3"/>
      <c r="K1250" s="3">
        <v>3150</v>
      </c>
      <c r="L1250" s="3"/>
      <c r="M1250" s="3">
        <v>3150</v>
      </c>
      <c r="N1250" s="3"/>
      <c r="O1250" s="3">
        <v>0</v>
      </c>
      <c r="P1250" s="3"/>
      <c r="Q1250" s="3">
        <f t="shared" si="43"/>
        <v>3150</v>
      </c>
      <c r="T1250" s="15"/>
    </row>
    <row r="1251" spans="1:20" ht="11.85" customHeight="1" x14ac:dyDescent="0.2">
      <c r="A1251" s="2" t="s">
        <v>637</v>
      </c>
      <c r="C1251" s="3">
        <v>0</v>
      </c>
      <c r="D1251" s="3"/>
      <c r="E1251" s="3">
        <v>0</v>
      </c>
      <c r="F1251" s="3"/>
      <c r="G1251" s="4">
        <v>179.99</v>
      </c>
      <c r="H1251" s="3"/>
      <c r="I1251" s="3">
        <v>3000</v>
      </c>
      <c r="J1251" s="3"/>
      <c r="K1251" s="3">
        <v>2175</v>
      </c>
      <c r="L1251" s="3"/>
      <c r="M1251" s="3">
        <v>1000</v>
      </c>
      <c r="N1251" s="3"/>
      <c r="O1251" s="3">
        <v>0</v>
      </c>
      <c r="P1251" s="3"/>
      <c r="Q1251" s="3">
        <f t="shared" si="43"/>
        <v>1000</v>
      </c>
      <c r="T1251" s="15"/>
    </row>
    <row r="1252" spans="1:20" ht="11.85" customHeight="1" x14ac:dyDescent="0.2">
      <c r="A1252" s="2" t="s">
        <v>638</v>
      </c>
      <c r="C1252" s="3">
        <v>0</v>
      </c>
      <c r="D1252" s="3"/>
      <c r="E1252" s="3">
        <v>0</v>
      </c>
      <c r="F1252" s="3"/>
      <c r="G1252" s="4">
        <v>1104.97</v>
      </c>
      <c r="H1252" s="3"/>
      <c r="I1252" s="3">
        <v>250</v>
      </c>
      <c r="J1252" s="3"/>
      <c r="K1252" s="3">
        <v>1000</v>
      </c>
      <c r="L1252" s="3"/>
      <c r="M1252" s="3">
        <v>250</v>
      </c>
      <c r="N1252" s="3"/>
      <c r="O1252" s="3">
        <v>0</v>
      </c>
      <c r="P1252" s="3"/>
      <c r="Q1252" s="3">
        <f t="shared" si="43"/>
        <v>250</v>
      </c>
      <c r="T1252" s="15"/>
    </row>
    <row r="1253" spans="1:20" ht="11.85" customHeight="1" x14ac:dyDescent="0.2">
      <c r="A1253" s="2" t="s">
        <v>639</v>
      </c>
      <c r="C1253" s="3">
        <v>0</v>
      </c>
      <c r="D1253" s="3"/>
      <c r="E1253" s="3">
        <v>0</v>
      </c>
      <c r="F1253" s="3"/>
      <c r="G1253" s="4">
        <v>0</v>
      </c>
      <c r="H1253" s="3"/>
      <c r="I1253" s="3">
        <v>360</v>
      </c>
      <c r="J1253" s="3"/>
      <c r="K1253" s="3">
        <v>360</v>
      </c>
      <c r="L1253" s="3"/>
      <c r="M1253" s="3">
        <v>360</v>
      </c>
      <c r="N1253" s="3"/>
      <c r="O1253" s="3">
        <v>0</v>
      </c>
      <c r="P1253" s="3"/>
      <c r="Q1253" s="3">
        <f t="shared" si="43"/>
        <v>360</v>
      </c>
      <c r="T1253" s="15"/>
    </row>
    <row r="1254" spans="1:20" ht="11.85" customHeight="1" x14ac:dyDescent="0.2">
      <c r="A1254" s="2" t="s">
        <v>640</v>
      </c>
      <c r="C1254" s="3">
        <v>0</v>
      </c>
      <c r="D1254" s="3"/>
      <c r="E1254" s="3">
        <v>0</v>
      </c>
      <c r="F1254" s="3"/>
      <c r="G1254" s="4">
        <v>225</v>
      </c>
      <c r="H1254" s="3"/>
      <c r="I1254" s="3">
        <v>165</v>
      </c>
      <c r="J1254" s="3"/>
      <c r="K1254" s="3">
        <v>165</v>
      </c>
      <c r="L1254" s="3"/>
      <c r="M1254" s="3">
        <v>165</v>
      </c>
      <c r="N1254" s="3"/>
      <c r="O1254" s="3">
        <v>0</v>
      </c>
      <c r="P1254" s="3"/>
      <c r="Q1254" s="3">
        <f t="shared" si="43"/>
        <v>165</v>
      </c>
      <c r="T1254" s="15"/>
    </row>
    <row r="1255" spans="1:20" ht="11.85" customHeight="1" x14ac:dyDescent="0.2">
      <c r="A1255" s="2" t="s">
        <v>641</v>
      </c>
      <c r="C1255" s="16">
        <v>0</v>
      </c>
      <c r="D1255" s="3"/>
      <c r="E1255" s="16">
        <v>0</v>
      </c>
      <c r="F1255" s="3"/>
      <c r="G1255" s="17">
        <v>418.18</v>
      </c>
      <c r="H1255" s="3"/>
      <c r="I1255" s="16">
        <v>2000</v>
      </c>
      <c r="J1255" s="3"/>
      <c r="K1255" s="16">
        <v>1250</v>
      </c>
      <c r="L1255" s="3"/>
      <c r="M1255" s="16">
        <v>500</v>
      </c>
      <c r="N1255" s="3"/>
      <c r="O1255" s="16">
        <v>0</v>
      </c>
      <c r="P1255" s="3"/>
      <c r="Q1255" s="16">
        <f t="shared" si="43"/>
        <v>500</v>
      </c>
      <c r="T1255" s="15"/>
    </row>
    <row r="1256" spans="1:20" ht="11.85" customHeight="1" x14ac:dyDescent="0.2">
      <c r="A1256" s="2" t="s">
        <v>290</v>
      </c>
      <c r="C1256" s="3">
        <f>SUM(C1248:C1255)</f>
        <v>0</v>
      </c>
      <c r="D1256" s="3"/>
      <c r="E1256" s="3">
        <f>SUM(E1248:E1255)</f>
        <v>0</v>
      </c>
      <c r="F1256" s="3"/>
      <c r="G1256" s="4">
        <f>SUM(G1248:G1255)</f>
        <v>6612.1600000000008</v>
      </c>
      <c r="H1256" s="3"/>
      <c r="I1256" s="3">
        <f>SUM(I1248:I1255)</f>
        <v>15518</v>
      </c>
      <c r="J1256" s="3"/>
      <c r="K1256" s="3">
        <f>SUM(K1248:K1255)</f>
        <v>14693</v>
      </c>
      <c r="L1256" s="3"/>
      <c r="M1256" s="3">
        <f>SUM(M1248:M1255)</f>
        <v>8925</v>
      </c>
      <c r="N1256" s="3"/>
      <c r="O1256" s="3">
        <f>SUM(O1248:O1255)</f>
        <v>0</v>
      </c>
      <c r="P1256" s="3"/>
      <c r="Q1256" s="3">
        <f>SUM(Q1248:Q1255)</f>
        <v>8925</v>
      </c>
      <c r="R1256" s="3"/>
      <c r="S1256" s="3"/>
    </row>
    <row r="1257" spans="1:20" ht="11.85" customHeight="1" x14ac:dyDescent="0.2">
      <c r="C1257" s="3"/>
      <c r="D1257" s="3"/>
      <c r="F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</row>
    <row r="1258" spans="1:20" ht="11.85" customHeight="1" x14ac:dyDescent="0.2">
      <c r="A1258" s="2" t="s">
        <v>642</v>
      </c>
      <c r="C1258" s="3">
        <v>0</v>
      </c>
      <c r="D1258" s="3"/>
      <c r="E1258" s="3">
        <v>0</v>
      </c>
      <c r="F1258" s="3"/>
      <c r="G1258" s="4">
        <v>0</v>
      </c>
      <c r="H1258" s="3"/>
      <c r="I1258" s="3">
        <v>0</v>
      </c>
      <c r="J1258" s="3"/>
      <c r="K1258" s="3">
        <v>0</v>
      </c>
      <c r="L1258" s="3"/>
      <c r="M1258" s="3">
        <v>0</v>
      </c>
      <c r="N1258" s="3"/>
      <c r="O1258" s="3">
        <v>0</v>
      </c>
      <c r="P1258" s="3"/>
      <c r="Q1258" s="3">
        <f>M1258+O1258</f>
        <v>0</v>
      </c>
    </row>
    <row r="1259" spans="1:20" ht="11.85" customHeight="1" x14ac:dyDescent="0.2">
      <c r="A1259" s="2" t="s">
        <v>643</v>
      </c>
      <c r="C1259" s="16">
        <v>0</v>
      </c>
      <c r="D1259" s="3"/>
      <c r="E1259" s="16">
        <v>0</v>
      </c>
      <c r="F1259" s="3"/>
      <c r="G1259" s="17">
        <v>0</v>
      </c>
      <c r="H1259" s="3"/>
      <c r="I1259" s="16">
        <v>0</v>
      </c>
      <c r="J1259" s="3"/>
      <c r="K1259" s="16">
        <v>10000</v>
      </c>
      <c r="L1259" s="3"/>
      <c r="M1259" s="16">
        <v>0</v>
      </c>
      <c r="N1259" s="3"/>
      <c r="O1259" s="16">
        <v>0</v>
      </c>
      <c r="P1259" s="3"/>
      <c r="Q1259" s="16">
        <f>M1259+O1259</f>
        <v>0</v>
      </c>
    </row>
    <row r="1260" spans="1:20" ht="11.85" customHeight="1" x14ac:dyDescent="0.2">
      <c r="A1260" s="2" t="s">
        <v>293</v>
      </c>
      <c r="C1260" s="3">
        <f>SUM(C1258:C1259)</f>
        <v>0</v>
      </c>
      <c r="D1260" s="3"/>
      <c r="E1260" s="3">
        <f>SUM(E1258:E1259)</f>
        <v>0</v>
      </c>
      <c r="F1260" s="3"/>
      <c r="G1260" s="4">
        <f>SUM(G1258:G1259)</f>
        <v>0</v>
      </c>
      <c r="H1260" s="3"/>
      <c r="I1260" s="3">
        <f>SUM(I1258:I1259)</f>
        <v>0</v>
      </c>
      <c r="J1260" s="3"/>
      <c r="K1260" s="3">
        <f>SUM(K1258:K1259)</f>
        <v>10000</v>
      </c>
      <c r="L1260" s="3"/>
      <c r="M1260" s="3">
        <f>SUM(M1258:M1259)</f>
        <v>0</v>
      </c>
      <c r="N1260" s="3"/>
      <c r="O1260" s="3">
        <f>SUM(O1258:O1259)</f>
        <v>0</v>
      </c>
      <c r="P1260" s="3"/>
      <c r="Q1260" s="3">
        <f>SUM(Q1258:Q1259)</f>
        <v>0</v>
      </c>
    </row>
    <row r="1261" spans="1:20" ht="11.85" customHeight="1" x14ac:dyDescent="0.2">
      <c r="C1261" s="3"/>
      <c r="D1261" s="3"/>
      <c r="F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</row>
    <row r="1262" spans="1:20" ht="11.85" customHeight="1" x14ac:dyDescent="0.2">
      <c r="A1262" s="2" t="s">
        <v>644</v>
      </c>
      <c r="C1262" s="3">
        <f>C1238+C1245+C1256+C1260</f>
        <v>0</v>
      </c>
      <c r="D1262" s="3"/>
      <c r="E1262" s="3">
        <f>E1238+E1245+E1256+E1260</f>
        <v>0</v>
      </c>
      <c r="F1262" s="3"/>
      <c r="G1262" s="4">
        <f>G1238+G1245+G1256+G1260</f>
        <v>235902.00999999998</v>
      </c>
      <c r="H1262" s="3"/>
      <c r="I1262" s="3">
        <f>I1238+I1245+I1256+I1260</f>
        <v>293005.36</v>
      </c>
      <c r="J1262" s="3"/>
      <c r="K1262" s="3">
        <f>K1238+K1245+K1256+K1260</f>
        <v>310565</v>
      </c>
      <c r="L1262" s="3"/>
      <c r="M1262" s="3">
        <f>M1238+M1245+M1256+M1260</f>
        <v>293399</v>
      </c>
      <c r="N1262" s="3"/>
      <c r="O1262" s="3">
        <f>O1238+O1245+O1256+O1260</f>
        <v>0</v>
      </c>
      <c r="P1262" s="3"/>
      <c r="Q1262" s="3">
        <f>Q1238+Q1245+Q1256+Q1260</f>
        <v>293399</v>
      </c>
      <c r="T1262" s="15"/>
    </row>
    <row r="1263" spans="1:20" ht="11.85" customHeight="1" x14ac:dyDescent="0.2"/>
    <row r="1264" spans="1:20" ht="11.85" customHeight="1" x14ac:dyDescent="0.2"/>
    <row r="1265" ht="11.85" customHeight="1" x14ac:dyDescent="0.2"/>
    <row r="1266" ht="11.85" customHeight="1" x14ac:dyDescent="0.2"/>
    <row r="1267" ht="11.85" customHeight="1" x14ac:dyDescent="0.2"/>
    <row r="1268" ht="11.85" customHeight="1" x14ac:dyDescent="0.2"/>
    <row r="1269" ht="11.85" customHeight="1" x14ac:dyDescent="0.2"/>
    <row r="1270" ht="11.85" customHeight="1" x14ac:dyDescent="0.2"/>
    <row r="1271" ht="11.85" customHeight="1" x14ac:dyDescent="0.2"/>
    <row r="1272" ht="11.85" customHeight="1" x14ac:dyDescent="0.2"/>
    <row r="1273" ht="11.85" customHeight="1" x14ac:dyDescent="0.2"/>
    <row r="1274" ht="11.85" customHeight="1" x14ac:dyDescent="0.2"/>
    <row r="1275" ht="11.85" customHeight="1" x14ac:dyDescent="0.2"/>
    <row r="1276" ht="11.85" customHeight="1" x14ac:dyDescent="0.2"/>
    <row r="1277" ht="11.85" customHeight="1" x14ac:dyDescent="0.2"/>
    <row r="1278" ht="11.85" customHeight="1" x14ac:dyDescent="0.2"/>
    <row r="1279" ht="11.85" customHeight="1" x14ac:dyDescent="0.2"/>
    <row r="1280" ht="11.85" customHeight="1" x14ac:dyDescent="0.2"/>
    <row r="1281" spans="1:20" ht="11.85" customHeight="1" x14ac:dyDescent="0.2"/>
    <row r="1282" spans="1:20" ht="11.85" customHeight="1" x14ac:dyDescent="0.2"/>
    <row r="1283" spans="1:20" ht="11.85" customHeight="1" x14ac:dyDescent="0.2"/>
    <row r="1284" spans="1:20" ht="11.85" customHeight="1" x14ac:dyDescent="0.2">
      <c r="A1284" s="1"/>
      <c r="B1284" s="1"/>
      <c r="E1284" s="3" t="str">
        <f>$E$1</f>
        <v>CITY OF BRADY</v>
      </c>
    </row>
    <row r="1285" spans="1:20" ht="11.85" customHeight="1" x14ac:dyDescent="0.2">
      <c r="E1285" s="3" t="str">
        <f>$E$2</f>
        <v>BUDGET REPORT</v>
      </c>
    </row>
    <row r="1286" spans="1:20" ht="11.85" customHeight="1" x14ac:dyDescent="0.2">
      <c r="E1286" s="3" t="str">
        <f>$E$3</f>
        <v>FISCAL YEAR 2015 - 2016</v>
      </c>
    </row>
    <row r="1287" spans="1:20" ht="11.85" customHeight="1" x14ac:dyDescent="0.2">
      <c r="A1287" s="2" t="s">
        <v>3</v>
      </c>
    </row>
    <row r="1288" spans="1:20" ht="11.85" customHeight="1" x14ac:dyDescent="0.2">
      <c r="A1288" s="2" t="s">
        <v>645</v>
      </c>
    </row>
    <row r="1289" spans="1:20" ht="11.85" customHeight="1" x14ac:dyDescent="0.2">
      <c r="I1289" s="48" t="str">
        <f>$I$6</f>
        <v>(----- 2014-2015 ------)</v>
      </c>
      <c r="J1289" s="48"/>
      <c r="K1289" s="48"/>
      <c r="L1289" s="7"/>
      <c r="M1289" s="48" t="str">
        <f>$M$6</f>
        <v>2015-2016</v>
      </c>
      <c r="N1289" s="48"/>
      <c r="O1289" s="48"/>
      <c r="P1289" s="48"/>
      <c r="Q1289" s="48"/>
    </row>
    <row r="1290" spans="1:20" ht="11.85" customHeight="1" x14ac:dyDescent="0.2">
      <c r="C1290" s="7" t="str">
        <f>$C$7</f>
        <v>2011- 2012</v>
      </c>
      <c r="D1290" s="7"/>
      <c r="E1290" s="8" t="str">
        <f>$E$7</f>
        <v>2012-2013</v>
      </c>
      <c r="F1290" s="7"/>
      <c r="G1290" s="9" t="str">
        <f>$G$7</f>
        <v>2013- 2014</v>
      </c>
      <c r="H1290" s="7"/>
      <c r="I1290" s="7" t="s">
        <v>9</v>
      </c>
      <c r="J1290" s="7"/>
      <c r="K1290" s="7" t="str">
        <f>+$K$7</f>
        <v>PROJECTED</v>
      </c>
      <c r="L1290" s="7"/>
      <c r="M1290" s="7" t="str">
        <f>$M$7</f>
        <v>2015-2016</v>
      </c>
      <c r="N1290" s="7"/>
      <c r="O1290" s="7" t="str">
        <f>$O$7</f>
        <v>2015-2016</v>
      </c>
      <c r="P1290" s="7"/>
      <c r="Q1290" s="42" t="str">
        <f>$Q$7</f>
        <v>APPROVED</v>
      </c>
    </row>
    <row r="1291" spans="1:20" ht="11.85" customHeight="1" x14ac:dyDescent="0.2">
      <c r="A1291" s="10" t="s">
        <v>237</v>
      </c>
      <c r="C1291" s="11" t="s">
        <v>12</v>
      </c>
      <c r="D1291" s="7"/>
      <c r="E1291" s="12" t="s">
        <v>12</v>
      </c>
      <c r="F1291" s="7"/>
      <c r="G1291" s="13" t="s">
        <v>12</v>
      </c>
      <c r="H1291" s="7"/>
      <c r="I1291" s="11" t="s">
        <v>13</v>
      </c>
      <c r="J1291" s="7"/>
      <c r="K1291" s="11" t="s">
        <v>13</v>
      </c>
      <c r="L1291" s="7"/>
      <c r="M1291" s="11" t="str">
        <f>$M$8</f>
        <v>BASE</v>
      </c>
      <c r="N1291" s="7"/>
      <c r="O1291" s="11" t="str">
        <f>$O$8</f>
        <v>SUPPLEMENTAL</v>
      </c>
      <c r="P1291" s="7"/>
      <c r="Q1291" s="11" t="str">
        <f>$Q$8</f>
        <v>BUDGET</v>
      </c>
    </row>
    <row r="1292" spans="1:20" ht="11.85" customHeight="1" x14ac:dyDescent="0.2"/>
    <row r="1293" spans="1:20" ht="11.85" customHeight="1" x14ac:dyDescent="0.2">
      <c r="A1293" s="14" t="s">
        <v>238</v>
      </c>
    </row>
    <row r="1294" spans="1:20" ht="11.85" customHeight="1" x14ac:dyDescent="0.2">
      <c r="A1294" s="2" t="s">
        <v>646</v>
      </c>
      <c r="C1294" s="3">
        <v>0</v>
      </c>
      <c r="D1294" s="3"/>
      <c r="E1294" s="3">
        <v>0</v>
      </c>
      <c r="F1294" s="3"/>
      <c r="G1294" s="4">
        <v>44247.6</v>
      </c>
      <c r="H1294" s="3"/>
      <c r="I1294" s="3">
        <v>76505</v>
      </c>
      <c r="J1294" s="3"/>
      <c r="K1294" s="3">
        <v>76505</v>
      </c>
      <c r="L1294" s="3"/>
      <c r="M1294" s="3">
        <v>78800</v>
      </c>
      <c r="N1294" s="3"/>
      <c r="O1294" s="3">
        <v>0</v>
      </c>
      <c r="P1294" s="3"/>
      <c r="Q1294" s="3">
        <f>M1294+O1294</f>
        <v>78800</v>
      </c>
      <c r="T1294" s="15"/>
    </row>
    <row r="1295" spans="1:20" ht="11.85" customHeight="1" x14ac:dyDescent="0.2">
      <c r="A1295" s="2" t="s">
        <v>647</v>
      </c>
      <c r="C1295" s="3">
        <v>0</v>
      </c>
      <c r="D1295" s="3"/>
      <c r="E1295" s="3">
        <v>0</v>
      </c>
      <c r="F1295" s="3"/>
      <c r="G1295" s="4">
        <v>0</v>
      </c>
      <c r="H1295" s="3"/>
      <c r="I1295" s="3">
        <v>0</v>
      </c>
      <c r="J1295" s="3"/>
      <c r="K1295" s="3">
        <v>0</v>
      </c>
      <c r="L1295" s="3"/>
      <c r="M1295" s="3">
        <v>0</v>
      </c>
      <c r="N1295" s="3"/>
      <c r="O1295" s="3">
        <v>0</v>
      </c>
      <c r="P1295" s="3"/>
      <c r="Q1295" s="3">
        <f t="shared" ref="Q1295:Q1301" si="44">M1295+O1295</f>
        <v>0</v>
      </c>
      <c r="T1295" s="15"/>
    </row>
    <row r="1296" spans="1:20" ht="11.85" customHeight="1" x14ac:dyDescent="0.2">
      <c r="A1296" s="2" t="s">
        <v>648</v>
      </c>
      <c r="C1296" s="3">
        <v>0</v>
      </c>
      <c r="D1296" s="3"/>
      <c r="E1296" s="3">
        <v>0</v>
      </c>
      <c r="F1296" s="3"/>
      <c r="G1296" s="4">
        <v>0</v>
      </c>
      <c r="H1296" s="3"/>
      <c r="I1296" s="3">
        <v>3000</v>
      </c>
      <c r="J1296" s="3"/>
      <c r="K1296" s="3">
        <v>3000</v>
      </c>
      <c r="L1296" s="3"/>
      <c r="M1296" s="3">
        <v>3000</v>
      </c>
      <c r="N1296" s="3"/>
      <c r="O1296" s="3">
        <v>0</v>
      </c>
      <c r="P1296" s="3"/>
      <c r="Q1296" s="3">
        <f>M1296+O1296</f>
        <v>3000</v>
      </c>
      <c r="T1296" s="15"/>
    </row>
    <row r="1297" spans="1:21" ht="11.85" customHeight="1" x14ac:dyDescent="0.2">
      <c r="A1297" s="2" t="s">
        <v>649</v>
      </c>
      <c r="C1297" s="3">
        <v>0</v>
      </c>
      <c r="D1297" s="3"/>
      <c r="E1297" s="3">
        <v>0</v>
      </c>
      <c r="F1297" s="3"/>
      <c r="G1297" s="4">
        <v>2794.26</v>
      </c>
      <c r="H1297" s="3"/>
      <c r="I1297" s="3">
        <v>7967</v>
      </c>
      <c r="J1297" s="3"/>
      <c r="K1297" s="3">
        <v>7967</v>
      </c>
      <c r="L1297" s="3"/>
      <c r="M1297" s="3">
        <v>9377</v>
      </c>
      <c r="N1297" s="3"/>
      <c r="O1297" s="3">
        <v>0</v>
      </c>
      <c r="P1297" s="3"/>
      <c r="Q1297" s="3">
        <f t="shared" si="44"/>
        <v>9377</v>
      </c>
      <c r="T1297" s="15"/>
    </row>
    <row r="1298" spans="1:21" ht="11.85" customHeight="1" x14ac:dyDescent="0.2">
      <c r="A1298" s="2" t="s">
        <v>650</v>
      </c>
      <c r="C1298" s="3">
        <v>0</v>
      </c>
      <c r="D1298" s="3"/>
      <c r="E1298" s="3">
        <v>0</v>
      </c>
      <c r="F1298" s="3"/>
      <c r="G1298" s="4">
        <v>4845.9399999999996</v>
      </c>
      <c r="H1298" s="3"/>
      <c r="I1298" s="3">
        <v>8274</v>
      </c>
      <c r="J1298" s="3"/>
      <c r="K1298" s="3">
        <v>8274</v>
      </c>
      <c r="L1298" s="3"/>
      <c r="M1298" s="3">
        <v>8142</v>
      </c>
      <c r="N1298" s="3"/>
      <c r="O1298" s="3">
        <v>0</v>
      </c>
      <c r="P1298" s="3"/>
      <c r="Q1298" s="3">
        <f t="shared" si="44"/>
        <v>8142</v>
      </c>
      <c r="T1298" s="15"/>
    </row>
    <row r="1299" spans="1:21" ht="11.85" customHeight="1" x14ac:dyDescent="0.2">
      <c r="A1299" s="2" t="s">
        <v>651</v>
      </c>
      <c r="C1299" s="3">
        <v>0</v>
      </c>
      <c r="D1299" s="3"/>
      <c r="E1299" s="3">
        <v>0</v>
      </c>
      <c r="F1299" s="3"/>
      <c r="G1299" s="4">
        <v>79.64</v>
      </c>
      <c r="H1299" s="3"/>
      <c r="I1299" s="3">
        <v>50</v>
      </c>
      <c r="J1299" s="3"/>
      <c r="K1299" s="3">
        <v>50</v>
      </c>
      <c r="L1299" s="3"/>
      <c r="M1299" s="3">
        <v>255</v>
      </c>
      <c r="N1299" s="3"/>
      <c r="O1299" s="3">
        <v>0</v>
      </c>
      <c r="P1299" s="3"/>
      <c r="Q1299" s="3">
        <f t="shared" si="44"/>
        <v>255</v>
      </c>
      <c r="T1299" s="15"/>
    </row>
    <row r="1300" spans="1:21" ht="11.85" customHeight="1" x14ac:dyDescent="0.2">
      <c r="A1300" s="2" t="s">
        <v>652</v>
      </c>
      <c r="C1300" s="3">
        <v>0</v>
      </c>
      <c r="D1300" s="3"/>
      <c r="E1300" s="3">
        <v>0</v>
      </c>
      <c r="F1300" s="3"/>
      <c r="G1300" s="4">
        <v>207</v>
      </c>
      <c r="H1300" s="3"/>
      <c r="I1300" s="3">
        <v>207</v>
      </c>
      <c r="J1300" s="3"/>
      <c r="K1300" s="3">
        <v>207</v>
      </c>
      <c r="L1300" s="3"/>
      <c r="M1300" s="3">
        <v>90</v>
      </c>
      <c r="N1300" s="3"/>
      <c r="O1300" s="3">
        <v>0</v>
      </c>
      <c r="P1300" s="3"/>
      <c r="Q1300" s="3">
        <f t="shared" si="44"/>
        <v>90</v>
      </c>
      <c r="T1300" s="15"/>
    </row>
    <row r="1301" spans="1:21" ht="11.85" customHeight="1" x14ac:dyDescent="0.2">
      <c r="A1301" s="2" t="s">
        <v>653</v>
      </c>
      <c r="C1301" s="16">
        <v>0</v>
      </c>
      <c r="D1301" s="3"/>
      <c r="E1301" s="16">
        <v>0</v>
      </c>
      <c r="F1301" s="3"/>
      <c r="G1301" s="17">
        <v>3194.84</v>
      </c>
      <c r="H1301" s="3"/>
      <c r="I1301" s="16">
        <v>5967</v>
      </c>
      <c r="J1301" s="3"/>
      <c r="K1301" s="16">
        <v>5967</v>
      </c>
      <c r="L1301" s="3"/>
      <c r="M1301" s="16">
        <v>6146</v>
      </c>
      <c r="N1301" s="3"/>
      <c r="O1301" s="16">
        <v>0</v>
      </c>
      <c r="P1301" s="3"/>
      <c r="Q1301" s="16">
        <f t="shared" si="44"/>
        <v>6146</v>
      </c>
      <c r="T1301" s="15"/>
    </row>
    <row r="1302" spans="1:21" ht="11.85" customHeight="1" x14ac:dyDescent="0.2">
      <c r="A1302" s="2" t="s">
        <v>249</v>
      </c>
      <c r="C1302" s="3">
        <f>SUM(C1294:C1301)</f>
        <v>0</v>
      </c>
      <c r="D1302" s="3"/>
      <c r="E1302" s="3">
        <f>SUM(E1294:E1301)</f>
        <v>0</v>
      </c>
      <c r="F1302" s="3"/>
      <c r="G1302" s="4">
        <f>SUM(G1294:G1301)</f>
        <v>55369.279999999999</v>
      </c>
      <c r="H1302" s="3"/>
      <c r="I1302" s="3">
        <f>SUM(I1294:I1301)</f>
        <v>101970</v>
      </c>
      <c r="J1302" s="3"/>
      <c r="K1302" s="3">
        <f>SUM(K1294:K1301)</f>
        <v>101970</v>
      </c>
      <c r="L1302" s="3"/>
      <c r="M1302" s="3">
        <f>SUM(M1294:M1301)</f>
        <v>105810</v>
      </c>
      <c r="N1302" s="3"/>
      <c r="O1302" s="3">
        <f>SUM(O1294:O1301)</f>
        <v>0</v>
      </c>
      <c r="P1302" s="3"/>
      <c r="Q1302" s="3">
        <f>SUM(Q1294:Q1301)</f>
        <v>105810</v>
      </c>
      <c r="R1302" s="3"/>
      <c r="S1302" s="3"/>
      <c r="U1302" s="3"/>
    </row>
    <row r="1303" spans="1:21" ht="11.85" customHeight="1" x14ac:dyDescent="0.2">
      <c r="C1303" s="3"/>
      <c r="D1303" s="3"/>
      <c r="F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</row>
    <row r="1304" spans="1:21" ht="11.85" customHeight="1" x14ac:dyDescent="0.2">
      <c r="A1304" s="14" t="s">
        <v>250</v>
      </c>
      <c r="C1304" s="3"/>
      <c r="D1304" s="3"/>
      <c r="F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</row>
    <row r="1305" spans="1:21" ht="11.85" customHeight="1" x14ac:dyDescent="0.2">
      <c r="A1305" s="26" t="s">
        <v>654</v>
      </c>
      <c r="C1305" s="3">
        <v>0</v>
      </c>
      <c r="D1305" s="3"/>
      <c r="E1305" s="3">
        <v>0</v>
      </c>
      <c r="F1305" s="3"/>
      <c r="G1305" s="4">
        <v>0</v>
      </c>
      <c r="H1305" s="3"/>
      <c r="I1305" s="3">
        <v>0</v>
      </c>
      <c r="J1305" s="3"/>
      <c r="K1305" s="3">
        <v>0</v>
      </c>
      <c r="L1305" s="3"/>
      <c r="M1305" s="3">
        <v>6720</v>
      </c>
      <c r="N1305" s="3"/>
      <c r="O1305" s="3">
        <v>0</v>
      </c>
      <c r="P1305" s="3"/>
      <c r="Q1305" s="3">
        <f>M1305+O1305</f>
        <v>6720</v>
      </c>
    </row>
    <row r="1306" spans="1:21" ht="11.85" customHeight="1" x14ac:dyDescent="0.2">
      <c r="A1306" s="2" t="s">
        <v>655</v>
      </c>
      <c r="C1306" s="3">
        <v>0</v>
      </c>
      <c r="D1306" s="3"/>
      <c r="E1306" s="3">
        <v>0</v>
      </c>
      <c r="F1306" s="3"/>
      <c r="G1306" s="4">
        <v>0</v>
      </c>
      <c r="H1306" s="3"/>
      <c r="I1306" s="3">
        <v>300</v>
      </c>
      <c r="J1306" s="3"/>
      <c r="K1306" s="3">
        <v>300</v>
      </c>
      <c r="L1306" s="3"/>
      <c r="M1306" s="3">
        <v>300</v>
      </c>
      <c r="N1306" s="3"/>
      <c r="O1306" s="3">
        <v>0</v>
      </c>
      <c r="P1306" s="3"/>
      <c r="Q1306" s="3">
        <f>M1306+O1306</f>
        <v>300</v>
      </c>
      <c r="T1306" s="15"/>
    </row>
    <row r="1307" spans="1:21" ht="11.85" customHeight="1" x14ac:dyDescent="0.2">
      <c r="A1307" s="2" t="s">
        <v>656</v>
      </c>
      <c r="C1307" s="16">
        <v>0</v>
      </c>
      <c r="D1307" s="3"/>
      <c r="E1307" s="16">
        <v>0</v>
      </c>
      <c r="F1307" s="3"/>
      <c r="G1307" s="17">
        <v>2094.19</v>
      </c>
      <c r="H1307" s="3"/>
      <c r="I1307" s="16">
        <v>0</v>
      </c>
      <c r="J1307" s="3"/>
      <c r="K1307" s="16">
        <v>2000</v>
      </c>
      <c r="L1307" s="3"/>
      <c r="M1307" s="16">
        <v>0</v>
      </c>
      <c r="N1307" s="3"/>
      <c r="O1307" s="16">
        <v>0</v>
      </c>
      <c r="P1307" s="3"/>
      <c r="Q1307" s="16">
        <f>M1307+O1307</f>
        <v>0</v>
      </c>
      <c r="T1307" s="15"/>
    </row>
    <row r="1308" spans="1:21" ht="11.85" customHeight="1" x14ac:dyDescent="0.2">
      <c r="A1308" s="2" t="s">
        <v>267</v>
      </c>
      <c r="C1308" s="3">
        <f>SUM(C1305:C1307)</f>
        <v>0</v>
      </c>
      <c r="D1308" s="3"/>
      <c r="E1308" s="3">
        <f>SUM(E1305:E1307)</f>
        <v>0</v>
      </c>
      <c r="F1308" s="3"/>
      <c r="G1308" s="4">
        <f>SUM(G1305:G1307)</f>
        <v>2094.19</v>
      </c>
      <c r="H1308" s="3"/>
      <c r="I1308" s="3">
        <f>SUM(I1305:I1307)</f>
        <v>300</v>
      </c>
      <c r="J1308" s="3"/>
      <c r="K1308" s="3">
        <f>SUM(K1305:K1307)</f>
        <v>2300</v>
      </c>
      <c r="L1308" s="3"/>
      <c r="M1308" s="3">
        <f>SUM(M1305:M1307)</f>
        <v>7020</v>
      </c>
      <c r="N1308" s="3"/>
      <c r="O1308" s="3">
        <f>SUM(O1305:O1307)</f>
        <v>0</v>
      </c>
      <c r="P1308" s="3"/>
      <c r="Q1308" s="3">
        <f>SUM(Q1305:Q1307)</f>
        <v>7020</v>
      </c>
    </row>
    <row r="1309" spans="1:21" ht="11.85" customHeight="1" x14ac:dyDescent="0.2">
      <c r="C1309" s="3"/>
      <c r="D1309" s="3"/>
      <c r="F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</row>
    <row r="1310" spans="1:21" ht="11.85" customHeight="1" x14ac:dyDescent="0.2">
      <c r="A1310" s="14" t="s">
        <v>268</v>
      </c>
      <c r="C1310" s="3"/>
      <c r="D1310" s="3"/>
      <c r="F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</row>
    <row r="1311" spans="1:21" ht="11.85" customHeight="1" x14ac:dyDescent="0.2">
      <c r="A1311" s="2" t="s">
        <v>657</v>
      </c>
      <c r="C1311" s="3">
        <v>0</v>
      </c>
      <c r="D1311" s="3"/>
      <c r="E1311" s="3">
        <v>0</v>
      </c>
      <c r="F1311" s="3"/>
      <c r="G1311" s="4">
        <v>1386.4</v>
      </c>
      <c r="H1311" s="3"/>
      <c r="I1311" s="3">
        <v>350</v>
      </c>
      <c r="J1311" s="3"/>
      <c r="K1311" s="3">
        <v>350</v>
      </c>
      <c r="L1311" s="3"/>
      <c r="M1311" s="3">
        <v>350</v>
      </c>
      <c r="N1311" s="3"/>
      <c r="O1311" s="3">
        <v>0</v>
      </c>
      <c r="P1311" s="3"/>
      <c r="Q1311" s="3">
        <f t="shared" ref="Q1311:Q1316" si="45">M1311+O1311</f>
        <v>350</v>
      </c>
      <c r="T1311" s="15"/>
    </row>
    <row r="1312" spans="1:21" ht="11.85" customHeight="1" x14ac:dyDescent="0.2">
      <c r="A1312" s="2" t="s">
        <v>658</v>
      </c>
      <c r="C1312" s="3">
        <v>0</v>
      </c>
      <c r="D1312" s="3"/>
      <c r="E1312" s="3">
        <v>0</v>
      </c>
      <c r="F1312" s="3"/>
      <c r="G1312" s="4">
        <v>41.34</v>
      </c>
      <c r="H1312" s="3"/>
      <c r="I1312" s="3">
        <v>2000</v>
      </c>
      <c r="J1312" s="3"/>
      <c r="K1312" s="3">
        <v>2000</v>
      </c>
      <c r="L1312" s="3"/>
      <c r="M1312" s="3">
        <v>2000</v>
      </c>
      <c r="N1312" s="3"/>
      <c r="O1312" s="3">
        <v>0</v>
      </c>
      <c r="P1312" s="3"/>
      <c r="Q1312" s="3">
        <f t="shared" si="45"/>
        <v>2000</v>
      </c>
      <c r="T1312" s="15"/>
    </row>
    <row r="1313" spans="1:20" ht="11.85" customHeight="1" x14ac:dyDescent="0.2">
      <c r="A1313" s="2" t="s">
        <v>659</v>
      </c>
      <c r="C1313" s="3">
        <v>0</v>
      </c>
      <c r="D1313" s="3"/>
      <c r="E1313" s="3">
        <v>0</v>
      </c>
      <c r="F1313" s="3"/>
      <c r="G1313" s="4">
        <v>108.2</v>
      </c>
      <c r="H1313" s="3"/>
      <c r="I1313" s="3">
        <v>500</v>
      </c>
      <c r="J1313" s="3"/>
      <c r="K1313" s="3">
        <v>800</v>
      </c>
      <c r="L1313" s="3"/>
      <c r="M1313" s="3">
        <v>500</v>
      </c>
      <c r="N1313" s="3"/>
      <c r="O1313" s="3">
        <v>0</v>
      </c>
      <c r="P1313" s="3"/>
      <c r="Q1313" s="3">
        <f t="shared" si="45"/>
        <v>500</v>
      </c>
      <c r="T1313" s="15"/>
    </row>
    <row r="1314" spans="1:20" ht="11.85" customHeight="1" x14ac:dyDescent="0.2">
      <c r="A1314" s="2" t="s">
        <v>660</v>
      </c>
      <c r="C1314" s="3">
        <v>0</v>
      </c>
      <c r="D1314" s="3"/>
      <c r="E1314" s="3">
        <v>0</v>
      </c>
      <c r="F1314" s="3"/>
      <c r="G1314" s="4">
        <v>0</v>
      </c>
      <c r="H1314" s="3"/>
      <c r="I1314" s="3">
        <v>300</v>
      </c>
      <c r="J1314" s="3"/>
      <c r="K1314" s="3">
        <v>0</v>
      </c>
      <c r="L1314" s="3"/>
      <c r="M1314" s="3">
        <v>300</v>
      </c>
      <c r="N1314" s="3"/>
      <c r="O1314" s="3">
        <v>0</v>
      </c>
      <c r="P1314" s="3"/>
      <c r="Q1314" s="3">
        <f t="shared" si="45"/>
        <v>300</v>
      </c>
      <c r="T1314" s="15"/>
    </row>
    <row r="1315" spans="1:20" ht="11.85" customHeight="1" x14ac:dyDescent="0.2">
      <c r="A1315" s="2" t="s">
        <v>661</v>
      </c>
      <c r="C1315" s="3">
        <v>0</v>
      </c>
      <c r="D1315" s="3"/>
      <c r="E1315" s="3">
        <v>0</v>
      </c>
      <c r="F1315" s="3"/>
      <c r="G1315" s="4">
        <v>200</v>
      </c>
      <c r="H1315" s="3"/>
      <c r="I1315" s="3">
        <v>600</v>
      </c>
      <c r="J1315" s="3"/>
      <c r="K1315" s="3">
        <v>600</v>
      </c>
      <c r="L1315" s="3"/>
      <c r="M1315" s="3">
        <v>600</v>
      </c>
      <c r="N1315" s="3"/>
      <c r="O1315" s="3">
        <v>0</v>
      </c>
      <c r="P1315" s="3"/>
      <c r="Q1315" s="3">
        <f t="shared" si="45"/>
        <v>600</v>
      </c>
      <c r="T1315" s="15"/>
    </row>
    <row r="1316" spans="1:20" ht="11.85" customHeight="1" x14ac:dyDescent="0.2">
      <c r="A1316" s="2" t="s">
        <v>662</v>
      </c>
      <c r="C1316" s="16">
        <v>0</v>
      </c>
      <c r="D1316" s="3"/>
      <c r="E1316" s="16">
        <v>0</v>
      </c>
      <c r="F1316" s="3"/>
      <c r="G1316" s="17">
        <v>75</v>
      </c>
      <c r="H1316" s="3"/>
      <c r="I1316" s="16">
        <v>65</v>
      </c>
      <c r="J1316" s="3"/>
      <c r="K1316" s="16">
        <v>65</v>
      </c>
      <c r="L1316" s="3"/>
      <c r="M1316" s="16">
        <v>65</v>
      </c>
      <c r="N1316" s="3"/>
      <c r="O1316" s="16">
        <v>0</v>
      </c>
      <c r="P1316" s="3"/>
      <c r="Q1316" s="16">
        <f t="shared" si="45"/>
        <v>65</v>
      </c>
      <c r="T1316" s="15"/>
    </row>
    <row r="1317" spans="1:20" ht="11.85" customHeight="1" x14ac:dyDescent="0.2">
      <c r="A1317" s="2" t="s">
        <v>290</v>
      </c>
      <c r="C1317" s="3">
        <f>SUM(C1311:C1316)</f>
        <v>0</v>
      </c>
      <c r="D1317" s="3"/>
      <c r="E1317" s="3">
        <f>SUM(E1311:E1316)</f>
        <v>0</v>
      </c>
      <c r="F1317" s="3"/>
      <c r="G1317" s="4">
        <f>SUM(G1311:G1316)</f>
        <v>1810.94</v>
      </c>
      <c r="H1317" s="3"/>
      <c r="I1317" s="3">
        <f>SUM(I1311:I1316)</f>
        <v>3815</v>
      </c>
      <c r="J1317" s="3"/>
      <c r="K1317" s="3">
        <f>SUM(K1311:K1316)</f>
        <v>3815</v>
      </c>
      <c r="L1317" s="3"/>
      <c r="M1317" s="3">
        <f>SUM(M1311:M1316)</f>
        <v>3815</v>
      </c>
      <c r="N1317" s="3"/>
      <c r="O1317" s="3">
        <f>SUM(O1311:O1316)</f>
        <v>0</v>
      </c>
      <c r="P1317" s="3"/>
      <c r="Q1317" s="3">
        <f>SUM(Q1311:Q1316)</f>
        <v>3815</v>
      </c>
    </row>
    <row r="1318" spans="1:20" ht="11.85" customHeight="1" x14ac:dyDescent="0.2">
      <c r="C1318" s="3"/>
      <c r="D1318" s="3"/>
      <c r="F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</row>
    <row r="1319" spans="1:20" ht="11.85" customHeight="1" x14ac:dyDescent="0.2">
      <c r="A1319" s="2" t="s">
        <v>663</v>
      </c>
      <c r="C1319" s="3">
        <f>C1302+C1308+C1317</f>
        <v>0</v>
      </c>
      <c r="D1319" s="3"/>
      <c r="E1319" s="3">
        <f>E1302+E1308+E1317</f>
        <v>0</v>
      </c>
      <c r="F1319" s="3"/>
      <c r="G1319" s="4">
        <f>G1302+G1308+G1317</f>
        <v>59274.41</v>
      </c>
      <c r="H1319" s="3"/>
      <c r="I1319" s="3">
        <f>I1302+I1308+I1317</f>
        <v>106085</v>
      </c>
      <c r="J1319" s="3"/>
      <c r="K1319" s="3">
        <f>K1302+K1308+K1317</f>
        <v>108085</v>
      </c>
      <c r="L1319" s="3"/>
      <c r="M1319" s="3">
        <f>M1302+M1308+M1317</f>
        <v>116645</v>
      </c>
      <c r="N1319" s="3"/>
      <c r="O1319" s="3">
        <f>O1302+O1308+O1317</f>
        <v>0</v>
      </c>
      <c r="P1319" s="3"/>
      <c r="Q1319" s="3">
        <f>Q1302+Q1308+Q1317</f>
        <v>116645</v>
      </c>
      <c r="R1319" s="3"/>
      <c r="S1319" s="3"/>
      <c r="T1319" s="15"/>
    </row>
    <row r="1320" spans="1:20" ht="11.85" customHeight="1" x14ac:dyDescent="0.2"/>
    <row r="1321" spans="1:20" ht="11.85" customHeight="1" x14ac:dyDescent="0.2">
      <c r="Q1321" s="3"/>
    </row>
    <row r="1322" spans="1:20" ht="11.85" customHeight="1" x14ac:dyDescent="0.2"/>
    <row r="1323" spans="1:20" ht="11.85" customHeight="1" x14ac:dyDescent="0.2"/>
    <row r="1324" spans="1:20" ht="11.85" customHeight="1" x14ac:dyDescent="0.2"/>
    <row r="1325" spans="1:20" ht="11.85" customHeight="1" x14ac:dyDescent="0.2"/>
    <row r="1326" spans="1:20" ht="11.85" customHeight="1" x14ac:dyDescent="0.2"/>
    <row r="1327" spans="1:20" ht="11.85" customHeight="1" x14ac:dyDescent="0.2"/>
    <row r="1328" spans="1:20" ht="11.85" customHeight="1" x14ac:dyDescent="0.2"/>
    <row r="1329" ht="11.85" customHeight="1" x14ac:dyDescent="0.2"/>
    <row r="1330" ht="11.85" customHeight="1" x14ac:dyDescent="0.2"/>
    <row r="1331" ht="11.85" customHeight="1" x14ac:dyDescent="0.2"/>
    <row r="1332" ht="11.85" customHeight="1" x14ac:dyDescent="0.2"/>
    <row r="1333" ht="11.85" customHeight="1" x14ac:dyDescent="0.2"/>
    <row r="1334" ht="11.85" customHeight="1" x14ac:dyDescent="0.2"/>
    <row r="1335" ht="11.85" customHeight="1" x14ac:dyDescent="0.2"/>
    <row r="1336" ht="11.85" customHeight="1" x14ac:dyDescent="0.2"/>
    <row r="1337" ht="11.85" customHeight="1" x14ac:dyDescent="0.2"/>
    <row r="1338" ht="11.85" customHeight="1" x14ac:dyDescent="0.2"/>
    <row r="1339" ht="11.85" customHeight="1" x14ac:dyDescent="0.2"/>
    <row r="1340" ht="11.85" customHeight="1" x14ac:dyDescent="0.2"/>
    <row r="1341" ht="11.85" customHeight="1" x14ac:dyDescent="0.2"/>
    <row r="1342" ht="11.85" customHeight="1" x14ac:dyDescent="0.2"/>
    <row r="1343" ht="11.85" customHeight="1" x14ac:dyDescent="0.2"/>
    <row r="1344" ht="11.85" customHeight="1" x14ac:dyDescent="0.2"/>
    <row r="1345" spans="1:20" ht="11.85" customHeight="1" x14ac:dyDescent="0.2"/>
    <row r="1346" spans="1:20" ht="11.85" customHeight="1" x14ac:dyDescent="0.2"/>
    <row r="1347" spans="1:20" ht="11.85" customHeight="1" x14ac:dyDescent="0.2">
      <c r="A1347" s="1"/>
      <c r="B1347" s="1"/>
      <c r="E1347" s="3" t="str">
        <f>$E$1</f>
        <v>CITY OF BRADY</v>
      </c>
    </row>
    <row r="1348" spans="1:20" ht="11.85" customHeight="1" x14ac:dyDescent="0.2">
      <c r="E1348" s="3" t="str">
        <f>$E$2</f>
        <v>BUDGET REPORT</v>
      </c>
    </row>
    <row r="1349" spans="1:20" ht="11.85" customHeight="1" x14ac:dyDescent="0.2">
      <c r="E1349" s="3" t="str">
        <f>$E$3</f>
        <v>FISCAL YEAR 2015 - 2016</v>
      </c>
    </row>
    <row r="1350" spans="1:20" ht="11.85" customHeight="1" x14ac:dyDescent="0.2">
      <c r="A1350" s="2" t="s">
        <v>3</v>
      </c>
    </row>
    <row r="1351" spans="1:20" ht="11.85" customHeight="1" x14ac:dyDescent="0.2">
      <c r="A1351" s="2" t="s">
        <v>664</v>
      </c>
    </row>
    <row r="1352" spans="1:20" ht="11.85" customHeight="1" x14ac:dyDescent="0.2">
      <c r="I1352" s="48" t="str">
        <f>$I$6</f>
        <v>(----- 2014-2015 ------)</v>
      </c>
      <c r="J1352" s="48"/>
      <c r="K1352" s="48"/>
      <c r="L1352" s="7"/>
      <c r="M1352" s="48" t="str">
        <f>$M$6</f>
        <v>2015-2016</v>
      </c>
      <c r="N1352" s="48"/>
      <c r="O1352" s="48"/>
      <c r="P1352" s="48"/>
      <c r="Q1352" s="48"/>
    </row>
    <row r="1353" spans="1:20" ht="11.85" customHeight="1" x14ac:dyDescent="0.2">
      <c r="C1353" s="7" t="str">
        <f>$C$7</f>
        <v>2011- 2012</v>
      </c>
      <c r="D1353" s="7"/>
      <c r="E1353" s="8" t="str">
        <f>$E$7</f>
        <v>2012-2013</v>
      </c>
      <c r="F1353" s="7"/>
      <c r="G1353" s="9" t="str">
        <f>$G$7</f>
        <v>2013- 2014</v>
      </c>
      <c r="H1353" s="7"/>
      <c r="I1353" s="7" t="s">
        <v>9</v>
      </c>
      <c r="J1353" s="7"/>
      <c r="K1353" s="7" t="str">
        <f>+$K$7</f>
        <v>PROJECTED</v>
      </c>
      <c r="L1353" s="7"/>
      <c r="M1353" s="7" t="str">
        <f>$M$7</f>
        <v>2015-2016</v>
      </c>
      <c r="N1353" s="7"/>
      <c r="O1353" s="7" t="str">
        <f>$O$7</f>
        <v>2015-2016</v>
      </c>
      <c r="P1353" s="7"/>
      <c r="Q1353" s="42" t="str">
        <f>$Q$7</f>
        <v>APPROVED</v>
      </c>
    </row>
    <row r="1354" spans="1:20" ht="11.85" customHeight="1" x14ac:dyDescent="0.2">
      <c r="A1354" s="10" t="s">
        <v>237</v>
      </c>
      <c r="C1354" s="11" t="s">
        <v>12</v>
      </c>
      <c r="D1354" s="7"/>
      <c r="E1354" s="12" t="s">
        <v>12</v>
      </c>
      <c r="F1354" s="7"/>
      <c r="G1354" s="13" t="s">
        <v>12</v>
      </c>
      <c r="H1354" s="7"/>
      <c r="I1354" s="11" t="s">
        <v>13</v>
      </c>
      <c r="J1354" s="7"/>
      <c r="K1354" s="11" t="s">
        <v>13</v>
      </c>
      <c r="L1354" s="7"/>
      <c r="M1354" s="11" t="str">
        <f>$M$8</f>
        <v>BASE</v>
      </c>
      <c r="N1354" s="7"/>
      <c r="O1354" s="11" t="str">
        <f>$O$8</f>
        <v>SUPPLEMENTAL</v>
      </c>
      <c r="P1354" s="7"/>
      <c r="Q1354" s="11" t="str">
        <f>$Q$8</f>
        <v>BUDGET</v>
      </c>
    </row>
    <row r="1355" spans="1:20" ht="11.85" customHeight="1" x14ac:dyDescent="0.2"/>
    <row r="1356" spans="1:20" ht="11.85" customHeight="1" x14ac:dyDescent="0.2">
      <c r="A1356" s="14" t="s">
        <v>238</v>
      </c>
    </row>
    <row r="1357" spans="1:20" ht="11.85" customHeight="1" x14ac:dyDescent="0.2">
      <c r="A1357" s="2" t="s">
        <v>665</v>
      </c>
      <c r="C1357" s="3">
        <v>112667</v>
      </c>
      <c r="D1357" s="3"/>
      <c r="E1357" s="3">
        <v>115459.91</v>
      </c>
      <c r="F1357" s="3"/>
      <c r="G1357" s="4">
        <v>135645.07999999999</v>
      </c>
      <c r="H1357" s="3"/>
      <c r="I1357" s="3">
        <v>160324</v>
      </c>
      <c r="J1357" s="3"/>
      <c r="K1357" s="3">
        <v>120324</v>
      </c>
      <c r="L1357" s="3"/>
      <c r="M1357" s="3">
        <v>165000</v>
      </c>
      <c r="N1357" s="3"/>
      <c r="O1357" s="3">
        <v>0</v>
      </c>
      <c r="P1357" s="3"/>
      <c r="Q1357" s="3">
        <f t="shared" ref="Q1357:Q1364" si="46">M1357+O1357</f>
        <v>165000</v>
      </c>
      <c r="T1357" s="15"/>
    </row>
    <row r="1358" spans="1:20" ht="11.85" customHeight="1" x14ac:dyDescent="0.2">
      <c r="A1358" s="2" t="s">
        <v>666</v>
      </c>
      <c r="C1358" s="3">
        <v>1197</v>
      </c>
      <c r="D1358" s="3"/>
      <c r="E1358" s="3">
        <v>958.08</v>
      </c>
      <c r="F1358" s="3"/>
      <c r="G1358" s="4">
        <v>785.14</v>
      </c>
      <c r="H1358" s="3"/>
      <c r="I1358" s="3">
        <v>4000</v>
      </c>
      <c r="J1358" s="3"/>
      <c r="K1358" s="3">
        <v>2000</v>
      </c>
      <c r="L1358" s="3"/>
      <c r="M1358" s="3">
        <v>1000</v>
      </c>
      <c r="N1358" s="3"/>
      <c r="O1358" s="3">
        <v>0</v>
      </c>
      <c r="P1358" s="3"/>
      <c r="Q1358" s="3">
        <f t="shared" si="46"/>
        <v>1000</v>
      </c>
      <c r="T1358" s="15"/>
    </row>
    <row r="1359" spans="1:20" ht="11.85" customHeight="1" x14ac:dyDescent="0.2">
      <c r="A1359" s="2" t="s">
        <v>667</v>
      </c>
      <c r="C1359" s="3">
        <v>0</v>
      </c>
      <c r="D1359" s="3"/>
      <c r="E1359" s="3">
        <v>0</v>
      </c>
      <c r="F1359" s="3"/>
      <c r="G1359" s="4">
        <v>0</v>
      </c>
      <c r="H1359" s="3"/>
      <c r="I1359" s="3">
        <v>0</v>
      </c>
      <c r="J1359" s="3"/>
      <c r="K1359" s="3">
        <v>3230</v>
      </c>
      <c r="L1359" s="3"/>
      <c r="M1359" s="3">
        <v>3640</v>
      </c>
      <c r="N1359" s="3"/>
      <c r="O1359" s="3">
        <v>0</v>
      </c>
      <c r="P1359" s="3"/>
      <c r="Q1359" s="3">
        <f t="shared" si="46"/>
        <v>3640</v>
      </c>
      <c r="T1359" s="15"/>
    </row>
    <row r="1360" spans="1:20" ht="11.85" customHeight="1" x14ac:dyDescent="0.2">
      <c r="A1360" s="2" t="s">
        <v>668</v>
      </c>
      <c r="C1360" s="3">
        <v>23110</v>
      </c>
      <c r="D1360" s="3"/>
      <c r="E1360" s="3">
        <v>26163.97</v>
      </c>
      <c r="F1360" s="3"/>
      <c r="G1360" s="4">
        <v>28368.69</v>
      </c>
      <c r="H1360" s="3"/>
      <c r="I1360" s="3">
        <v>39835</v>
      </c>
      <c r="J1360" s="3"/>
      <c r="K1360" s="3">
        <v>30835</v>
      </c>
      <c r="L1360" s="3"/>
      <c r="M1360" s="3">
        <v>46886</v>
      </c>
      <c r="N1360" s="3"/>
      <c r="O1360" s="3">
        <v>0</v>
      </c>
      <c r="P1360" s="3"/>
      <c r="Q1360" s="3">
        <f t="shared" si="46"/>
        <v>46886</v>
      </c>
      <c r="T1360" s="15"/>
    </row>
    <row r="1361" spans="1:21" ht="11.85" customHeight="1" x14ac:dyDescent="0.2">
      <c r="A1361" s="2" t="s">
        <v>669</v>
      </c>
      <c r="C1361" s="3">
        <v>10111</v>
      </c>
      <c r="D1361" s="3"/>
      <c r="E1361" s="3">
        <v>10467.11</v>
      </c>
      <c r="F1361" s="3"/>
      <c r="G1361" s="4">
        <v>13782.31</v>
      </c>
      <c r="H1361" s="3"/>
      <c r="I1361" s="3">
        <v>15704</v>
      </c>
      <c r="J1361" s="3"/>
      <c r="K1361" s="3">
        <v>12704</v>
      </c>
      <c r="L1361" s="3"/>
      <c r="M1361" s="3">
        <v>15292</v>
      </c>
      <c r="N1361" s="3"/>
      <c r="O1361" s="3">
        <v>0</v>
      </c>
      <c r="P1361" s="3"/>
      <c r="Q1361" s="3">
        <f t="shared" si="46"/>
        <v>15292</v>
      </c>
      <c r="T1361" s="15"/>
    </row>
    <row r="1362" spans="1:21" ht="11.85" customHeight="1" x14ac:dyDescent="0.2">
      <c r="A1362" s="2" t="s">
        <v>670</v>
      </c>
      <c r="C1362" s="3">
        <v>7995</v>
      </c>
      <c r="D1362" s="3"/>
      <c r="E1362" s="3">
        <v>8511.73</v>
      </c>
      <c r="F1362" s="3"/>
      <c r="G1362" s="4">
        <v>7803.43</v>
      </c>
      <c r="H1362" s="3"/>
      <c r="I1362" s="3">
        <v>7343</v>
      </c>
      <c r="J1362" s="3"/>
      <c r="K1362" s="3">
        <v>7343</v>
      </c>
      <c r="L1362" s="3"/>
      <c r="M1362" s="3">
        <v>8777</v>
      </c>
      <c r="N1362" s="3"/>
      <c r="O1362" s="3">
        <v>0</v>
      </c>
      <c r="P1362" s="3"/>
      <c r="Q1362" s="3">
        <f t="shared" si="46"/>
        <v>8777</v>
      </c>
      <c r="T1362" s="15"/>
    </row>
    <row r="1363" spans="1:21" ht="11.85" customHeight="1" x14ac:dyDescent="0.2">
      <c r="A1363" s="2" t="s">
        <v>671</v>
      </c>
      <c r="C1363" s="3">
        <v>1592</v>
      </c>
      <c r="D1363" s="3"/>
      <c r="E1363" s="3">
        <v>21.24</v>
      </c>
      <c r="F1363" s="3"/>
      <c r="G1363" s="4">
        <v>1198.6400000000001</v>
      </c>
      <c r="H1363" s="3"/>
      <c r="I1363" s="3">
        <v>1449</v>
      </c>
      <c r="J1363" s="3"/>
      <c r="K1363" s="3">
        <v>1449</v>
      </c>
      <c r="L1363" s="3"/>
      <c r="M1363" s="3">
        <v>630</v>
      </c>
      <c r="N1363" s="3"/>
      <c r="O1363" s="3">
        <v>0</v>
      </c>
      <c r="P1363" s="3"/>
      <c r="Q1363" s="3">
        <f t="shared" si="46"/>
        <v>630</v>
      </c>
      <c r="T1363" s="15"/>
    </row>
    <row r="1364" spans="1:21" ht="11.85" customHeight="1" x14ac:dyDescent="0.2">
      <c r="A1364" s="2" t="s">
        <v>672</v>
      </c>
      <c r="C1364" s="16">
        <v>8627</v>
      </c>
      <c r="D1364" s="3"/>
      <c r="E1364" s="16">
        <v>8853.11</v>
      </c>
      <c r="F1364" s="3"/>
      <c r="G1364" s="17">
        <v>10126.780000000001</v>
      </c>
      <c r="H1364" s="3"/>
      <c r="I1364" s="16">
        <v>12817</v>
      </c>
      <c r="J1364" s="3"/>
      <c r="K1364" s="16">
        <v>10817</v>
      </c>
      <c r="L1364" s="3"/>
      <c r="M1364" s="16">
        <v>12948</v>
      </c>
      <c r="N1364" s="3"/>
      <c r="O1364" s="16">
        <v>0</v>
      </c>
      <c r="P1364" s="3"/>
      <c r="Q1364" s="16">
        <f t="shared" si="46"/>
        <v>12948</v>
      </c>
      <c r="T1364" s="15"/>
    </row>
    <row r="1365" spans="1:21" ht="11.85" customHeight="1" x14ac:dyDescent="0.2">
      <c r="A1365" s="2" t="s">
        <v>249</v>
      </c>
      <c r="C1365" s="3">
        <f>SUM(C1357:C1364)</f>
        <v>165299</v>
      </c>
      <c r="D1365" s="3"/>
      <c r="E1365" s="3">
        <f>SUM(E1357:E1364)</f>
        <v>170435.15000000002</v>
      </c>
      <c r="F1365" s="3"/>
      <c r="G1365" s="4">
        <f>SUM(G1357:G1364)</f>
        <v>197710.07</v>
      </c>
      <c r="H1365" s="3"/>
      <c r="I1365" s="3">
        <f>SUM(I1357:I1364)</f>
        <v>241472</v>
      </c>
      <c r="J1365" s="3"/>
      <c r="K1365" s="3">
        <f>SUM(K1357:K1364)</f>
        <v>188702</v>
      </c>
      <c r="L1365" s="3"/>
      <c r="M1365" s="3">
        <f>SUM(M1357:M1364)</f>
        <v>254173</v>
      </c>
      <c r="N1365" s="3"/>
      <c r="O1365" s="3">
        <f>SUM(O1357:O1364)</f>
        <v>0</v>
      </c>
      <c r="P1365" s="3"/>
      <c r="Q1365" s="3">
        <f>SUM(Q1357:Q1364)</f>
        <v>254173</v>
      </c>
      <c r="R1365" s="3"/>
      <c r="S1365" s="3"/>
      <c r="U1365" s="3"/>
    </row>
    <row r="1366" spans="1:21" ht="11.85" customHeight="1" x14ac:dyDescent="0.2">
      <c r="C1366" s="3"/>
      <c r="D1366" s="3"/>
      <c r="F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</row>
    <row r="1367" spans="1:21" ht="11.85" customHeight="1" x14ac:dyDescent="0.2">
      <c r="A1367" s="14" t="s">
        <v>250</v>
      </c>
      <c r="C1367" s="3"/>
      <c r="D1367" s="3"/>
      <c r="F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</row>
    <row r="1368" spans="1:21" ht="11.85" customHeight="1" x14ac:dyDescent="0.2">
      <c r="A1368" s="2" t="s">
        <v>673</v>
      </c>
      <c r="C1368" s="3">
        <v>0</v>
      </c>
      <c r="D1368" s="3"/>
      <c r="E1368" s="3">
        <v>0</v>
      </c>
      <c r="F1368" s="3"/>
      <c r="G1368" s="4">
        <v>0</v>
      </c>
      <c r="H1368" s="3"/>
      <c r="I1368" s="3">
        <v>0</v>
      </c>
      <c r="J1368" s="3"/>
      <c r="K1368" s="3">
        <v>0</v>
      </c>
      <c r="L1368" s="3"/>
      <c r="M1368" s="3">
        <v>0</v>
      </c>
      <c r="N1368" s="3"/>
      <c r="O1368" s="3">
        <v>0</v>
      </c>
      <c r="P1368" s="3"/>
      <c r="Q1368" s="3">
        <f t="shared" ref="Q1368:Q1380" si="47">M1368+O1368</f>
        <v>0</v>
      </c>
      <c r="T1368" s="15"/>
    </row>
    <row r="1369" spans="1:21" ht="11.85" customHeight="1" x14ac:dyDescent="0.2">
      <c r="A1369" s="2" t="s">
        <v>674</v>
      </c>
      <c r="C1369" s="3">
        <v>21860</v>
      </c>
      <c r="D1369" s="3"/>
      <c r="E1369" s="3">
        <v>17610.91</v>
      </c>
      <c r="F1369" s="3"/>
      <c r="G1369" s="4">
        <v>24042.99</v>
      </c>
      <c r="H1369" s="3"/>
      <c r="I1369" s="3">
        <v>23000</v>
      </c>
      <c r="J1369" s="3"/>
      <c r="K1369" s="3">
        <v>23000</v>
      </c>
      <c r="L1369" s="3"/>
      <c r="M1369" s="3">
        <v>23000</v>
      </c>
      <c r="N1369" s="3"/>
      <c r="O1369" s="3">
        <v>0</v>
      </c>
      <c r="P1369" s="3"/>
      <c r="Q1369" s="3">
        <f t="shared" si="47"/>
        <v>23000</v>
      </c>
      <c r="T1369" s="15"/>
    </row>
    <row r="1370" spans="1:21" ht="11.85" customHeight="1" x14ac:dyDescent="0.2">
      <c r="A1370" s="2" t="s">
        <v>675</v>
      </c>
      <c r="C1370" s="3">
        <v>0</v>
      </c>
      <c r="D1370" s="3"/>
      <c r="E1370" s="3">
        <v>1200</v>
      </c>
      <c r="F1370" s="3"/>
      <c r="G1370" s="4">
        <v>0</v>
      </c>
      <c r="H1370" s="3"/>
      <c r="I1370" s="3">
        <v>0</v>
      </c>
      <c r="J1370" s="3"/>
      <c r="K1370" s="3">
        <v>0</v>
      </c>
      <c r="L1370" s="3"/>
      <c r="M1370" s="3">
        <v>0</v>
      </c>
      <c r="N1370" s="3"/>
      <c r="O1370" s="3">
        <v>0</v>
      </c>
      <c r="P1370" s="3"/>
      <c r="Q1370" s="3">
        <f t="shared" si="47"/>
        <v>0</v>
      </c>
      <c r="T1370" s="15"/>
    </row>
    <row r="1371" spans="1:21" ht="11.85" customHeight="1" x14ac:dyDescent="0.2">
      <c r="A1371" s="2" t="s">
        <v>676</v>
      </c>
      <c r="C1371" s="3">
        <v>0</v>
      </c>
      <c r="D1371" s="3"/>
      <c r="E1371" s="3">
        <v>0</v>
      </c>
      <c r="F1371" s="3"/>
      <c r="G1371" s="4">
        <v>0</v>
      </c>
      <c r="H1371" s="3"/>
      <c r="I1371" s="3">
        <v>0</v>
      </c>
      <c r="J1371" s="3"/>
      <c r="K1371" s="3">
        <v>0</v>
      </c>
      <c r="L1371" s="3"/>
      <c r="M1371" s="3">
        <v>0</v>
      </c>
      <c r="N1371" s="3"/>
      <c r="O1371" s="3">
        <v>0</v>
      </c>
      <c r="P1371" s="3"/>
      <c r="Q1371" s="3">
        <f t="shared" si="47"/>
        <v>0</v>
      </c>
      <c r="T1371" s="15"/>
    </row>
    <row r="1372" spans="1:21" ht="11.85" customHeight="1" x14ac:dyDescent="0.2">
      <c r="A1372" s="2" t="s">
        <v>677</v>
      </c>
      <c r="C1372" s="3">
        <v>0</v>
      </c>
      <c r="D1372" s="3"/>
      <c r="E1372" s="3">
        <v>0</v>
      </c>
      <c r="F1372" s="3"/>
      <c r="G1372" s="4">
        <v>0</v>
      </c>
      <c r="H1372" s="3"/>
      <c r="I1372" s="3">
        <v>0</v>
      </c>
      <c r="J1372" s="3"/>
      <c r="K1372" s="3">
        <v>0</v>
      </c>
      <c r="L1372" s="3"/>
      <c r="M1372" s="3">
        <v>0</v>
      </c>
      <c r="N1372" s="3"/>
      <c r="O1372" s="3">
        <v>0</v>
      </c>
      <c r="P1372" s="3"/>
      <c r="Q1372" s="3">
        <f t="shared" si="47"/>
        <v>0</v>
      </c>
      <c r="T1372" s="15"/>
    </row>
    <row r="1373" spans="1:21" ht="11.85" customHeight="1" x14ac:dyDescent="0.2">
      <c r="A1373" s="2" t="s">
        <v>678</v>
      </c>
      <c r="C1373" s="3">
        <v>0</v>
      </c>
      <c r="D1373" s="3"/>
      <c r="E1373" s="3">
        <v>0</v>
      </c>
      <c r="F1373" s="3"/>
      <c r="G1373" s="4">
        <v>0</v>
      </c>
      <c r="H1373" s="3"/>
      <c r="I1373" s="3">
        <v>0</v>
      </c>
      <c r="J1373" s="3"/>
      <c r="K1373" s="3">
        <v>0</v>
      </c>
      <c r="L1373" s="3"/>
      <c r="M1373" s="3">
        <v>0</v>
      </c>
      <c r="N1373" s="3"/>
      <c r="O1373" s="3">
        <v>0</v>
      </c>
      <c r="P1373" s="3"/>
      <c r="Q1373" s="3">
        <f t="shared" si="47"/>
        <v>0</v>
      </c>
      <c r="T1373" s="15"/>
    </row>
    <row r="1374" spans="1:21" ht="11.85" customHeight="1" x14ac:dyDescent="0.2">
      <c r="A1374" s="2" t="s">
        <v>679</v>
      </c>
      <c r="C1374" s="3">
        <v>8021</v>
      </c>
      <c r="D1374" s="3"/>
      <c r="E1374" s="3">
        <v>9011.24</v>
      </c>
      <c r="F1374" s="3"/>
      <c r="G1374" s="4">
        <v>9228.91</v>
      </c>
      <c r="H1374" s="3"/>
      <c r="I1374" s="3">
        <v>9553</v>
      </c>
      <c r="J1374" s="3"/>
      <c r="K1374" s="3">
        <v>10553</v>
      </c>
      <c r="L1374" s="3"/>
      <c r="M1374" s="3">
        <v>9700</v>
      </c>
      <c r="N1374" s="3"/>
      <c r="O1374" s="3">
        <v>0</v>
      </c>
      <c r="P1374" s="3"/>
      <c r="Q1374" s="3">
        <f t="shared" si="47"/>
        <v>9700</v>
      </c>
      <c r="T1374" s="15"/>
    </row>
    <row r="1375" spans="1:21" ht="11.85" customHeight="1" x14ac:dyDescent="0.2">
      <c r="A1375" s="2" t="s">
        <v>680</v>
      </c>
      <c r="C1375" s="3">
        <v>0</v>
      </c>
      <c r="D1375" s="3"/>
      <c r="E1375" s="3">
        <v>0</v>
      </c>
      <c r="F1375" s="3"/>
      <c r="G1375" s="4">
        <v>0</v>
      </c>
      <c r="H1375" s="3"/>
      <c r="I1375" s="3">
        <v>0</v>
      </c>
      <c r="J1375" s="3"/>
      <c r="K1375" s="3">
        <v>0</v>
      </c>
      <c r="L1375" s="3"/>
      <c r="M1375" s="3">
        <v>0</v>
      </c>
      <c r="N1375" s="3"/>
      <c r="O1375" s="3">
        <v>0</v>
      </c>
      <c r="P1375" s="3"/>
      <c r="Q1375" s="3">
        <f t="shared" si="47"/>
        <v>0</v>
      </c>
      <c r="T1375" s="15"/>
    </row>
    <row r="1376" spans="1:21" ht="11.85" customHeight="1" x14ac:dyDescent="0.2">
      <c r="A1376" s="2" t="s">
        <v>681</v>
      </c>
      <c r="C1376" s="3">
        <v>361</v>
      </c>
      <c r="D1376" s="3"/>
      <c r="E1376" s="3">
        <v>426.75</v>
      </c>
      <c r="F1376" s="3"/>
      <c r="G1376" s="4">
        <v>196.64</v>
      </c>
      <c r="H1376" s="3"/>
      <c r="I1376" s="3">
        <v>500</v>
      </c>
      <c r="J1376" s="3"/>
      <c r="K1376" s="3">
        <v>500</v>
      </c>
      <c r="L1376" s="3"/>
      <c r="M1376" s="3">
        <v>500</v>
      </c>
      <c r="N1376" s="3"/>
      <c r="O1376" s="3">
        <v>0</v>
      </c>
      <c r="P1376" s="3"/>
      <c r="Q1376" s="3">
        <f t="shared" si="47"/>
        <v>500</v>
      </c>
      <c r="T1376" s="15"/>
    </row>
    <row r="1377" spans="1:21" ht="11.85" customHeight="1" x14ac:dyDescent="0.2">
      <c r="A1377" s="2" t="s">
        <v>682</v>
      </c>
      <c r="C1377" s="3">
        <v>1190</v>
      </c>
      <c r="D1377" s="3"/>
      <c r="E1377" s="3">
        <v>0</v>
      </c>
      <c r="F1377" s="3"/>
      <c r="G1377" s="4">
        <v>0</v>
      </c>
      <c r="H1377" s="3"/>
      <c r="I1377" s="3">
        <v>0</v>
      </c>
      <c r="J1377" s="3"/>
      <c r="K1377" s="3">
        <v>201970</v>
      </c>
      <c r="L1377" s="3"/>
      <c r="M1377" s="3">
        <v>0</v>
      </c>
      <c r="N1377" s="3"/>
      <c r="O1377" s="3">
        <v>65000</v>
      </c>
      <c r="P1377" s="3"/>
      <c r="Q1377" s="3">
        <f t="shared" si="47"/>
        <v>65000</v>
      </c>
      <c r="T1377" s="15"/>
    </row>
    <row r="1378" spans="1:21" ht="11.85" customHeight="1" x14ac:dyDescent="0.2">
      <c r="A1378" s="2" t="s">
        <v>683</v>
      </c>
      <c r="C1378" s="3">
        <v>0</v>
      </c>
      <c r="D1378" s="3"/>
      <c r="E1378" s="3">
        <v>0</v>
      </c>
      <c r="F1378" s="3"/>
      <c r="G1378" s="4">
        <v>0</v>
      </c>
      <c r="H1378" s="3"/>
      <c r="I1378" s="3">
        <v>0</v>
      </c>
      <c r="J1378" s="3"/>
      <c r="K1378" s="3">
        <v>0</v>
      </c>
      <c r="L1378" s="3"/>
      <c r="M1378" s="3">
        <v>250</v>
      </c>
      <c r="N1378" s="3"/>
      <c r="O1378" s="3">
        <v>0</v>
      </c>
      <c r="P1378" s="3"/>
      <c r="Q1378" s="3">
        <f t="shared" si="47"/>
        <v>250</v>
      </c>
      <c r="T1378" s="15"/>
    </row>
    <row r="1379" spans="1:21" ht="11.85" customHeight="1" x14ac:dyDescent="0.2">
      <c r="A1379" s="2" t="s">
        <v>684</v>
      </c>
      <c r="C1379" s="3">
        <v>0</v>
      </c>
      <c r="D1379" s="3"/>
      <c r="E1379" s="3">
        <v>0</v>
      </c>
      <c r="F1379" s="3"/>
      <c r="G1379" s="4">
        <v>0</v>
      </c>
      <c r="H1379" s="3"/>
      <c r="I1379" s="3">
        <v>1100</v>
      </c>
      <c r="J1379" s="3"/>
      <c r="K1379" s="3">
        <v>1100</v>
      </c>
      <c r="L1379" s="3"/>
      <c r="M1379" s="3">
        <v>260</v>
      </c>
      <c r="N1379" s="3"/>
      <c r="O1379" s="3">
        <v>0</v>
      </c>
      <c r="P1379" s="3"/>
      <c r="Q1379" s="3">
        <f t="shared" si="47"/>
        <v>260</v>
      </c>
      <c r="T1379" s="15"/>
    </row>
    <row r="1380" spans="1:21" ht="11.85" customHeight="1" x14ac:dyDescent="0.2">
      <c r="A1380" s="2" t="s">
        <v>685</v>
      </c>
      <c r="C1380" s="16">
        <v>323</v>
      </c>
      <c r="D1380" s="3"/>
      <c r="E1380" s="16">
        <v>723.25</v>
      </c>
      <c r="F1380" s="3"/>
      <c r="G1380" s="17">
        <v>777.13</v>
      </c>
      <c r="H1380" s="3"/>
      <c r="I1380" s="16">
        <v>850</v>
      </c>
      <c r="J1380" s="3"/>
      <c r="K1380" s="16">
        <v>850</v>
      </c>
      <c r="L1380" s="3"/>
      <c r="M1380" s="16">
        <v>850</v>
      </c>
      <c r="N1380" s="3"/>
      <c r="O1380" s="16">
        <v>0</v>
      </c>
      <c r="P1380" s="3"/>
      <c r="Q1380" s="16">
        <f t="shared" si="47"/>
        <v>850</v>
      </c>
      <c r="T1380" s="15"/>
    </row>
    <row r="1381" spans="1:21" ht="11.85" customHeight="1" x14ac:dyDescent="0.2">
      <c r="A1381" s="2" t="s">
        <v>267</v>
      </c>
      <c r="C1381" s="3">
        <f>SUM(C1368:C1380)</f>
        <v>31755</v>
      </c>
      <c r="D1381" s="3"/>
      <c r="E1381" s="3">
        <f>SUM(E1368:E1380)</f>
        <v>28972.15</v>
      </c>
      <c r="F1381" s="3"/>
      <c r="G1381" s="4">
        <f>SUM(G1368:G1380)</f>
        <v>34245.67</v>
      </c>
      <c r="H1381" s="3"/>
      <c r="I1381" s="3">
        <f>SUM(I1368:I1380)</f>
        <v>35003</v>
      </c>
      <c r="J1381" s="3"/>
      <c r="K1381" s="3">
        <f>SUM(K1368:K1380)</f>
        <v>237973</v>
      </c>
      <c r="L1381" s="3"/>
      <c r="M1381" s="3">
        <f>SUM(M1368:M1380)</f>
        <v>34560</v>
      </c>
      <c r="N1381" s="3"/>
      <c r="O1381" s="3">
        <f>SUM(O1368:O1380)</f>
        <v>65000</v>
      </c>
      <c r="P1381" s="3"/>
      <c r="Q1381" s="3">
        <f>SUM(Q1368:Q1380)</f>
        <v>99560</v>
      </c>
      <c r="U1381" s="3"/>
    </row>
    <row r="1382" spans="1:21" ht="11.85" customHeight="1" x14ac:dyDescent="0.2"/>
    <row r="1383" spans="1:21" ht="11.85" customHeight="1" x14ac:dyDescent="0.2">
      <c r="A1383" s="14" t="s">
        <v>268</v>
      </c>
    </row>
    <row r="1384" spans="1:21" ht="11.85" customHeight="1" x14ac:dyDescent="0.2">
      <c r="A1384" s="2" t="s">
        <v>686</v>
      </c>
      <c r="C1384" s="3">
        <v>621</v>
      </c>
      <c r="D1384" s="3"/>
      <c r="E1384" s="3">
        <v>443.88</v>
      </c>
      <c r="F1384" s="3"/>
      <c r="G1384" s="4">
        <v>655.5</v>
      </c>
      <c r="H1384" s="3"/>
      <c r="I1384" s="3">
        <v>550</v>
      </c>
      <c r="J1384" s="3"/>
      <c r="K1384" s="3">
        <v>550</v>
      </c>
      <c r="L1384" s="3"/>
      <c r="M1384" s="3">
        <v>550</v>
      </c>
      <c r="N1384" s="3"/>
      <c r="O1384" s="3">
        <v>0</v>
      </c>
      <c r="P1384" s="3"/>
      <c r="Q1384" s="3">
        <f t="shared" ref="Q1384:Q1404" si="48">M1384+O1384</f>
        <v>550</v>
      </c>
      <c r="T1384" s="15"/>
    </row>
    <row r="1385" spans="1:21" ht="11.85" customHeight="1" x14ac:dyDescent="0.2">
      <c r="A1385" s="2" t="s">
        <v>687</v>
      </c>
      <c r="C1385" s="3">
        <v>130</v>
      </c>
      <c r="D1385" s="3"/>
      <c r="E1385" s="3">
        <v>231.37</v>
      </c>
      <c r="F1385" s="3"/>
      <c r="G1385" s="4">
        <v>276.10000000000002</v>
      </c>
      <c r="H1385" s="3"/>
      <c r="I1385" s="3">
        <v>500</v>
      </c>
      <c r="J1385" s="3"/>
      <c r="K1385" s="3">
        <v>500</v>
      </c>
      <c r="L1385" s="3"/>
      <c r="M1385" s="3">
        <v>500</v>
      </c>
      <c r="N1385" s="3"/>
      <c r="O1385" s="3">
        <v>0</v>
      </c>
      <c r="P1385" s="3"/>
      <c r="Q1385" s="3">
        <f t="shared" si="48"/>
        <v>500</v>
      </c>
      <c r="T1385" s="15"/>
    </row>
    <row r="1386" spans="1:21" ht="11.85" customHeight="1" x14ac:dyDescent="0.2">
      <c r="A1386" s="2" t="s">
        <v>688</v>
      </c>
      <c r="C1386" s="3">
        <v>3145</v>
      </c>
      <c r="D1386" s="3"/>
      <c r="E1386" s="3">
        <v>6453.52</v>
      </c>
      <c r="F1386" s="3"/>
      <c r="G1386" s="4">
        <v>10346.370000000001</v>
      </c>
      <c r="H1386" s="3"/>
      <c r="I1386" s="3">
        <v>6200</v>
      </c>
      <c r="J1386" s="3"/>
      <c r="K1386" s="3">
        <v>6200</v>
      </c>
      <c r="L1386" s="3"/>
      <c r="M1386" s="3">
        <v>6200</v>
      </c>
      <c r="N1386" s="3"/>
      <c r="O1386" s="3">
        <v>0</v>
      </c>
      <c r="P1386" s="3"/>
      <c r="Q1386" s="3">
        <f t="shared" si="48"/>
        <v>6200</v>
      </c>
      <c r="T1386" s="15"/>
    </row>
    <row r="1387" spans="1:21" ht="11.85" customHeight="1" x14ac:dyDescent="0.2">
      <c r="A1387" s="2" t="s">
        <v>689</v>
      </c>
      <c r="C1387" s="3">
        <v>28740</v>
      </c>
      <c r="D1387" s="3"/>
      <c r="E1387" s="3">
        <v>23645.71</v>
      </c>
      <c r="F1387" s="3"/>
      <c r="G1387" s="4">
        <v>24762.01</v>
      </c>
      <c r="H1387" s="3"/>
      <c r="I1387" s="3">
        <v>27000</v>
      </c>
      <c r="J1387" s="3"/>
      <c r="K1387" s="3">
        <v>27000</v>
      </c>
      <c r="L1387" s="3"/>
      <c r="M1387" s="3">
        <v>27000</v>
      </c>
      <c r="N1387" s="3"/>
      <c r="O1387" s="3">
        <v>0</v>
      </c>
      <c r="P1387" s="3"/>
      <c r="Q1387" s="3">
        <f t="shared" si="48"/>
        <v>27000</v>
      </c>
      <c r="T1387" s="15"/>
    </row>
    <row r="1388" spans="1:21" ht="11.85" customHeight="1" x14ac:dyDescent="0.2">
      <c r="A1388" s="2" t="s">
        <v>690</v>
      </c>
      <c r="C1388" s="3">
        <v>1622</v>
      </c>
      <c r="D1388" s="3"/>
      <c r="E1388" s="3">
        <v>2757.69</v>
      </c>
      <c r="F1388" s="3"/>
      <c r="G1388" s="4">
        <v>1033.25</v>
      </c>
      <c r="H1388" s="3"/>
      <c r="I1388" s="3">
        <v>4000</v>
      </c>
      <c r="J1388" s="3"/>
      <c r="K1388" s="3">
        <v>4000</v>
      </c>
      <c r="L1388" s="3"/>
      <c r="M1388" s="3">
        <v>4000</v>
      </c>
      <c r="N1388" s="3"/>
      <c r="O1388" s="3">
        <v>0</v>
      </c>
      <c r="P1388" s="3"/>
      <c r="Q1388" s="3">
        <f t="shared" si="48"/>
        <v>4000</v>
      </c>
      <c r="T1388" s="15"/>
    </row>
    <row r="1389" spans="1:21" ht="11.85" customHeight="1" x14ac:dyDescent="0.2">
      <c r="A1389" s="2" t="s">
        <v>691</v>
      </c>
      <c r="C1389" s="3">
        <v>0</v>
      </c>
      <c r="D1389" s="3"/>
      <c r="E1389" s="3">
        <v>0</v>
      </c>
      <c r="F1389" s="3"/>
      <c r="G1389" s="4">
        <v>0</v>
      </c>
      <c r="H1389" s="3"/>
      <c r="I1389" s="3">
        <v>0</v>
      </c>
      <c r="J1389" s="3"/>
      <c r="K1389" s="3">
        <v>0</v>
      </c>
      <c r="L1389" s="3"/>
      <c r="M1389" s="3">
        <v>0</v>
      </c>
      <c r="N1389" s="3"/>
      <c r="O1389" s="3">
        <v>0</v>
      </c>
      <c r="P1389" s="3"/>
      <c r="Q1389" s="3">
        <f t="shared" si="48"/>
        <v>0</v>
      </c>
      <c r="T1389" s="15"/>
    </row>
    <row r="1390" spans="1:21" ht="11.85" customHeight="1" x14ac:dyDescent="0.2">
      <c r="A1390" s="2" t="s">
        <v>692</v>
      </c>
      <c r="C1390" s="3">
        <v>0</v>
      </c>
      <c r="D1390" s="3"/>
      <c r="E1390" s="3">
        <v>151.55000000000001</v>
      </c>
      <c r="F1390" s="3"/>
      <c r="G1390" s="4">
        <v>46.5</v>
      </c>
      <c r="H1390" s="3"/>
      <c r="I1390" s="3">
        <v>100</v>
      </c>
      <c r="J1390" s="3"/>
      <c r="K1390" s="3">
        <v>100</v>
      </c>
      <c r="L1390" s="3"/>
      <c r="M1390" s="3">
        <v>100</v>
      </c>
      <c r="N1390" s="3"/>
      <c r="O1390" s="3">
        <v>0</v>
      </c>
      <c r="P1390" s="3"/>
      <c r="Q1390" s="3">
        <f t="shared" si="48"/>
        <v>100</v>
      </c>
      <c r="T1390" s="15"/>
    </row>
    <row r="1391" spans="1:21" ht="11.85" customHeight="1" x14ac:dyDescent="0.2">
      <c r="A1391" s="2" t="s">
        <v>693</v>
      </c>
      <c r="C1391" s="3">
        <v>0</v>
      </c>
      <c r="D1391" s="3"/>
      <c r="E1391" s="3">
        <v>0</v>
      </c>
      <c r="F1391" s="3"/>
      <c r="G1391" s="4">
        <v>28.5</v>
      </c>
      <c r="H1391" s="3"/>
      <c r="I1391" s="3">
        <v>100</v>
      </c>
      <c r="J1391" s="3"/>
      <c r="K1391" s="3">
        <v>100</v>
      </c>
      <c r="L1391" s="3"/>
      <c r="M1391" s="3">
        <v>100</v>
      </c>
      <c r="N1391" s="3"/>
      <c r="O1391" s="3">
        <v>0</v>
      </c>
      <c r="P1391" s="3"/>
      <c r="Q1391" s="3">
        <f t="shared" si="48"/>
        <v>100</v>
      </c>
      <c r="T1391" s="15"/>
    </row>
    <row r="1392" spans="1:21" ht="11.85" customHeight="1" x14ac:dyDescent="0.2">
      <c r="A1392" s="2" t="s">
        <v>694</v>
      </c>
      <c r="C1392" s="3">
        <v>30643</v>
      </c>
      <c r="D1392" s="3"/>
      <c r="E1392" s="3">
        <v>21034.89</v>
      </c>
      <c r="F1392" s="3"/>
      <c r="G1392" s="4">
        <v>11644.27</v>
      </c>
      <c r="H1392" s="3"/>
      <c r="I1392" s="3">
        <v>25000</v>
      </c>
      <c r="J1392" s="3"/>
      <c r="K1392" s="3">
        <v>24030</v>
      </c>
      <c r="L1392" s="3"/>
      <c r="M1392" s="3">
        <v>25000</v>
      </c>
      <c r="N1392" s="3"/>
      <c r="O1392" s="3">
        <v>0</v>
      </c>
      <c r="P1392" s="3"/>
      <c r="Q1392" s="3">
        <f t="shared" si="48"/>
        <v>25000</v>
      </c>
      <c r="T1392" s="15"/>
    </row>
    <row r="1393" spans="1:23" ht="11.85" customHeight="1" x14ac:dyDescent="0.2">
      <c r="A1393" s="2" t="s">
        <v>695</v>
      </c>
      <c r="C1393" s="3">
        <v>8162</v>
      </c>
      <c r="D1393" s="3"/>
      <c r="E1393" s="3">
        <v>4040.23</v>
      </c>
      <c r="F1393" s="3"/>
      <c r="G1393" s="4">
        <v>5781.73</v>
      </c>
      <c r="H1393" s="3"/>
      <c r="I1393" s="3">
        <v>12000</v>
      </c>
      <c r="J1393" s="3"/>
      <c r="K1393" s="3">
        <v>9000</v>
      </c>
      <c r="L1393" s="3"/>
      <c r="M1393" s="3">
        <v>9000</v>
      </c>
      <c r="N1393" s="3"/>
      <c r="O1393" s="3">
        <v>0</v>
      </c>
      <c r="P1393" s="3"/>
      <c r="Q1393" s="3">
        <f t="shared" si="48"/>
        <v>9000</v>
      </c>
      <c r="T1393" s="15"/>
    </row>
    <row r="1394" spans="1:23" ht="11.85" customHeight="1" x14ac:dyDescent="0.2">
      <c r="A1394" s="2" t="s">
        <v>696</v>
      </c>
      <c r="C1394" s="3">
        <v>7477</v>
      </c>
      <c r="D1394" s="3"/>
      <c r="E1394" s="3">
        <v>3853.4</v>
      </c>
      <c r="F1394" s="3"/>
      <c r="G1394" s="4">
        <v>6431.53</v>
      </c>
      <c r="H1394" s="3"/>
      <c r="I1394" s="3">
        <v>7000</v>
      </c>
      <c r="J1394" s="3"/>
      <c r="K1394" s="3">
        <v>6000</v>
      </c>
      <c r="L1394" s="3"/>
      <c r="M1394" s="3">
        <v>7000</v>
      </c>
      <c r="N1394" s="3"/>
      <c r="O1394" s="3">
        <v>0</v>
      </c>
      <c r="P1394" s="3"/>
      <c r="Q1394" s="3">
        <f t="shared" si="48"/>
        <v>7000</v>
      </c>
      <c r="T1394" s="15"/>
    </row>
    <row r="1395" spans="1:23" ht="11.85" customHeight="1" x14ac:dyDescent="0.2">
      <c r="A1395" s="2" t="s">
        <v>697</v>
      </c>
      <c r="C1395" s="3">
        <v>730</v>
      </c>
      <c r="D1395" s="3"/>
      <c r="E1395" s="3">
        <v>724.15</v>
      </c>
      <c r="F1395" s="3"/>
      <c r="G1395" s="4">
        <v>1153.9100000000001</v>
      </c>
      <c r="H1395" s="3"/>
      <c r="I1395" s="3">
        <v>475</v>
      </c>
      <c r="J1395" s="3"/>
      <c r="K1395" s="3">
        <v>1200</v>
      </c>
      <c r="L1395" s="3"/>
      <c r="M1395" s="3">
        <v>1200</v>
      </c>
      <c r="N1395" s="3"/>
      <c r="O1395" s="3">
        <v>0</v>
      </c>
      <c r="P1395" s="3"/>
      <c r="Q1395" s="3">
        <f t="shared" si="48"/>
        <v>1200</v>
      </c>
      <c r="T1395" s="15"/>
    </row>
    <row r="1396" spans="1:23" ht="11.85" customHeight="1" x14ac:dyDescent="0.2">
      <c r="A1396" s="2" t="s">
        <v>698</v>
      </c>
      <c r="C1396" s="3">
        <v>470</v>
      </c>
      <c r="D1396" s="3"/>
      <c r="E1396" s="3">
        <v>553</v>
      </c>
      <c r="F1396" s="3"/>
      <c r="G1396" s="4">
        <v>345</v>
      </c>
      <c r="H1396" s="3"/>
      <c r="I1396" s="3">
        <v>780</v>
      </c>
      <c r="J1396" s="3"/>
      <c r="K1396" s="3">
        <v>780</v>
      </c>
      <c r="L1396" s="3"/>
      <c r="M1396" s="3">
        <v>780</v>
      </c>
      <c r="N1396" s="3"/>
      <c r="O1396" s="3">
        <v>0</v>
      </c>
      <c r="P1396" s="3"/>
      <c r="Q1396" s="3">
        <f t="shared" si="48"/>
        <v>780</v>
      </c>
      <c r="T1396" s="15"/>
    </row>
    <row r="1397" spans="1:23" ht="11.85" customHeight="1" x14ac:dyDescent="0.2">
      <c r="A1397" s="2" t="s">
        <v>699</v>
      </c>
      <c r="C1397" s="3">
        <v>0</v>
      </c>
      <c r="D1397" s="3"/>
      <c r="E1397" s="3">
        <v>0</v>
      </c>
      <c r="F1397" s="3"/>
      <c r="G1397" s="4">
        <v>0</v>
      </c>
      <c r="H1397" s="3"/>
      <c r="I1397" s="3">
        <v>0</v>
      </c>
      <c r="J1397" s="3"/>
      <c r="K1397" s="3">
        <v>0</v>
      </c>
      <c r="L1397" s="3"/>
      <c r="M1397" s="3">
        <v>0</v>
      </c>
      <c r="N1397" s="3"/>
      <c r="O1397" s="3">
        <v>0</v>
      </c>
      <c r="P1397" s="3"/>
      <c r="Q1397" s="3">
        <f t="shared" si="48"/>
        <v>0</v>
      </c>
      <c r="T1397" s="15"/>
    </row>
    <row r="1398" spans="1:23" ht="11.85" customHeight="1" x14ac:dyDescent="0.2">
      <c r="A1398" s="2" t="s">
        <v>700</v>
      </c>
      <c r="C1398" s="3">
        <v>82</v>
      </c>
      <c r="D1398" s="3"/>
      <c r="E1398" s="3">
        <v>1786.33</v>
      </c>
      <c r="F1398" s="3"/>
      <c r="G1398" s="4">
        <v>4946.07</v>
      </c>
      <c r="H1398" s="3"/>
      <c r="I1398" s="3">
        <v>6000</v>
      </c>
      <c r="J1398" s="3"/>
      <c r="K1398" s="3">
        <v>5500</v>
      </c>
      <c r="L1398" s="3"/>
      <c r="M1398" s="3">
        <v>6000</v>
      </c>
      <c r="N1398" s="3"/>
      <c r="O1398" s="3">
        <v>0</v>
      </c>
      <c r="P1398" s="3"/>
      <c r="Q1398" s="3">
        <f t="shared" si="48"/>
        <v>6000</v>
      </c>
      <c r="T1398" s="15"/>
    </row>
    <row r="1399" spans="1:23" ht="11.85" customHeight="1" x14ac:dyDescent="0.2">
      <c r="A1399" s="2" t="s">
        <v>701</v>
      </c>
      <c r="C1399" s="3">
        <v>2165</v>
      </c>
      <c r="D1399" s="3"/>
      <c r="E1399" s="3">
        <v>2291.84</v>
      </c>
      <c r="F1399" s="3"/>
      <c r="G1399" s="4">
        <v>2938.89</v>
      </c>
      <c r="H1399" s="3"/>
      <c r="I1399" s="3">
        <v>2480</v>
      </c>
      <c r="J1399" s="3"/>
      <c r="K1399" s="3">
        <v>2480</v>
      </c>
      <c r="L1399" s="3"/>
      <c r="M1399" s="3">
        <v>2480</v>
      </c>
      <c r="N1399" s="3"/>
      <c r="O1399" s="3">
        <v>0</v>
      </c>
      <c r="P1399" s="3"/>
      <c r="Q1399" s="3">
        <f t="shared" si="48"/>
        <v>2480</v>
      </c>
      <c r="T1399" s="15"/>
    </row>
    <row r="1400" spans="1:23" ht="11.85" customHeight="1" x14ac:dyDescent="0.2">
      <c r="A1400" s="2" t="s">
        <v>702</v>
      </c>
      <c r="C1400" s="3">
        <v>116560</v>
      </c>
      <c r="D1400" s="3"/>
      <c r="E1400" s="3">
        <v>34456.15</v>
      </c>
      <c r="F1400" s="3"/>
      <c r="G1400" s="4">
        <v>112077.98</v>
      </c>
      <c r="H1400" s="3"/>
      <c r="I1400" s="3">
        <v>114000</v>
      </c>
      <c r="J1400" s="3"/>
      <c r="K1400" s="3">
        <v>114000</v>
      </c>
      <c r="L1400" s="3"/>
      <c r="M1400" s="3">
        <v>114000</v>
      </c>
      <c r="N1400" s="3"/>
      <c r="O1400" s="3">
        <v>0</v>
      </c>
      <c r="P1400" s="3"/>
      <c r="Q1400" s="3">
        <f t="shared" si="48"/>
        <v>114000</v>
      </c>
      <c r="T1400" s="15"/>
    </row>
    <row r="1401" spans="1:23" ht="11.85" customHeight="1" x14ac:dyDescent="0.2">
      <c r="A1401" s="2" t="s">
        <v>703</v>
      </c>
      <c r="C1401" s="3">
        <v>44682</v>
      </c>
      <c r="D1401" s="3"/>
      <c r="E1401" s="3">
        <v>0</v>
      </c>
      <c r="F1401" s="3"/>
      <c r="G1401" s="4">
        <v>0</v>
      </c>
      <c r="H1401" s="3"/>
      <c r="I1401" s="3">
        <v>0</v>
      </c>
      <c r="J1401" s="3"/>
      <c r="K1401" s="3">
        <v>0</v>
      </c>
      <c r="L1401" s="3"/>
      <c r="M1401" s="3">
        <v>0</v>
      </c>
      <c r="N1401" s="3"/>
      <c r="O1401" s="3">
        <v>0</v>
      </c>
      <c r="P1401" s="3"/>
      <c r="Q1401" s="3">
        <f t="shared" si="48"/>
        <v>0</v>
      </c>
      <c r="T1401" s="15"/>
    </row>
    <row r="1402" spans="1:23" ht="11.85" hidden="1" customHeight="1" x14ac:dyDescent="0.2">
      <c r="A1402" s="2" t="s">
        <v>704</v>
      </c>
      <c r="C1402" s="3">
        <v>0</v>
      </c>
      <c r="D1402" s="3"/>
      <c r="E1402" s="3">
        <v>0</v>
      </c>
      <c r="F1402" s="3"/>
      <c r="G1402" s="4">
        <v>0</v>
      </c>
      <c r="H1402" s="3"/>
      <c r="I1402" s="3">
        <v>0</v>
      </c>
      <c r="J1402" s="3"/>
      <c r="K1402" s="3">
        <v>0</v>
      </c>
      <c r="L1402" s="3"/>
      <c r="M1402" s="3">
        <v>0</v>
      </c>
      <c r="N1402" s="3"/>
      <c r="O1402" s="3">
        <v>0</v>
      </c>
      <c r="P1402" s="3"/>
      <c r="Q1402" s="3">
        <f t="shared" si="48"/>
        <v>0</v>
      </c>
      <c r="T1402" s="15"/>
    </row>
    <row r="1403" spans="1:23" ht="11.85" customHeight="1" x14ac:dyDescent="0.2">
      <c r="A1403" s="2" t="s">
        <v>705</v>
      </c>
      <c r="C1403" s="3">
        <v>92222</v>
      </c>
      <c r="D1403" s="3"/>
      <c r="E1403" s="3">
        <v>52046.400000000001</v>
      </c>
      <c r="F1403" s="3"/>
      <c r="G1403" s="4">
        <v>42322.57</v>
      </c>
      <c r="H1403" s="3"/>
      <c r="I1403" s="3">
        <v>40214</v>
      </c>
      <c r="J1403" s="3"/>
      <c r="K1403" s="3">
        <v>40214</v>
      </c>
      <c r="L1403" s="3"/>
      <c r="M1403" s="3">
        <v>39215</v>
      </c>
      <c r="N1403" s="3"/>
      <c r="O1403" s="3">
        <v>1300</v>
      </c>
      <c r="P1403" s="3"/>
      <c r="Q1403" s="3">
        <f t="shared" si="48"/>
        <v>40515</v>
      </c>
      <c r="T1403" s="15"/>
    </row>
    <row r="1404" spans="1:23" ht="11.85" customHeight="1" x14ac:dyDescent="0.2">
      <c r="A1404" s="2" t="s">
        <v>706</v>
      </c>
      <c r="C1404" s="16">
        <v>173487</v>
      </c>
      <c r="D1404" s="3"/>
      <c r="E1404" s="16">
        <v>178884.77</v>
      </c>
      <c r="F1404" s="3"/>
      <c r="G1404" s="17">
        <v>208900</v>
      </c>
      <c r="H1404" s="3"/>
      <c r="I1404" s="16">
        <v>222500</v>
      </c>
      <c r="J1404" s="3"/>
      <c r="K1404" s="16">
        <v>222500</v>
      </c>
      <c r="L1404" s="3"/>
      <c r="M1404" s="16">
        <v>184270</v>
      </c>
      <c r="N1404" s="3"/>
      <c r="O1404" s="16">
        <v>25475</v>
      </c>
      <c r="P1404" s="3"/>
      <c r="Q1404" s="16">
        <f t="shared" si="48"/>
        <v>209745</v>
      </c>
      <c r="T1404" s="15"/>
    </row>
    <row r="1405" spans="1:23" ht="11.85" customHeight="1" x14ac:dyDescent="0.2">
      <c r="A1405" s="2" t="s">
        <v>290</v>
      </c>
      <c r="C1405" s="3">
        <f>SUM(C1384:C1392)+SUM(C1393:C1404)</f>
        <v>510938</v>
      </c>
      <c r="D1405" s="3"/>
      <c r="E1405" s="3">
        <f>SUM(E1384:E1392)+SUM(E1393:E1404)</f>
        <v>333354.88</v>
      </c>
      <c r="F1405" s="3"/>
      <c r="G1405" s="4">
        <f>SUM(G1384:G1392)+SUM(G1393:G1404)</f>
        <v>433690.18</v>
      </c>
      <c r="H1405" s="3"/>
      <c r="I1405" s="3">
        <f>SUM(I1384:I1392)+SUM(I1393:I1404)</f>
        <v>468899</v>
      </c>
      <c r="J1405" s="3"/>
      <c r="K1405" s="3">
        <f>SUM(K1384:K1392)+SUM(K1393:K1404)</f>
        <v>464154</v>
      </c>
      <c r="L1405" s="3"/>
      <c r="M1405" s="3">
        <f>SUM(M1384:M1392)+SUM(M1393:M1404)</f>
        <v>427395</v>
      </c>
      <c r="N1405" s="3"/>
      <c r="O1405" s="3">
        <f>SUM(O1384:O1392)+SUM(O1393:O1404)</f>
        <v>26775</v>
      </c>
      <c r="P1405" s="3"/>
      <c r="Q1405" s="3">
        <f>SUM(Q1384:Q1392)+SUM(Q1393:Q1404)</f>
        <v>454170</v>
      </c>
      <c r="U1405" s="3"/>
      <c r="W1405" s="3"/>
    </row>
    <row r="1406" spans="1:23" ht="11.85" customHeight="1" x14ac:dyDescent="0.2">
      <c r="C1406" s="3"/>
      <c r="D1406" s="3"/>
      <c r="F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</row>
    <row r="1407" spans="1:23" ht="11.85" customHeight="1" x14ac:dyDescent="0.2">
      <c r="A1407" s="2" t="s">
        <v>707</v>
      </c>
      <c r="C1407" s="19">
        <v>159027</v>
      </c>
      <c r="D1407" s="3"/>
      <c r="E1407" s="19">
        <v>0</v>
      </c>
      <c r="F1407" s="3"/>
      <c r="G1407" s="20">
        <v>6490</v>
      </c>
      <c r="H1407" s="3"/>
      <c r="I1407" s="19">
        <v>0</v>
      </c>
      <c r="J1407" s="3"/>
      <c r="K1407" s="19">
        <v>0</v>
      </c>
      <c r="L1407" s="3"/>
      <c r="M1407" s="19">
        <v>0</v>
      </c>
      <c r="N1407" s="3"/>
      <c r="O1407" s="19">
        <v>0</v>
      </c>
      <c r="P1407" s="3"/>
      <c r="Q1407" s="19">
        <f>M1407+O1407</f>
        <v>0</v>
      </c>
      <c r="T1407" s="15"/>
    </row>
    <row r="1408" spans="1:23" ht="11.85" customHeight="1" x14ac:dyDescent="0.2">
      <c r="A1408" s="2" t="s">
        <v>708</v>
      </c>
      <c r="C1408" s="16">
        <v>0</v>
      </c>
      <c r="D1408" s="3"/>
      <c r="E1408" s="16">
        <v>0</v>
      </c>
      <c r="F1408" s="3"/>
      <c r="G1408" s="17">
        <v>0</v>
      </c>
      <c r="H1408" s="3"/>
      <c r="I1408" s="16">
        <v>38100</v>
      </c>
      <c r="J1408" s="3"/>
      <c r="K1408" s="16">
        <v>38195</v>
      </c>
      <c r="L1408" s="3"/>
      <c r="M1408" s="16">
        <v>54675</v>
      </c>
      <c r="N1408" s="3"/>
      <c r="O1408" s="16">
        <v>131000</v>
      </c>
      <c r="P1408" s="3"/>
      <c r="Q1408" s="16">
        <f>M1408+O1408</f>
        <v>185675</v>
      </c>
      <c r="T1408" s="15"/>
    </row>
    <row r="1409" spans="1:21" ht="11.85" customHeight="1" x14ac:dyDescent="0.2">
      <c r="A1409" s="2" t="s">
        <v>293</v>
      </c>
      <c r="C1409" s="3">
        <f>SUM(C1407:C1408)</f>
        <v>159027</v>
      </c>
      <c r="D1409" s="3"/>
      <c r="E1409" s="3">
        <f>SUM(E1407:E1408)</f>
        <v>0</v>
      </c>
      <c r="F1409" s="3"/>
      <c r="G1409" s="4">
        <f>SUM(G1407:G1408)</f>
        <v>6490</v>
      </c>
      <c r="H1409" s="3"/>
      <c r="I1409" s="3">
        <f>SUM(I1407:I1408)</f>
        <v>38100</v>
      </c>
      <c r="J1409" s="3"/>
      <c r="K1409" s="3">
        <f>SUM(K1407:K1408)</f>
        <v>38195</v>
      </c>
      <c r="L1409" s="3"/>
      <c r="M1409" s="3">
        <f>SUM(M1407:M1408)</f>
        <v>54675</v>
      </c>
      <c r="N1409" s="3"/>
      <c r="O1409" s="3">
        <f>SUM(O1407:O1408)</f>
        <v>131000</v>
      </c>
      <c r="P1409" s="3"/>
      <c r="Q1409" s="3">
        <f>SUM(Q1407:Q1408)</f>
        <v>185675</v>
      </c>
      <c r="U1409" s="3"/>
    </row>
    <row r="1410" spans="1:21" ht="11.85" customHeight="1" x14ac:dyDescent="0.2">
      <c r="A1410" s="2" t="s">
        <v>709</v>
      </c>
      <c r="C1410" s="3">
        <f>C1365+C1381+C1405+C1409</f>
        <v>867019</v>
      </c>
      <c r="D1410" s="3"/>
      <c r="E1410" s="3">
        <f>E1365+E1381+E1405+E1409</f>
        <v>532762.18000000005</v>
      </c>
      <c r="F1410" s="3"/>
      <c r="G1410" s="4">
        <f>G1365+G1381+G1405+G1409</f>
        <v>672135.91999999993</v>
      </c>
      <c r="H1410" s="3"/>
      <c r="I1410" s="3">
        <f>I1365+I1381+I1405+I1409</f>
        <v>783474</v>
      </c>
      <c r="J1410" s="3"/>
      <c r="K1410" s="3">
        <f>K1365+K1381+K1405+K1409</f>
        <v>929024</v>
      </c>
      <c r="L1410" s="3"/>
      <c r="M1410" s="3">
        <f>M1365+M1381+M1405+M1409</f>
        <v>770803</v>
      </c>
      <c r="N1410" s="3"/>
      <c r="O1410" s="3">
        <f>O1365+O1381+O1405+O1409</f>
        <v>222775</v>
      </c>
      <c r="P1410" s="3"/>
      <c r="Q1410" s="3">
        <f>Q1365+Q1381+Q1405+Q1409</f>
        <v>993578</v>
      </c>
      <c r="R1410" s="3"/>
      <c r="S1410" s="3"/>
      <c r="T1410" s="15"/>
      <c r="U1410" s="3"/>
    </row>
    <row r="1411" spans="1:21" ht="11.85" customHeight="1" x14ac:dyDescent="0.2">
      <c r="C1411" s="3"/>
      <c r="D1411" s="3"/>
      <c r="F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T1411" s="15"/>
    </row>
    <row r="1412" spans="1:21" ht="11.85" customHeight="1" x14ac:dyDescent="0.2">
      <c r="A1412" s="1"/>
      <c r="B1412" s="1"/>
      <c r="E1412" s="3" t="str">
        <f>$E$1</f>
        <v>CITY OF BRADY</v>
      </c>
    </row>
    <row r="1413" spans="1:21" ht="11.85" customHeight="1" x14ac:dyDescent="0.2">
      <c r="E1413" s="3" t="str">
        <f>$E$2</f>
        <v>BUDGET REPORT</v>
      </c>
    </row>
    <row r="1414" spans="1:21" ht="11.85" customHeight="1" x14ac:dyDescent="0.2">
      <c r="E1414" s="3" t="str">
        <f>$E$3</f>
        <v>FISCAL YEAR 2015 - 2016</v>
      </c>
    </row>
    <row r="1415" spans="1:21" ht="11.85" customHeight="1" x14ac:dyDescent="0.2">
      <c r="A1415" s="2" t="s">
        <v>3</v>
      </c>
    </row>
    <row r="1416" spans="1:21" ht="11.85" customHeight="1" x14ac:dyDescent="0.2">
      <c r="A1416" s="2" t="s">
        <v>710</v>
      </c>
    </row>
    <row r="1417" spans="1:21" ht="11.85" customHeight="1" x14ac:dyDescent="0.2">
      <c r="I1417" s="48" t="str">
        <f>$I$6</f>
        <v>(----- 2014-2015 ------)</v>
      </c>
      <c r="J1417" s="48"/>
      <c r="K1417" s="48"/>
      <c r="L1417" s="7"/>
      <c r="M1417" s="48" t="str">
        <f>$M$6</f>
        <v>2015-2016</v>
      </c>
      <c r="N1417" s="48"/>
      <c r="O1417" s="48"/>
      <c r="P1417" s="48"/>
      <c r="Q1417" s="48"/>
    </row>
    <row r="1418" spans="1:21" ht="11.85" customHeight="1" x14ac:dyDescent="0.2">
      <c r="C1418" s="7" t="str">
        <f>$C$7</f>
        <v>2011- 2012</v>
      </c>
      <c r="D1418" s="7"/>
      <c r="E1418" s="8" t="str">
        <f>$E$7</f>
        <v>2012-2013</v>
      </c>
      <c r="F1418" s="7"/>
      <c r="G1418" s="9" t="str">
        <f>$G$7</f>
        <v>2013- 2014</v>
      </c>
      <c r="H1418" s="7"/>
      <c r="I1418" s="7" t="s">
        <v>9</v>
      </c>
      <c r="J1418" s="7"/>
      <c r="K1418" s="7" t="str">
        <f>+$K$7</f>
        <v>PROJECTED</v>
      </c>
      <c r="L1418" s="7"/>
      <c r="M1418" s="7" t="str">
        <f>$M$7</f>
        <v>2015-2016</v>
      </c>
      <c r="N1418" s="7"/>
      <c r="O1418" s="7" t="str">
        <f>$O$7</f>
        <v>2015-2016</v>
      </c>
      <c r="P1418" s="7"/>
      <c r="Q1418" s="42" t="str">
        <f>$Q$7</f>
        <v>APPROVED</v>
      </c>
    </row>
    <row r="1419" spans="1:21" ht="11.85" customHeight="1" x14ac:dyDescent="0.2">
      <c r="A1419" s="10" t="s">
        <v>237</v>
      </c>
      <c r="C1419" s="11" t="s">
        <v>12</v>
      </c>
      <c r="D1419" s="7"/>
      <c r="E1419" s="12" t="s">
        <v>12</v>
      </c>
      <c r="F1419" s="7"/>
      <c r="G1419" s="13" t="s">
        <v>12</v>
      </c>
      <c r="H1419" s="7"/>
      <c r="I1419" s="11" t="s">
        <v>13</v>
      </c>
      <c r="J1419" s="7"/>
      <c r="K1419" s="11" t="s">
        <v>13</v>
      </c>
      <c r="L1419" s="7"/>
      <c r="M1419" s="11" t="str">
        <f>$M$8</f>
        <v>BASE</v>
      </c>
      <c r="N1419" s="7"/>
      <c r="O1419" s="11" t="str">
        <f>$O$8</f>
        <v>SUPPLEMENTAL</v>
      </c>
      <c r="P1419" s="7"/>
      <c r="Q1419" s="11" t="str">
        <f>$Q$8</f>
        <v>BUDGET</v>
      </c>
    </row>
    <row r="1420" spans="1:21" ht="11.85" customHeight="1" x14ac:dyDescent="0.2"/>
    <row r="1421" spans="1:21" ht="11.85" customHeight="1" x14ac:dyDescent="0.2">
      <c r="A1421" s="14" t="s">
        <v>250</v>
      </c>
    </row>
    <row r="1422" spans="1:21" ht="11.85" customHeight="1" x14ac:dyDescent="0.2">
      <c r="A1422" s="2" t="s">
        <v>711</v>
      </c>
      <c r="C1422" s="3">
        <v>6572</v>
      </c>
      <c r="D1422" s="3"/>
      <c r="E1422" s="3">
        <v>7453.24</v>
      </c>
      <c r="F1422" s="3"/>
      <c r="G1422" s="4">
        <v>8043.24</v>
      </c>
      <c r="H1422" s="3"/>
      <c r="I1422" s="3">
        <v>7500</v>
      </c>
      <c r="J1422" s="3"/>
      <c r="K1422" s="3">
        <v>7500</v>
      </c>
      <c r="L1422" s="3"/>
      <c r="M1422" s="3">
        <v>5000</v>
      </c>
      <c r="N1422" s="3"/>
      <c r="O1422" s="3">
        <v>0</v>
      </c>
      <c r="P1422" s="3"/>
      <c r="Q1422" s="3">
        <f t="shared" ref="Q1422:Q1427" si="49">M1422+O1422</f>
        <v>5000</v>
      </c>
      <c r="T1422" s="15"/>
    </row>
    <row r="1423" spans="1:21" ht="11.85" customHeight="1" x14ac:dyDescent="0.2">
      <c r="A1423" s="2" t="s">
        <v>712</v>
      </c>
      <c r="C1423" s="3">
        <v>0</v>
      </c>
      <c r="D1423" s="3"/>
      <c r="E1423" s="3">
        <v>0</v>
      </c>
      <c r="F1423" s="3"/>
      <c r="G1423" s="4">
        <v>0</v>
      </c>
      <c r="H1423" s="3"/>
      <c r="I1423" s="3">
        <v>0</v>
      </c>
      <c r="J1423" s="3"/>
      <c r="K1423" s="3">
        <v>0</v>
      </c>
      <c r="L1423" s="3"/>
      <c r="M1423" s="3">
        <v>0</v>
      </c>
      <c r="N1423" s="3"/>
      <c r="O1423" s="3">
        <v>0</v>
      </c>
      <c r="P1423" s="3"/>
      <c r="Q1423" s="3">
        <f t="shared" si="49"/>
        <v>0</v>
      </c>
      <c r="T1423" s="15"/>
    </row>
    <row r="1424" spans="1:21" ht="11.85" customHeight="1" x14ac:dyDescent="0.2">
      <c r="A1424" s="2" t="s">
        <v>713</v>
      </c>
      <c r="C1424" s="3">
        <v>1570</v>
      </c>
      <c r="D1424" s="3"/>
      <c r="E1424" s="3">
        <v>165</v>
      </c>
      <c r="F1424" s="3"/>
      <c r="G1424" s="4">
        <v>0</v>
      </c>
      <c r="H1424" s="3"/>
      <c r="I1424" s="3">
        <v>0</v>
      </c>
      <c r="J1424" s="3"/>
      <c r="K1424" s="3">
        <v>165</v>
      </c>
      <c r="L1424" s="3"/>
      <c r="M1424" s="3">
        <v>540</v>
      </c>
      <c r="N1424" s="3"/>
      <c r="O1424" s="3">
        <v>0</v>
      </c>
      <c r="P1424" s="3"/>
      <c r="Q1424" s="3">
        <f t="shared" si="49"/>
        <v>540</v>
      </c>
      <c r="T1424" s="15"/>
    </row>
    <row r="1425" spans="1:21" ht="11.85" customHeight="1" x14ac:dyDescent="0.2">
      <c r="A1425" s="2" t="s">
        <v>714</v>
      </c>
      <c r="C1425" s="3">
        <v>0</v>
      </c>
      <c r="D1425" s="3"/>
      <c r="E1425" s="3">
        <v>200</v>
      </c>
      <c r="F1425" s="3"/>
      <c r="G1425" s="4">
        <v>0</v>
      </c>
      <c r="H1425" s="3"/>
      <c r="I1425" s="3">
        <v>0</v>
      </c>
      <c r="J1425" s="3"/>
      <c r="K1425" s="3">
        <v>0</v>
      </c>
      <c r="L1425" s="3"/>
      <c r="M1425" s="3">
        <v>0</v>
      </c>
      <c r="N1425" s="3"/>
      <c r="O1425" s="3">
        <v>0</v>
      </c>
      <c r="P1425" s="3"/>
      <c r="Q1425" s="3">
        <f t="shared" si="49"/>
        <v>0</v>
      </c>
      <c r="T1425" s="15"/>
    </row>
    <row r="1426" spans="1:21" ht="11.85" customHeight="1" x14ac:dyDescent="0.2">
      <c r="A1426" s="2" t="s">
        <v>715</v>
      </c>
      <c r="C1426" s="3">
        <v>0</v>
      </c>
      <c r="D1426" s="3"/>
      <c r="E1426" s="3">
        <v>0</v>
      </c>
      <c r="F1426" s="3"/>
      <c r="G1426" s="4">
        <v>0</v>
      </c>
      <c r="H1426" s="3"/>
      <c r="I1426" s="3">
        <v>0</v>
      </c>
      <c r="J1426" s="3"/>
      <c r="K1426" s="3">
        <v>0</v>
      </c>
      <c r="L1426" s="3"/>
      <c r="M1426" s="3">
        <v>0</v>
      </c>
      <c r="N1426" s="3"/>
      <c r="O1426" s="3">
        <v>0</v>
      </c>
      <c r="P1426" s="3"/>
      <c r="Q1426" s="3">
        <f t="shared" si="49"/>
        <v>0</v>
      </c>
      <c r="T1426" s="15"/>
    </row>
    <row r="1427" spans="1:21" ht="11.85" customHeight="1" x14ac:dyDescent="0.2">
      <c r="A1427" s="2" t="s">
        <v>716</v>
      </c>
      <c r="C1427" s="16">
        <v>1850</v>
      </c>
      <c r="D1427" s="3"/>
      <c r="E1427" s="16">
        <v>2900</v>
      </c>
      <c r="F1427" s="3"/>
      <c r="G1427" s="17">
        <v>3800</v>
      </c>
      <c r="H1427" s="3"/>
      <c r="I1427" s="16">
        <v>1500</v>
      </c>
      <c r="J1427" s="3"/>
      <c r="K1427" s="16">
        <v>3000</v>
      </c>
      <c r="L1427" s="3"/>
      <c r="M1427" s="16">
        <v>2000</v>
      </c>
      <c r="N1427" s="3"/>
      <c r="O1427" s="16">
        <v>0</v>
      </c>
      <c r="P1427" s="3"/>
      <c r="Q1427" s="16">
        <f t="shared" si="49"/>
        <v>2000</v>
      </c>
      <c r="T1427" s="15"/>
    </row>
    <row r="1428" spans="1:21" ht="11.85" customHeight="1" x14ac:dyDescent="0.2">
      <c r="A1428" s="2" t="s">
        <v>267</v>
      </c>
      <c r="C1428" s="3">
        <f>SUM(C1422:C1427)</f>
        <v>9992</v>
      </c>
      <c r="D1428" s="3"/>
      <c r="E1428" s="3">
        <f>SUM(E1422:E1427)</f>
        <v>10718.24</v>
      </c>
      <c r="F1428" s="3"/>
      <c r="G1428" s="4">
        <f>SUM(G1422:G1427)</f>
        <v>11843.24</v>
      </c>
      <c r="H1428" s="3"/>
      <c r="I1428" s="3">
        <f>SUM(I1422:I1427)</f>
        <v>9000</v>
      </c>
      <c r="J1428" s="3"/>
      <c r="K1428" s="3">
        <f>SUM(K1422:K1427)</f>
        <v>10665</v>
      </c>
      <c r="L1428" s="3"/>
      <c r="M1428" s="3">
        <f>SUM(M1422:M1427)</f>
        <v>7540</v>
      </c>
      <c r="N1428" s="3"/>
      <c r="O1428" s="3">
        <f>SUM(O1422:O1427)</f>
        <v>0</v>
      </c>
      <c r="P1428" s="3"/>
      <c r="Q1428" s="3">
        <f>SUM(Q1422:Q1427)</f>
        <v>7540</v>
      </c>
      <c r="U1428" s="3"/>
    </row>
    <row r="1429" spans="1:21" ht="11.85" customHeight="1" x14ac:dyDescent="0.2"/>
    <row r="1430" spans="1:21" ht="11.85" customHeight="1" x14ac:dyDescent="0.2">
      <c r="A1430" s="14" t="s">
        <v>268</v>
      </c>
    </row>
    <row r="1431" spans="1:21" ht="11.85" customHeight="1" x14ac:dyDescent="0.2">
      <c r="A1431" s="2" t="s">
        <v>717</v>
      </c>
      <c r="C1431" s="3">
        <v>2155</v>
      </c>
      <c r="D1431" s="3"/>
      <c r="E1431" s="3">
        <v>1984.38</v>
      </c>
      <c r="F1431" s="3"/>
      <c r="G1431" s="4">
        <v>352.46</v>
      </c>
      <c r="H1431" s="3"/>
      <c r="I1431" s="3">
        <v>6000</v>
      </c>
      <c r="J1431" s="3"/>
      <c r="K1431" s="3">
        <v>6000</v>
      </c>
      <c r="L1431" s="3"/>
      <c r="M1431" s="3">
        <v>4000</v>
      </c>
      <c r="N1431" s="3"/>
      <c r="O1431" s="3">
        <v>0</v>
      </c>
      <c r="P1431" s="3"/>
      <c r="Q1431" s="3">
        <f t="shared" ref="Q1431:Q1437" si="50">M1431+O1431</f>
        <v>4000</v>
      </c>
      <c r="T1431" s="15"/>
    </row>
    <row r="1432" spans="1:21" ht="11.85" customHeight="1" x14ac:dyDescent="0.2">
      <c r="A1432" s="2" t="s">
        <v>718</v>
      </c>
      <c r="C1432" s="3">
        <v>400</v>
      </c>
      <c r="D1432" s="3"/>
      <c r="E1432" s="3">
        <v>150</v>
      </c>
      <c r="F1432" s="3"/>
      <c r="G1432" s="4">
        <v>690.69</v>
      </c>
      <c r="H1432" s="3"/>
      <c r="I1432" s="3">
        <v>1000</v>
      </c>
      <c r="J1432" s="3"/>
      <c r="K1432" s="3">
        <v>1000</v>
      </c>
      <c r="L1432" s="3"/>
      <c r="M1432" s="3">
        <v>700</v>
      </c>
      <c r="N1432" s="3"/>
      <c r="O1432" s="3">
        <v>0</v>
      </c>
      <c r="P1432" s="3"/>
      <c r="Q1432" s="3">
        <f t="shared" si="50"/>
        <v>700</v>
      </c>
      <c r="T1432" s="15"/>
    </row>
    <row r="1433" spans="1:21" ht="11.85" customHeight="1" x14ac:dyDescent="0.2">
      <c r="A1433" s="2" t="s">
        <v>719</v>
      </c>
      <c r="C1433" s="3">
        <v>4243</v>
      </c>
      <c r="D1433" s="3"/>
      <c r="E1433" s="3">
        <v>896.27</v>
      </c>
      <c r="F1433" s="3"/>
      <c r="G1433" s="4">
        <v>2140.34</v>
      </c>
      <c r="H1433" s="3"/>
      <c r="I1433" s="3">
        <v>4000</v>
      </c>
      <c r="J1433" s="3"/>
      <c r="K1433" s="3">
        <v>4000</v>
      </c>
      <c r="L1433" s="3"/>
      <c r="M1433" s="3">
        <v>2500</v>
      </c>
      <c r="N1433" s="3"/>
      <c r="O1433" s="3">
        <v>0</v>
      </c>
      <c r="P1433" s="3"/>
      <c r="Q1433" s="3">
        <f t="shared" si="50"/>
        <v>2500</v>
      </c>
      <c r="T1433" s="15"/>
    </row>
    <row r="1434" spans="1:21" ht="11.85" customHeight="1" x14ac:dyDescent="0.2">
      <c r="A1434" s="2" t="s">
        <v>720</v>
      </c>
      <c r="C1434" s="3">
        <v>0</v>
      </c>
      <c r="D1434" s="3"/>
      <c r="E1434" s="3">
        <v>0</v>
      </c>
      <c r="F1434" s="3"/>
      <c r="G1434" s="4">
        <v>0</v>
      </c>
      <c r="H1434" s="3"/>
      <c r="I1434" s="3">
        <v>0</v>
      </c>
      <c r="J1434" s="3"/>
      <c r="K1434" s="3">
        <v>0</v>
      </c>
      <c r="L1434" s="3"/>
      <c r="M1434" s="3">
        <v>0</v>
      </c>
      <c r="N1434" s="3"/>
      <c r="O1434" s="3">
        <v>0</v>
      </c>
      <c r="P1434" s="3"/>
      <c r="Q1434" s="3">
        <f t="shared" si="50"/>
        <v>0</v>
      </c>
      <c r="T1434" s="15"/>
    </row>
    <row r="1435" spans="1:21" ht="11.85" customHeight="1" x14ac:dyDescent="0.2">
      <c r="A1435" s="2" t="s">
        <v>721</v>
      </c>
      <c r="C1435" s="19">
        <v>0</v>
      </c>
      <c r="D1435" s="19"/>
      <c r="E1435" s="19">
        <v>0</v>
      </c>
      <c r="F1435" s="19"/>
      <c r="G1435" s="20">
        <v>700</v>
      </c>
      <c r="H1435" s="19"/>
      <c r="I1435" s="19">
        <v>0</v>
      </c>
      <c r="J1435" s="19"/>
      <c r="K1435" s="19">
        <v>0</v>
      </c>
      <c r="L1435" s="19"/>
      <c r="M1435" s="19">
        <v>0</v>
      </c>
      <c r="N1435" s="19"/>
      <c r="O1435" s="19">
        <v>0</v>
      </c>
      <c r="P1435" s="19"/>
      <c r="Q1435" s="19">
        <f t="shared" si="50"/>
        <v>0</v>
      </c>
      <c r="T1435" s="15"/>
    </row>
    <row r="1436" spans="1:21" ht="11.85" customHeight="1" x14ac:dyDescent="0.2">
      <c r="A1436" s="2" t="s">
        <v>722</v>
      </c>
      <c r="C1436" s="19">
        <v>0</v>
      </c>
      <c r="D1436" s="19"/>
      <c r="E1436" s="19">
        <v>0</v>
      </c>
      <c r="F1436" s="19"/>
      <c r="G1436" s="20">
        <v>0</v>
      </c>
      <c r="H1436" s="19"/>
      <c r="I1436" s="19">
        <v>0</v>
      </c>
      <c r="J1436" s="19"/>
      <c r="K1436" s="19">
        <v>0</v>
      </c>
      <c r="L1436" s="19"/>
      <c r="M1436" s="19">
        <v>0</v>
      </c>
      <c r="N1436" s="19"/>
      <c r="O1436" s="19">
        <v>0</v>
      </c>
      <c r="P1436" s="19"/>
      <c r="Q1436" s="19">
        <f t="shared" si="50"/>
        <v>0</v>
      </c>
      <c r="T1436" s="15"/>
    </row>
    <row r="1437" spans="1:21" ht="11.85" customHeight="1" x14ac:dyDescent="0.2">
      <c r="A1437" s="2" t="s">
        <v>723</v>
      </c>
      <c r="C1437" s="16">
        <v>0</v>
      </c>
      <c r="D1437" s="3"/>
      <c r="E1437" s="16">
        <v>0</v>
      </c>
      <c r="F1437" s="3"/>
      <c r="G1437" s="17">
        <v>0</v>
      </c>
      <c r="H1437" s="3"/>
      <c r="I1437" s="16">
        <v>0</v>
      </c>
      <c r="J1437" s="3"/>
      <c r="K1437" s="16">
        <v>1400</v>
      </c>
      <c r="L1437" s="3"/>
      <c r="M1437" s="16">
        <v>0</v>
      </c>
      <c r="N1437" s="3"/>
      <c r="O1437" s="16">
        <v>0</v>
      </c>
      <c r="P1437" s="3"/>
      <c r="Q1437" s="16">
        <f t="shared" si="50"/>
        <v>0</v>
      </c>
      <c r="T1437" s="15"/>
    </row>
    <row r="1438" spans="1:21" ht="11.85" customHeight="1" x14ac:dyDescent="0.2">
      <c r="A1438" s="2" t="s">
        <v>290</v>
      </c>
      <c r="C1438" s="3">
        <f>SUM(C1431:C1437)</f>
        <v>6798</v>
      </c>
      <c r="D1438" s="3"/>
      <c r="E1438" s="3">
        <f>SUM(E1431:E1437)</f>
        <v>3030.65</v>
      </c>
      <c r="F1438" s="3"/>
      <c r="G1438" s="4">
        <f>SUM(G1431:G1437)</f>
        <v>3883.4900000000002</v>
      </c>
      <c r="H1438" s="3"/>
      <c r="I1438" s="3">
        <f>SUM(I1431:I1437)</f>
        <v>11000</v>
      </c>
      <c r="J1438" s="3"/>
      <c r="K1438" s="3">
        <f>SUM(K1431:K1437)</f>
        <v>12400</v>
      </c>
      <c r="L1438" s="3"/>
      <c r="M1438" s="3">
        <f>SUM(M1431:M1437)</f>
        <v>7200</v>
      </c>
      <c r="N1438" s="3"/>
      <c r="O1438" s="3">
        <f>SUM(O1431:O1437)</f>
        <v>0</v>
      </c>
      <c r="P1438" s="3"/>
      <c r="Q1438" s="3">
        <f>SUM(Q1431:Q1437)</f>
        <v>7200</v>
      </c>
    </row>
    <row r="1439" spans="1:21" ht="11.85" customHeight="1" x14ac:dyDescent="0.2">
      <c r="C1439" s="3"/>
      <c r="D1439" s="3"/>
      <c r="F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</row>
    <row r="1440" spans="1:21" ht="11.85" customHeight="1" x14ac:dyDescent="0.2">
      <c r="A1440" s="2" t="s">
        <v>724</v>
      </c>
      <c r="C1440" s="19">
        <v>0</v>
      </c>
      <c r="D1440" s="3"/>
      <c r="E1440" s="19">
        <v>27990</v>
      </c>
      <c r="F1440" s="3"/>
      <c r="G1440" s="20">
        <v>0</v>
      </c>
      <c r="H1440" s="3"/>
      <c r="I1440" s="19">
        <v>0</v>
      </c>
      <c r="J1440" s="3"/>
      <c r="K1440" s="19">
        <v>187000</v>
      </c>
      <c r="L1440" s="3"/>
      <c r="M1440" s="19">
        <v>0</v>
      </c>
      <c r="N1440" s="3"/>
      <c r="O1440" s="19">
        <v>1100000</v>
      </c>
      <c r="P1440" s="3"/>
      <c r="Q1440" s="19">
        <f>M1440+O1440</f>
        <v>1100000</v>
      </c>
      <c r="T1440" s="15"/>
    </row>
    <row r="1441" spans="1:20" ht="11.85" customHeight="1" x14ac:dyDescent="0.2">
      <c r="A1441" s="2" t="s">
        <v>725</v>
      </c>
      <c r="C1441" s="16">
        <v>0</v>
      </c>
      <c r="D1441" s="3"/>
      <c r="E1441" s="16">
        <v>0</v>
      </c>
      <c r="F1441" s="3"/>
      <c r="G1441" s="17">
        <v>0</v>
      </c>
      <c r="H1441" s="3"/>
      <c r="I1441" s="16">
        <v>0</v>
      </c>
      <c r="J1441" s="3"/>
      <c r="K1441" s="16">
        <v>0</v>
      </c>
      <c r="L1441" s="3"/>
      <c r="M1441" s="16">
        <v>0</v>
      </c>
      <c r="N1441" s="3"/>
      <c r="O1441" s="16">
        <v>0</v>
      </c>
      <c r="P1441" s="3"/>
      <c r="Q1441" s="16">
        <v>0</v>
      </c>
      <c r="T1441" s="15"/>
    </row>
    <row r="1442" spans="1:20" ht="11.85" customHeight="1" x14ac:dyDescent="0.2">
      <c r="A1442" s="2" t="s">
        <v>293</v>
      </c>
      <c r="C1442" s="3">
        <f>SUM(C1440:C1441)</f>
        <v>0</v>
      </c>
      <c r="D1442" s="3"/>
      <c r="E1442" s="3">
        <f>SUM(E1440:E1441)</f>
        <v>27990</v>
      </c>
      <c r="F1442" s="3"/>
      <c r="G1442" s="4">
        <f>SUM(G1440:G1441)</f>
        <v>0</v>
      </c>
      <c r="H1442" s="3"/>
      <c r="I1442" s="3">
        <f>SUM(I1440:I1441)</f>
        <v>0</v>
      </c>
      <c r="J1442" s="3"/>
      <c r="K1442" s="3">
        <f>SUM(K1440:K1441)</f>
        <v>187000</v>
      </c>
      <c r="L1442" s="3"/>
      <c r="M1442" s="3">
        <f>SUM(M1440:M1441)</f>
        <v>0</v>
      </c>
      <c r="N1442" s="3"/>
      <c r="O1442" s="3">
        <f>SUM(O1440:O1441)</f>
        <v>1100000</v>
      </c>
      <c r="P1442" s="3"/>
      <c r="Q1442" s="3">
        <f>SUM(Q1440:Q1441)</f>
        <v>1100000</v>
      </c>
    </row>
    <row r="1443" spans="1:20" ht="11.85" customHeight="1" x14ac:dyDescent="0.2">
      <c r="C1443" s="3"/>
      <c r="D1443" s="3"/>
      <c r="F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</row>
    <row r="1444" spans="1:20" ht="11.85" customHeight="1" x14ac:dyDescent="0.2">
      <c r="A1444" s="2" t="s">
        <v>726</v>
      </c>
      <c r="C1444" s="3">
        <f>C1428+C1438+C1442</f>
        <v>16790</v>
      </c>
      <c r="D1444" s="3"/>
      <c r="E1444" s="3">
        <f>E1428+E1438+E1442</f>
        <v>41738.89</v>
      </c>
      <c r="F1444" s="3"/>
      <c r="G1444" s="4">
        <f>G1428+G1438+G1442</f>
        <v>15726.73</v>
      </c>
      <c r="H1444" s="3"/>
      <c r="I1444" s="3">
        <f>I1428+I1438+I1442</f>
        <v>20000</v>
      </c>
      <c r="J1444" s="3"/>
      <c r="K1444" s="3">
        <f>K1428+K1438+K1442</f>
        <v>210065</v>
      </c>
      <c r="L1444" s="3"/>
      <c r="M1444" s="3">
        <f>M1428+M1438+M1442</f>
        <v>14740</v>
      </c>
      <c r="N1444" s="3"/>
      <c r="O1444" s="3">
        <f>O1428+O1438+O1442</f>
        <v>1100000</v>
      </c>
      <c r="P1444" s="3"/>
      <c r="Q1444" s="3">
        <f>Q1428+Q1438+Q1442</f>
        <v>1114740</v>
      </c>
      <c r="T1444" s="15"/>
    </row>
    <row r="1445" spans="1:20" ht="11.85" customHeight="1" x14ac:dyDescent="0.2"/>
    <row r="1446" spans="1:20" ht="11.85" customHeight="1" x14ac:dyDescent="0.2"/>
    <row r="1447" spans="1:20" ht="11.85" customHeight="1" x14ac:dyDescent="0.2"/>
    <row r="1448" spans="1:20" ht="11.85" customHeight="1" x14ac:dyDescent="0.2"/>
    <row r="1449" spans="1:20" ht="11.85" customHeight="1" x14ac:dyDescent="0.2"/>
    <row r="1450" spans="1:20" ht="11.85" customHeight="1" x14ac:dyDescent="0.2"/>
    <row r="1451" spans="1:20" ht="11.85" customHeight="1" x14ac:dyDescent="0.2"/>
    <row r="1452" spans="1:20" ht="11.85" customHeight="1" x14ac:dyDescent="0.2"/>
    <row r="1453" spans="1:20" ht="11.85" customHeight="1" x14ac:dyDescent="0.2"/>
    <row r="1454" spans="1:20" ht="11.85" customHeight="1" x14ac:dyDescent="0.2"/>
    <row r="1455" spans="1:20" ht="11.85" customHeight="1" x14ac:dyDescent="0.2"/>
    <row r="1456" spans="1:20" ht="11.85" customHeight="1" x14ac:dyDescent="0.2"/>
    <row r="1457" ht="11.85" customHeight="1" x14ac:dyDescent="0.2"/>
    <row r="1458" ht="11.85" customHeight="1" x14ac:dyDescent="0.2"/>
    <row r="1459" ht="11.85" customHeight="1" x14ac:dyDescent="0.2"/>
    <row r="1460" ht="11.85" customHeight="1" x14ac:dyDescent="0.2"/>
    <row r="1461" ht="11.85" customHeight="1" x14ac:dyDescent="0.2"/>
    <row r="1462" ht="11.85" customHeight="1" x14ac:dyDescent="0.2"/>
    <row r="1463" ht="11.85" customHeight="1" x14ac:dyDescent="0.2"/>
    <row r="1464" ht="11.85" customHeight="1" x14ac:dyDescent="0.2"/>
    <row r="1465" ht="11.85" customHeight="1" x14ac:dyDescent="0.2"/>
    <row r="1466" ht="11.85" customHeight="1" x14ac:dyDescent="0.2"/>
    <row r="1467" ht="11.85" customHeight="1" x14ac:dyDescent="0.2"/>
    <row r="1468" ht="11.85" customHeight="1" x14ac:dyDescent="0.2"/>
    <row r="1469" ht="11.85" customHeight="1" x14ac:dyDescent="0.2"/>
    <row r="1470" ht="11.85" customHeight="1" x14ac:dyDescent="0.2"/>
    <row r="1471" ht="11.85" customHeight="1" x14ac:dyDescent="0.2"/>
    <row r="1472" ht="11.85" customHeight="1" x14ac:dyDescent="0.2"/>
    <row r="1473" spans="1:20" ht="11.85" customHeight="1" x14ac:dyDescent="0.2"/>
    <row r="1474" spans="1:20" ht="11.85" customHeight="1" x14ac:dyDescent="0.2"/>
    <row r="1475" spans="1:20" ht="11.85" customHeight="1" x14ac:dyDescent="0.2">
      <c r="A1475" s="1"/>
      <c r="B1475" s="1"/>
      <c r="E1475" s="3" t="str">
        <f>$E$1</f>
        <v>CITY OF BRADY</v>
      </c>
    </row>
    <row r="1476" spans="1:20" ht="11.85" customHeight="1" x14ac:dyDescent="0.2">
      <c r="E1476" s="3" t="str">
        <f>$E$2</f>
        <v>BUDGET REPORT</v>
      </c>
    </row>
    <row r="1477" spans="1:20" ht="11.85" customHeight="1" x14ac:dyDescent="0.2">
      <c r="E1477" s="3" t="str">
        <f>$E$3</f>
        <v>FISCAL YEAR 2015 - 2016</v>
      </c>
    </row>
    <row r="1478" spans="1:20" ht="11.85" customHeight="1" x14ac:dyDescent="0.2">
      <c r="A1478" s="2" t="s">
        <v>3</v>
      </c>
    </row>
    <row r="1479" spans="1:20" ht="11.85" customHeight="1" x14ac:dyDescent="0.2">
      <c r="A1479" s="2" t="s">
        <v>727</v>
      </c>
    </row>
    <row r="1480" spans="1:20" ht="11.85" customHeight="1" x14ac:dyDescent="0.2">
      <c r="I1480" s="48" t="str">
        <f>$I$6</f>
        <v>(----- 2014-2015 ------)</v>
      </c>
      <c r="J1480" s="48"/>
      <c r="K1480" s="48"/>
      <c r="L1480" s="7"/>
      <c r="M1480" s="48" t="str">
        <f>$M$6</f>
        <v>2015-2016</v>
      </c>
      <c r="N1480" s="48"/>
      <c r="O1480" s="48"/>
      <c r="P1480" s="48"/>
      <c r="Q1480" s="48"/>
    </row>
    <row r="1481" spans="1:20" ht="11.85" customHeight="1" x14ac:dyDescent="0.2">
      <c r="C1481" s="7" t="str">
        <f>$C$7</f>
        <v>2011- 2012</v>
      </c>
      <c r="D1481" s="7"/>
      <c r="E1481" s="8" t="str">
        <f>$E$7</f>
        <v>2012-2013</v>
      </c>
      <c r="F1481" s="7"/>
      <c r="G1481" s="9" t="str">
        <f>$G$7</f>
        <v>2013- 2014</v>
      </c>
      <c r="H1481" s="7"/>
      <c r="I1481" s="7" t="s">
        <v>9</v>
      </c>
      <c r="J1481" s="7"/>
      <c r="K1481" s="7" t="str">
        <f>+$K$7</f>
        <v>PROJECTED</v>
      </c>
      <c r="L1481" s="7"/>
      <c r="M1481" s="7" t="str">
        <f>$M$7</f>
        <v>2015-2016</v>
      </c>
      <c r="N1481" s="7"/>
      <c r="O1481" s="7" t="str">
        <f>$O$7</f>
        <v>2015-2016</v>
      </c>
      <c r="P1481" s="7"/>
      <c r="Q1481" s="42" t="str">
        <f>$Q$7</f>
        <v>APPROVED</v>
      </c>
    </row>
    <row r="1482" spans="1:20" ht="11.85" customHeight="1" x14ac:dyDescent="0.2">
      <c r="A1482" s="10" t="s">
        <v>237</v>
      </c>
      <c r="C1482" s="11" t="s">
        <v>12</v>
      </c>
      <c r="D1482" s="7"/>
      <c r="E1482" s="12" t="s">
        <v>12</v>
      </c>
      <c r="F1482" s="7"/>
      <c r="G1482" s="13" t="s">
        <v>12</v>
      </c>
      <c r="H1482" s="7"/>
      <c r="I1482" s="11" t="s">
        <v>13</v>
      </c>
      <c r="J1482" s="7"/>
      <c r="K1482" s="11" t="s">
        <v>13</v>
      </c>
      <c r="L1482" s="7"/>
      <c r="M1482" s="11" t="str">
        <f>$M$8</f>
        <v>BASE</v>
      </c>
      <c r="N1482" s="7"/>
      <c r="O1482" s="11" t="str">
        <f>$O$8</f>
        <v>SUPPLEMENTAL</v>
      </c>
      <c r="P1482" s="7"/>
      <c r="Q1482" s="11" t="str">
        <f>$Q$8</f>
        <v>BUDGET</v>
      </c>
    </row>
    <row r="1483" spans="1:20" ht="11.85" customHeight="1" x14ac:dyDescent="0.2"/>
    <row r="1484" spans="1:20" ht="11.85" customHeight="1" x14ac:dyDescent="0.2">
      <c r="A1484" s="14" t="s">
        <v>238</v>
      </c>
    </row>
    <row r="1485" spans="1:20" ht="11.85" customHeight="1" x14ac:dyDescent="0.2">
      <c r="A1485" s="2" t="s">
        <v>728</v>
      </c>
      <c r="C1485" s="3">
        <v>24000</v>
      </c>
      <c r="D1485" s="3"/>
      <c r="E1485" s="3">
        <v>9744.49</v>
      </c>
      <c r="F1485" s="3"/>
      <c r="G1485" s="4">
        <v>8400</v>
      </c>
      <c r="H1485" s="3"/>
      <c r="I1485" s="3">
        <v>8568</v>
      </c>
      <c r="J1485" s="3"/>
      <c r="K1485" s="3">
        <v>10068</v>
      </c>
      <c r="L1485" s="3"/>
      <c r="M1485" s="3">
        <v>12000</v>
      </c>
      <c r="N1485" s="3"/>
      <c r="O1485" s="3">
        <v>0</v>
      </c>
      <c r="P1485" s="3"/>
      <c r="Q1485" s="3">
        <f t="shared" ref="Q1485:Q1491" si="51">M1485+O1485</f>
        <v>12000</v>
      </c>
      <c r="T1485" s="15"/>
    </row>
    <row r="1486" spans="1:20" ht="11.85" customHeight="1" x14ac:dyDescent="0.2">
      <c r="A1486" s="2" t="s">
        <v>729</v>
      </c>
      <c r="C1486" s="3">
        <v>0</v>
      </c>
      <c r="D1486" s="3"/>
      <c r="E1486" s="3">
        <v>0</v>
      </c>
      <c r="F1486" s="3"/>
      <c r="G1486" s="4">
        <v>0</v>
      </c>
      <c r="H1486" s="3"/>
      <c r="I1486" s="3">
        <v>0</v>
      </c>
      <c r="J1486" s="3"/>
      <c r="K1486" s="3">
        <v>0</v>
      </c>
      <c r="L1486" s="3"/>
      <c r="M1486" s="3">
        <v>0</v>
      </c>
      <c r="N1486" s="3"/>
      <c r="O1486" s="3">
        <v>0</v>
      </c>
      <c r="P1486" s="3"/>
      <c r="Q1486" s="3">
        <f t="shared" si="51"/>
        <v>0</v>
      </c>
      <c r="T1486" s="15"/>
    </row>
    <row r="1487" spans="1:20" ht="11.85" customHeight="1" x14ac:dyDescent="0.2">
      <c r="A1487" s="2" t="s">
        <v>730</v>
      </c>
      <c r="C1487" s="3">
        <v>3738</v>
      </c>
      <c r="D1487" s="3"/>
      <c r="E1487" s="3">
        <v>253.9</v>
      </c>
      <c r="F1487" s="3"/>
      <c r="G1487" s="4">
        <v>0</v>
      </c>
      <c r="H1487" s="3"/>
      <c r="I1487" s="3">
        <v>0</v>
      </c>
      <c r="J1487" s="3"/>
      <c r="K1487" s="3">
        <v>0</v>
      </c>
      <c r="L1487" s="3"/>
      <c r="M1487" s="3">
        <v>0</v>
      </c>
      <c r="N1487" s="3"/>
      <c r="O1487" s="3">
        <v>0</v>
      </c>
      <c r="P1487" s="3"/>
      <c r="Q1487" s="3">
        <f t="shared" si="51"/>
        <v>0</v>
      </c>
      <c r="T1487" s="15"/>
    </row>
    <row r="1488" spans="1:20" ht="11.85" customHeight="1" x14ac:dyDescent="0.2">
      <c r="A1488" s="2" t="s">
        <v>731</v>
      </c>
      <c r="C1488" s="3">
        <v>1321</v>
      </c>
      <c r="D1488" s="3"/>
      <c r="E1488" s="3">
        <v>143.69999999999999</v>
      </c>
      <c r="F1488" s="3"/>
      <c r="G1488" s="4">
        <v>0</v>
      </c>
      <c r="H1488" s="3"/>
      <c r="I1488" s="3">
        <v>0</v>
      </c>
      <c r="J1488" s="3"/>
      <c r="K1488" s="3">
        <v>0</v>
      </c>
      <c r="L1488" s="3"/>
      <c r="M1488" s="3">
        <v>0</v>
      </c>
      <c r="N1488" s="3"/>
      <c r="O1488" s="3">
        <v>0</v>
      </c>
      <c r="P1488" s="3"/>
      <c r="Q1488" s="3">
        <f t="shared" si="51"/>
        <v>0</v>
      </c>
      <c r="T1488" s="15"/>
    </row>
    <row r="1489" spans="1:21" ht="11.85" customHeight="1" x14ac:dyDescent="0.2">
      <c r="A1489" s="2" t="s">
        <v>732</v>
      </c>
      <c r="C1489" s="3">
        <v>26</v>
      </c>
      <c r="D1489" s="3"/>
      <c r="E1489" s="3">
        <v>26.44</v>
      </c>
      <c r="F1489" s="3"/>
      <c r="G1489" s="4">
        <v>28.44</v>
      </c>
      <c r="H1489" s="3"/>
      <c r="I1489" s="3">
        <v>28</v>
      </c>
      <c r="J1489" s="3"/>
      <c r="K1489" s="3">
        <v>28</v>
      </c>
      <c r="L1489" s="3"/>
      <c r="M1489" s="3">
        <v>33</v>
      </c>
      <c r="N1489" s="3"/>
      <c r="O1489" s="3">
        <v>0</v>
      </c>
      <c r="P1489" s="3"/>
      <c r="Q1489" s="3">
        <f t="shared" si="51"/>
        <v>33</v>
      </c>
      <c r="T1489" s="15"/>
    </row>
    <row r="1490" spans="1:21" ht="11.85" customHeight="1" x14ac:dyDescent="0.2">
      <c r="A1490" s="2" t="s">
        <v>733</v>
      </c>
      <c r="C1490" s="3">
        <v>216</v>
      </c>
      <c r="D1490" s="3"/>
      <c r="E1490" s="3">
        <v>63</v>
      </c>
      <c r="F1490" s="3"/>
      <c r="G1490" s="4">
        <v>146.04</v>
      </c>
      <c r="H1490" s="3"/>
      <c r="I1490" s="3">
        <v>207</v>
      </c>
      <c r="J1490" s="3"/>
      <c r="K1490" s="3">
        <v>207</v>
      </c>
      <c r="L1490" s="3"/>
      <c r="M1490" s="3">
        <v>270</v>
      </c>
      <c r="N1490" s="3"/>
      <c r="O1490" s="3">
        <v>0</v>
      </c>
      <c r="P1490" s="3"/>
      <c r="Q1490" s="3">
        <f t="shared" si="51"/>
        <v>270</v>
      </c>
      <c r="T1490" s="15"/>
    </row>
    <row r="1491" spans="1:21" ht="11.85" customHeight="1" x14ac:dyDescent="0.2">
      <c r="A1491" s="2" t="s">
        <v>734</v>
      </c>
      <c r="C1491" s="16">
        <v>675</v>
      </c>
      <c r="D1491" s="3"/>
      <c r="E1491" s="16">
        <v>742.88</v>
      </c>
      <c r="F1491" s="3"/>
      <c r="G1491" s="17">
        <v>642.6</v>
      </c>
      <c r="H1491" s="3"/>
      <c r="I1491" s="16">
        <v>668</v>
      </c>
      <c r="J1491" s="3"/>
      <c r="K1491" s="16">
        <v>768</v>
      </c>
      <c r="L1491" s="3"/>
      <c r="M1491" s="16">
        <v>936</v>
      </c>
      <c r="N1491" s="3"/>
      <c r="O1491" s="16">
        <v>0</v>
      </c>
      <c r="P1491" s="3"/>
      <c r="Q1491" s="16">
        <f t="shared" si="51"/>
        <v>936</v>
      </c>
      <c r="T1491" s="15"/>
    </row>
    <row r="1492" spans="1:21" ht="11.85" customHeight="1" x14ac:dyDescent="0.2">
      <c r="A1492" s="2" t="s">
        <v>249</v>
      </c>
      <c r="C1492" s="3">
        <f>SUM(C1485:C1491)</f>
        <v>29976</v>
      </c>
      <c r="D1492" s="3"/>
      <c r="E1492" s="3">
        <f>SUM(E1485:E1491)</f>
        <v>10974.41</v>
      </c>
      <c r="F1492" s="3"/>
      <c r="G1492" s="4">
        <f>SUM(G1485:G1491)</f>
        <v>9217.0800000000017</v>
      </c>
      <c r="H1492" s="3"/>
      <c r="I1492" s="3">
        <f>SUM(I1485:I1491)</f>
        <v>9471</v>
      </c>
      <c r="J1492" s="3"/>
      <c r="K1492" s="3">
        <f>SUM(K1485:K1491)</f>
        <v>11071</v>
      </c>
      <c r="L1492" s="3"/>
      <c r="M1492" s="3">
        <f>SUM(M1485:M1491)</f>
        <v>13239</v>
      </c>
      <c r="N1492" s="3"/>
      <c r="O1492" s="3">
        <f>SUM(O1485:O1491)</f>
        <v>0</v>
      </c>
      <c r="P1492" s="3"/>
      <c r="Q1492" s="3">
        <f>SUM(Q1485:Q1491)</f>
        <v>13239</v>
      </c>
      <c r="R1492" s="3"/>
      <c r="S1492" s="3"/>
      <c r="U1492" s="3"/>
    </row>
    <row r="1493" spans="1:21" ht="11.85" customHeight="1" x14ac:dyDescent="0.2">
      <c r="C1493" s="3"/>
      <c r="D1493" s="3"/>
      <c r="F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</row>
    <row r="1494" spans="1:21" ht="11.85" customHeight="1" x14ac:dyDescent="0.2">
      <c r="A1494" s="14" t="s">
        <v>250</v>
      </c>
      <c r="C1494" s="3"/>
      <c r="D1494" s="3"/>
      <c r="F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</row>
    <row r="1495" spans="1:21" ht="11.85" customHeight="1" x14ac:dyDescent="0.2">
      <c r="A1495" s="2" t="s">
        <v>735</v>
      </c>
      <c r="C1495" s="3">
        <v>26188</v>
      </c>
      <c r="D1495" s="3"/>
      <c r="E1495" s="3">
        <v>17895.23</v>
      </c>
      <c r="F1495" s="3"/>
      <c r="G1495" s="4">
        <v>15876.5</v>
      </c>
      <c r="H1495" s="3"/>
      <c r="I1495" s="3">
        <v>19000</v>
      </c>
      <c r="J1495" s="3"/>
      <c r="K1495" s="3">
        <v>22000</v>
      </c>
      <c r="L1495" s="3"/>
      <c r="M1495" s="3">
        <v>19000</v>
      </c>
      <c r="N1495" s="3"/>
      <c r="O1495" s="3">
        <v>0</v>
      </c>
      <c r="P1495" s="3"/>
      <c r="Q1495" s="3">
        <f t="shared" ref="Q1495:Q1508" si="52">M1495+O1495</f>
        <v>19000</v>
      </c>
      <c r="T1495" s="15"/>
    </row>
    <row r="1496" spans="1:21" ht="11.85" customHeight="1" x14ac:dyDescent="0.2">
      <c r="A1496" s="2" t="s">
        <v>736</v>
      </c>
      <c r="C1496" s="3">
        <v>258</v>
      </c>
      <c r="D1496" s="3"/>
      <c r="E1496" s="3">
        <v>150</v>
      </c>
      <c r="F1496" s="3"/>
      <c r="G1496" s="4">
        <v>150</v>
      </c>
      <c r="H1496" s="3"/>
      <c r="I1496" s="3">
        <v>200</v>
      </c>
      <c r="J1496" s="3"/>
      <c r="K1496" s="3">
        <v>200</v>
      </c>
      <c r="L1496" s="3"/>
      <c r="M1496" s="3">
        <v>200</v>
      </c>
      <c r="N1496" s="3"/>
      <c r="O1496" s="3">
        <v>0</v>
      </c>
      <c r="P1496" s="3"/>
      <c r="Q1496" s="3">
        <f t="shared" si="52"/>
        <v>200</v>
      </c>
      <c r="T1496" s="15"/>
    </row>
    <row r="1497" spans="1:21" ht="11.85" customHeight="1" x14ac:dyDescent="0.2">
      <c r="A1497" s="2" t="s">
        <v>737</v>
      </c>
      <c r="C1497" s="3">
        <v>0</v>
      </c>
      <c r="D1497" s="3"/>
      <c r="E1497" s="3">
        <v>0</v>
      </c>
      <c r="F1497" s="3"/>
      <c r="G1497" s="4">
        <v>0</v>
      </c>
      <c r="H1497" s="3"/>
      <c r="I1497" s="3">
        <v>0</v>
      </c>
      <c r="J1497" s="3"/>
      <c r="K1497" s="3">
        <v>0</v>
      </c>
      <c r="L1497" s="3"/>
      <c r="M1497" s="3">
        <v>2400</v>
      </c>
      <c r="N1497" s="3"/>
      <c r="O1497" s="3">
        <v>0</v>
      </c>
      <c r="P1497" s="3"/>
      <c r="Q1497" s="3">
        <f t="shared" si="52"/>
        <v>2400</v>
      </c>
      <c r="T1497" s="15"/>
    </row>
    <row r="1498" spans="1:21" ht="11.85" customHeight="1" x14ac:dyDescent="0.2">
      <c r="A1498" s="2" t="s">
        <v>738</v>
      </c>
      <c r="C1498" s="3">
        <v>0</v>
      </c>
      <c r="D1498" s="3"/>
      <c r="E1498" s="3">
        <v>0</v>
      </c>
      <c r="F1498" s="3"/>
      <c r="G1498" s="4">
        <v>72</v>
      </c>
      <c r="H1498" s="3"/>
      <c r="I1498" s="3">
        <v>0</v>
      </c>
      <c r="J1498" s="3"/>
      <c r="K1498" s="3">
        <v>0</v>
      </c>
      <c r="L1498" s="3"/>
      <c r="M1498" s="3">
        <v>500</v>
      </c>
      <c r="N1498" s="3"/>
      <c r="O1498" s="3">
        <v>0</v>
      </c>
      <c r="P1498" s="3"/>
      <c r="Q1498" s="3">
        <f t="shared" si="52"/>
        <v>500</v>
      </c>
      <c r="T1498" s="15"/>
    </row>
    <row r="1499" spans="1:21" ht="11.85" customHeight="1" x14ac:dyDescent="0.2">
      <c r="A1499" s="2" t="s">
        <v>739</v>
      </c>
      <c r="C1499" s="3">
        <v>264</v>
      </c>
      <c r="D1499" s="3"/>
      <c r="E1499" s="3">
        <v>234</v>
      </c>
      <c r="F1499" s="3"/>
      <c r="G1499" s="4">
        <v>210</v>
      </c>
      <c r="H1499" s="3"/>
      <c r="I1499" s="3">
        <v>400</v>
      </c>
      <c r="J1499" s="3"/>
      <c r="K1499" s="3">
        <v>1150</v>
      </c>
      <c r="L1499" s="3"/>
      <c r="M1499" s="3">
        <v>1000</v>
      </c>
      <c r="N1499" s="3"/>
      <c r="O1499" s="3">
        <v>0</v>
      </c>
      <c r="P1499" s="3"/>
      <c r="Q1499" s="3">
        <f t="shared" si="52"/>
        <v>1000</v>
      </c>
      <c r="T1499" s="15"/>
    </row>
    <row r="1500" spans="1:21" ht="11.85" customHeight="1" x14ac:dyDescent="0.2">
      <c r="A1500" s="2" t="s">
        <v>740</v>
      </c>
      <c r="C1500" s="3">
        <v>0</v>
      </c>
      <c r="D1500" s="3"/>
      <c r="E1500" s="3">
        <v>0</v>
      </c>
      <c r="F1500" s="3"/>
      <c r="G1500" s="4">
        <v>0</v>
      </c>
      <c r="H1500" s="3"/>
      <c r="I1500" s="3">
        <v>0</v>
      </c>
      <c r="J1500" s="3"/>
      <c r="K1500" s="3">
        <v>0</v>
      </c>
      <c r="L1500" s="3"/>
      <c r="M1500" s="3">
        <v>0</v>
      </c>
      <c r="N1500" s="3"/>
      <c r="O1500" s="3">
        <v>0</v>
      </c>
      <c r="P1500" s="3"/>
      <c r="Q1500" s="3">
        <f t="shared" si="52"/>
        <v>0</v>
      </c>
      <c r="T1500" s="15"/>
    </row>
    <row r="1501" spans="1:21" ht="11.85" customHeight="1" x14ac:dyDescent="0.2">
      <c r="A1501" s="2" t="s">
        <v>741</v>
      </c>
      <c r="C1501" s="3">
        <v>0</v>
      </c>
      <c r="D1501" s="3"/>
      <c r="E1501" s="3">
        <v>0</v>
      </c>
      <c r="F1501" s="3"/>
      <c r="G1501" s="4">
        <v>0</v>
      </c>
      <c r="H1501" s="3"/>
      <c r="I1501" s="3">
        <v>0</v>
      </c>
      <c r="J1501" s="3"/>
      <c r="K1501" s="3">
        <v>0</v>
      </c>
      <c r="L1501" s="3"/>
      <c r="M1501" s="3">
        <v>0</v>
      </c>
      <c r="N1501" s="3"/>
      <c r="O1501" s="3">
        <v>0</v>
      </c>
      <c r="P1501" s="3"/>
      <c r="Q1501" s="3">
        <f t="shared" si="52"/>
        <v>0</v>
      </c>
      <c r="T1501" s="15"/>
    </row>
    <row r="1502" spans="1:21" ht="11.85" customHeight="1" x14ac:dyDescent="0.2">
      <c r="A1502" s="2" t="s">
        <v>742</v>
      </c>
      <c r="C1502" s="3">
        <v>11588</v>
      </c>
      <c r="D1502" s="3"/>
      <c r="E1502" s="3">
        <v>1225</v>
      </c>
      <c r="F1502" s="3"/>
      <c r="G1502" s="4">
        <v>0</v>
      </c>
      <c r="H1502" s="3"/>
      <c r="I1502" s="3">
        <v>0</v>
      </c>
      <c r="J1502" s="3"/>
      <c r="K1502" s="3">
        <v>0</v>
      </c>
      <c r="L1502" s="3"/>
      <c r="M1502" s="3">
        <v>0</v>
      </c>
      <c r="N1502" s="3"/>
      <c r="O1502" s="3">
        <v>0</v>
      </c>
      <c r="P1502" s="3"/>
      <c r="Q1502" s="3">
        <f t="shared" si="52"/>
        <v>0</v>
      </c>
      <c r="T1502" s="15"/>
    </row>
    <row r="1503" spans="1:21" ht="11.85" customHeight="1" x14ac:dyDescent="0.2">
      <c r="A1503" s="2" t="s">
        <v>743</v>
      </c>
      <c r="C1503" s="3">
        <v>0</v>
      </c>
      <c r="D1503" s="3"/>
      <c r="E1503" s="3">
        <v>0</v>
      </c>
      <c r="F1503" s="3"/>
      <c r="G1503" s="4">
        <v>13192.93</v>
      </c>
      <c r="H1503" s="3"/>
      <c r="I1503" s="3">
        <v>15000</v>
      </c>
      <c r="J1503" s="3"/>
      <c r="K1503" s="3">
        <v>27000</v>
      </c>
      <c r="L1503" s="3"/>
      <c r="M1503" s="3">
        <v>27000</v>
      </c>
      <c r="N1503" s="3"/>
      <c r="O1503" s="3">
        <v>0</v>
      </c>
      <c r="P1503" s="3"/>
      <c r="Q1503" s="3">
        <f t="shared" si="52"/>
        <v>27000</v>
      </c>
      <c r="T1503" s="15"/>
    </row>
    <row r="1504" spans="1:21" ht="11.85" customHeight="1" x14ac:dyDescent="0.2">
      <c r="A1504" s="2" t="s">
        <v>744</v>
      </c>
      <c r="C1504" s="3">
        <v>0</v>
      </c>
      <c r="D1504" s="3"/>
      <c r="E1504" s="3">
        <v>0</v>
      </c>
      <c r="F1504" s="3"/>
      <c r="G1504" s="4">
        <v>0</v>
      </c>
      <c r="H1504" s="3"/>
      <c r="I1504" s="3">
        <v>0</v>
      </c>
      <c r="J1504" s="3"/>
      <c r="K1504" s="3">
        <v>0</v>
      </c>
      <c r="L1504" s="3"/>
      <c r="M1504" s="3">
        <v>0</v>
      </c>
      <c r="N1504" s="3"/>
      <c r="O1504" s="3">
        <v>0</v>
      </c>
      <c r="P1504" s="3"/>
      <c r="Q1504" s="3">
        <f t="shared" si="52"/>
        <v>0</v>
      </c>
      <c r="T1504" s="15"/>
    </row>
    <row r="1505" spans="1:21" ht="11.85" customHeight="1" x14ac:dyDescent="0.2">
      <c r="A1505" s="2" t="s">
        <v>745</v>
      </c>
      <c r="C1505" s="3">
        <v>0</v>
      </c>
      <c r="D1505" s="3"/>
      <c r="E1505" s="3">
        <v>0</v>
      </c>
      <c r="F1505" s="3"/>
      <c r="G1505" s="4">
        <v>0</v>
      </c>
      <c r="H1505" s="3"/>
      <c r="I1505" s="3">
        <v>0</v>
      </c>
      <c r="J1505" s="3"/>
      <c r="K1505" s="3">
        <v>0</v>
      </c>
      <c r="L1505" s="3"/>
      <c r="M1505" s="3">
        <v>0</v>
      </c>
      <c r="N1505" s="3"/>
      <c r="O1505" s="3">
        <v>0</v>
      </c>
      <c r="P1505" s="3"/>
      <c r="Q1505" s="3">
        <f t="shared" si="52"/>
        <v>0</v>
      </c>
      <c r="T1505" s="15"/>
    </row>
    <row r="1506" spans="1:21" ht="11.85" customHeight="1" x14ac:dyDescent="0.2">
      <c r="A1506" s="2" t="s">
        <v>746</v>
      </c>
      <c r="C1506" s="3">
        <v>0</v>
      </c>
      <c r="D1506" s="3"/>
      <c r="E1506" s="3">
        <v>0</v>
      </c>
      <c r="F1506" s="3"/>
      <c r="G1506" s="4">
        <v>0</v>
      </c>
      <c r="H1506" s="3"/>
      <c r="I1506" s="3">
        <v>0</v>
      </c>
      <c r="J1506" s="3"/>
      <c r="K1506" s="3">
        <v>0</v>
      </c>
      <c r="L1506" s="3"/>
      <c r="M1506" s="3">
        <v>0</v>
      </c>
      <c r="N1506" s="3"/>
      <c r="O1506" s="3">
        <v>0</v>
      </c>
      <c r="P1506" s="3"/>
      <c r="Q1506" s="3">
        <f t="shared" si="52"/>
        <v>0</v>
      </c>
      <c r="T1506" s="15"/>
    </row>
    <row r="1507" spans="1:21" ht="11.85" customHeight="1" x14ac:dyDescent="0.2">
      <c r="A1507" s="2" t="s">
        <v>747</v>
      </c>
      <c r="C1507" s="3">
        <v>4534</v>
      </c>
      <c r="D1507" s="3"/>
      <c r="E1507" s="3">
        <v>3316.69</v>
      </c>
      <c r="F1507" s="3"/>
      <c r="G1507" s="4">
        <v>1890.79</v>
      </c>
      <c r="H1507" s="3"/>
      <c r="I1507" s="3">
        <v>3350</v>
      </c>
      <c r="J1507" s="3"/>
      <c r="K1507" s="3">
        <v>3350</v>
      </c>
      <c r="L1507" s="3"/>
      <c r="M1507" s="3">
        <v>2050</v>
      </c>
      <c r="N1507" s="3"/>
      <c r="O1507" s="3">
        <v>0</v>
      </c>
      <c r="P1507" s="3"/>
      <c r="Q1507" s="3">
        <f t="shared" si="52"/>
        <v>2050</v>
      </c>
      <c r="T1507" s="15"/>
    </row>
    <row r="1508" spans="1:21" ht="11.85" customHeight="1" x14ac:dyDescent="0.2">
      <c r="A1508" s="2" t="s">
        <v>748</v>
      </c>
      <c r="C1508" s="16">
        <v>200</v>
      </c>
      <c r="D1508" s="3"/>
      <c r="E1508" s="16">
        <v>0</v>
      </c>
      <c r="F1508" s="3"/>
      <c r="G1508" s="17">
        <v>1208.98</v>
      </c>
      <c r="H1508" s="3"/>
      <c r="I1508" s="16">
        <v>500</v>
      </c>
      <c r="J1508" s="3"/>
      <c r="K1508" s="16">
        <v>500</v>
      </c>
      <c r="L1508" s="3"/>
      <c r="M1508" s="16">
        <v>300</v>
      </c>
      <c r="N1508" s="3"/>
      <c r="O1508" s="16">
        <v>0</v>
      </c>
      <c r="P1508" s="3"/>
      <c r="Q1508" s="16">
        <f t="shared" si="52"/>
        <v>300</v>
      </c>
      <c r="T1508" s="15"/>
    </row>
    <row r="1509" spans="1:21" ht="11.85" customHeight="1" x14ac:dyDescent="0.2">
      <c r="A1509" s="2" t="s">
        <v>267</v>
      </c>
      <c r="C1509" s="3">
        <f>SUM(C1495:C1508)</f>
        <v>43032</v>
      </c>
      <c r="D1509" s="3"/>
      <c r="E1509" s="3">
        <f>SUM(E1495:E1508)</f>
        <v>22820.92</v>
      </c>
      <c r="F1509" s="3"/>
      <c r="G1509" s="4">
        <f>SUM(G1495:G1508)</f>
        <v>32601.200000000001</v>
      </c>
      <c r="H1509" s="3"/>
      <c r="I1509" s="3">
        <f>SUM(I1495:I1508)</f>
        <v>38450</v>
      </c>
      <c r="J1509" s="3"/>
      <c r="K1509" s="3">
        <f>SUM(K1495:K1508)</f>
        <v>54200</v>
      </c>
      <c r="L1509" s="3"/>
      <c r="M1509" s="3">
        <f>SUM(M1495:M1508)</f>
        <v>52450</v>
      </c>
      <c r="N1509" s="3"/>
      <c r="O1509" s="3">
        <f>SUM(O1495:O1508)</f>
        <v>0</v>
      </c>
      <c r="P1509" s="3"/>
      <c r="Q1509" s="3">
        <f>SUM(Q1495:Q1508)</f>
        <v>52450</v>
      </c>
    </row>
    <row r="1510" spans="1:21" ht="11.85" customHeight="1" x14ac:dyDescent="0.2"/>
    <row r="1511" spans="1:21" ht="11.85" customHeight="1" x14ac:dyDescent="0.2">
      <c r="A1511" s="14" t="s">
        <v>268</v>
      </c>
    </row>
    <row r="1512" spans="1:21" ht="11.85" customHeight="1" x14ac:dyDescent="0.2">
      <c r="A1512" s="2" t="s">
        <v>749</v>
      </c>
      <c r="C1512" s="3">
        <v>50</v>
      </c>
      <c r="D1512" s="3"/>
      <c r="E1512" s="3">
        <v>0</v>
      </c>
      <c r="F1512" s="3"/>
      <c r="G1512" s="4">
        <v>0</v>
      </c>
      <c r="H1512" s="3"/>
      <c r="I1512" s="3">
        <v>100</v>
      </c>
      <c r="J1512" s="3"/>
      <c r="K1512" s="3">
        <v>100</v>
      </c>
      <c r="L1512" s="3"/>
      <c r="M1512" s="3">
        <v>100</v>
      </c>
      <c r="N1512" s="3"/>
      <c r="O1512" s="3">
        <v>0</v>
      </c>
      <c r="P1512" s="3"/>
      <c r="Q1512" s="3">
        <f t="shared" ref="Q1512:Q1530" si="53">M1512+O1512</f>
        <v>100</v>
      </c>
      <c r="T1512" s="15"/>
    </row>
    <row r="1513" spans="1:21" ht="11.85" customHeight="1" x14ac:dyDescent="0.2">
      <c r="A1513" s="2" t="s">
        <v>750</v>
      </c>
      <c r="C1513" s="3">
        <v>1479</v>
      </c>
      <c r="D1513" s="3"/>
      <c r="E1513" s="3">
        <v>573.61</v>
      </c>
      <c r="F1513" s="3"/>
      <c r="G1513" s="4">
        <v>1414</v>
      </c>
      <c r="H1513" s="3"/>
      <c r="I1513" s="3">
        <v>3000</v>
      </c>
      <c r="J1513" s="3"/>
      <c r="K1513" s="3">
        <v>3000</v>
      </c>
      <c r="L1513" s="3"/>
      <c r="M1513" s="3">
        <v>3000</v>
      </c>
      <c r="N1513" s="3"/>
      <c r="O1513" s="3">
        <v>0</v>
      </c>
      <c r="P1513" s="3"/>
      <c r="Q1513" s="3">
        <f t="shared" si="53"/>
        <v>3000</v>
      </c>
      <c r="T1513" s="15"/>
    </row>
    <row r="1514" spans="1:21" ht="11.85" customHeight="1" x14ac:dyDescent="0.2">
      <c r="A1514" s="2" t="s">
        <v>751</v>
      </c>
      <c r="C1514" s="3">
        <v>619</v>
      </c>
      <c r="D1514" s="3"/>
      <c r="E1514" s="3">
        <v>180.9</v>
      </c>
      <c r="F1514" s="3"/>
      <c r="G1514" s="4">
        <v>271.48</v>
      </c>
      <c r="H1514" s="3"/>
      <c r="I1514" s="3">
        <v>850</v>
      </c>
      <c r="J1514" s="3"/>
      <c r="K1514" s="3">
        <v>850</v>
      </c>
      <c r="L1514" s="3"/>
      <c r="M1514" s="3">
        <v>100</v>
      </c>
      <c r="N1514" s="3"/>
      <c r="O1514" s="3">
        <v>0</v>
      </c>
      <c r="P1514" s="3"/>
      <c r="Q1514" s="3">
        <f t="shared" si="53"/>
        <v>100</v>
      </c>
      <c r="T1514" s="15"/>
      <c r="U1514" s="26"/>
    </row>
    <row r="1515" spans="1:21" ht="11.85" customHeight="1" x14ac:dyDescent="0.2">
      <c r="A1515" s="2" t="s">
        <v>752</v>
      </c>
      <c r="C1515" s="3">
        <v>0</v>
      </c>
      <c r="D1515" s="3"/>
      <c r="E1515" s="3">
        <v>0</v>
      </c>
      <c r="F1515" s="3"/>
      <c r="G1515" s="4">
        <v>0</v>
      </c>
      <c r="H1515" s="3"/>
      <c r="I1515" s="3">
        <v>0</v>
      </c>
      <c r="J1515" s="3"/>
      <c r="K1515" s="3">
        <v>0</v>
      </c>
      <c r="L1515" s="3"/>
      <c r="M1515" s="3">
        <v>0</v>
      </c>
      <c r="N1515" s="3"/>
      <c r="O1515" s="3">
        <v>0</v>
      </c>
      <c r="P1515" s="3"/>
      <c r="Q1515" s="3">
        <f t="shared" si="53"/>
        <v>0</v>
      </c>
      <c r="T1515" s="15"/>
    </row>
    <row r="1516" spans="1:21" ht="11.85" customHeight="1" x14ac:dyDescent="0.2">
      <c r="A1516" s="2" t="s">
        <v>753</v>
      </c>
      <c r="C1516" s="3">
        <v>0</v>
      </c>
      <c r="D1516" s="3"/>
      <c r="E1516" s="3">
        <v>0</v>
      </c>
      <c r="F1516" s="3"/>
      <c r="G1516" s="4">
        <v>0</v>
      </c>
      <c r="H1516" s="3"/>
      <c r="I1516" s="3">
        <v>0</v>
      </c>
      <c r="J1516" s="3"/>
      <c r="K1516" s="3">
        <v>0</v>
      </c>
      <c r="L1516" s="3"/>
      <c r="M1516" s="3">
        <v>0</v>
      </c>
      <c r="N1516" s="3"/>
      <c r="O1516" s="3">
        <v>0</v>
      </c>
      <c r="P1516" s="3"/>
      <c r="Q1516" s="3">
        <f t="shared" si="53"/>
        <v>0</v>
      </c>
      <c r="T1516" s="15"/>
    </row>
    <row r="1517" spans="1:21" ht="11.85" customHeight="1" x14ac:dyDescent="0.2">
      <c r="A1517" s="2" t="s">
        <v>754</v>
      </c>
      <c r="C1517" s="3">
        <v>0</v>
      </c>
      <c r="D1517" s="3"/>
      <c r="E1517" s="3">
        <v>0</v>
      </c>
      <c r="F1517" s="3"/>
      <c r="G1517" s="4">
        <v>0</v>
      </c>
      <c r="H1517" s="3"/>
      <c r="I1517" s="3">
        <v>0</v>
      </c>
      <c r="J1517" s="3"/>
      <c r="K1517" s="3">
        <v>0</v>
      </c>
      <c r="L1517" s="3"/>
      <c r="M1517" s="3">
        <v>0</v>
      </c>
      <c r="N1517" s="3"/>
      <c r="O1517" s="3">
        <v>0</v>
      </c>
      <c r="P1517" s="3"/>
      <c r="Q1517" s="3">
        <f t="shared" si="53"/>
        <v>0</v>
      </c>
      <c r="T1517" s="15"/>
    </row>
    <row r="1518" spans="1:21" ht="11.85" customHeight="1" x14ac:dyDescent="0.2">
      <c r="A1518" s="2" t="s">
        <v>755</v>
      </c>
      <c r="C1518" s="3">
        <v>0</v>
      </c>
      <c r="D1518" s="3"/>
      <c r="E1518" s="3">
        <v>0</v>
      </c>
      <c r="F1518" s="3"/>
      <c r="G1518" s="4">
        <v>0</v>
      </c>
      <c r="H1518" s="3"/>
      <c r="I1518" s="3">
        <v>0</v>
      </c>
      <c r="J1518" s="3"/>
      <c r="K1518" s="3">
        <v>0</v>
      </c>
      <c r="L1518" s="3"/>
      <c r="M1518" s="3">
        <v>0</v>
      </c>
      <c r="N1518" s="3"/>
      <c r="O1518" s="3">
        <v>0</v>
      </c>
      <c r="P1518" s="3"/>
      <c r="Q1518" s="3">
        <f t="shared" si="53"/>
        <v>0</v>
      </c>
      <c r="T1518" s="15"/>
    </row>
    <row r="1519" spans="1:21" ht="11.85" customHeight="1" x14ac:dyDescent="0.2">
      <c r="A1519" s="2" t="s">
        <v>756</v>
      </c>
      <c r="C1519" s="3">
        <v>0</v>
      </c>
      <c r="D1519" s="3"/>
      <c r="E1519" s="3">
        <v>0</v>
      </c>
      <c r="F1519" s="3"/>
      <c r="G1519" s="4">
        <v>0</v>
      </c>
      <c r="H1519" s="3"/>
      <c r="I1519" s="3">
        <v>0</v>
      </c>
      <c r="J1519" s="3"/>
      <c r="K1519" s="3">
        <v>0</v>
      </c>
      <c r="L1519" s="3"/>
      <c r="M1519" s="3">
        <v>0</v>
      </c>
      <c r="N1519" s="3"/>
      <c r="O1519" s="3">
        <v>0</v>
      </c>
      <c r="P1519" s="3"/>
      <c r="Q1519" s="3">
        <f t="shared" si="53"/>
        <v>0</v>
      </c>
      <c r="T1519" s="15"/>
    </row>
    <row r="1520" spans="1:21" ht="11.85" customHeight="1" x14ac:dyDescent="0.2">
      <c r="A1520" s="2" t="s">
        <v>757</v>
      </c>
      <c r="C1520" s="3">
        <v>0</v>
      </c>
      <c r="D1520" s="3"/>
      <c r="E1520" s="3">
        <v>0</v>
      </c>
      <c r="F1520" s="3"/>
      <c r="G1520" s="4">
        <v>0</v>
      </c>
      <c r="H1520" s="3"/>
      <c r="I1520" s="3">
        <v>0</v>
      </c>
      <c r="J1520" s="3"/>
      <c r="K1520" s="3">
        <v>0</v>
      </c>
      <c r="L1520" s="3"/>
      <c r="M1520" s="3">
        <v>0</v>
      </c>
      <c r="N1520" s="3"/>
      <c r="O1520" s="3">
        <v>0</v>
      </c>
      <c r="P1520" s="3"/>
      <c r="Q1520" s="3">
        <f t="shared" si="53"/>
        <v>0</v>
      </c>
      <c r="T1520" s="15"/>
    </row>
    <row r="1521" spans="1:20" ht="11.85" customHeight="1" x14ac:dyDescent="0.2">
      <c r="A1521" s="2" t="s">
        <v>758</v>
      </c>
      <c r="C1521" s="3">
        <v>1237</v>
      </c>
      <c r="D1521" s="3"/>
      <c r="E1521" s="3">
        <v>614.97</v>
      </c>
      <c r="F1521" s="3"/>
      <c r="G1521" s="4">
        <v>998.31</v>
      </c>
      <c r="H1521" s="3"/>
      <c r="I1521" s="3">
        <v>1230</v>
      </c>
      <c r="J1521" s="3"/>
      <c r="K1521" s="3">
        <v>1230</v>
      </c>
      <c r="L1521" s="3"/>
      <c r="M1521" s="3">
        <v>1000</v>
      </c>
      <c r="N1521" s="3"/>
      <c r="O1521" s="3">
        <v>0</v>
      </c>
      <c r="P1521" s="3"/>
      <c r="Q1521" s="3">
        <f t="shared" si="53"/>
        <v>1000</v>
      </c>
      <c r="T1521" s="15"/>
    </row>
    <row r="1522" spans="1:20" ht="11.85" customHeight="1" x14ac:dyDescent="0.2">
      <c r="A1522" s="2" t="s">
        <v>759</v>
      </c>
      <c r="C1522" s="3">
        <v>0</v>
      </c>
      <c r="D1522" s="3"/>
      <c r="E1522" s="3">
        <v>0</v>
      </c>
      <c r="F1522" s="3"/>
      <c r="G1522" s="4">
        <v>0</v>
      </c>
      <c r="H1522" s="3"/>
      <c r="I1522" s="3">
        <v>0</v>
      </c>
      <c r="J1522" s="3"/>
      <c r="K1522" s="3">
        <v>0</v>
      </c>
      <c r="L1522" s="3"/>
      <c r="M1522" s="3">
        <v>0</v>
      </c>
      <c r="N1522" s="3"/>
      <c r="O1522" s="3">
        <v>0</v>
      </c>
      <c r="P1522" s="3"/>
      <c r="Q1522" s="3">
        <f t="shared" si="53"/>
        <v>0</v>
      </c>
      <c r="T1522" s="15"/>
    </row>
    <row r="1523" spans="1:20" ht="11.85" customHeight="1" x14ac:dyDescent="0.2">
      <c r="A1523" s="2" t="s">
        <v>760</v>
      </c>
      <c r="C1523" s="3">
        <v>0</v>
      </c>
      <c r="D1523" s="3"/>
      <c r="E1523" s="3">
        <v>0</v>
      </c>
      <c r="F1523" s="3"/>
      <c r="G1523" s="4">
        <v>0</v>
      </c>
      <c r="H1523" s="3"/>
      <c r="I1523" s="3">
        <v>0</v>
      </c>
      <c r="J1523" s="3"/>
      <c r="K1523" s="3">
        <v>0</v>
      </c>
      <c r="L1523" s="3"/>
      <c r="M1523" s="3">
        <v>0</v>
      </c>
      <c r="N1523" s="3"/>
      <c r="O1523" s="3">
        <v>0</v>
      </c>
      <c r="P1523" s="3"/>
      <c r="Q1523" s="3">
        <f t="shared" si="53"/>
        <v>0</v>
      </c>
      <c r="T1523" s="15"/>
    </row>
    <row r="1524" spans="1:20" ht="11.85" customHeight="1" x14ac:dyDescent="0.2">
      <c r="A1524" s="2" t="s">
        <v>761</v>
      </c>
      <c r="C1524" s="3">
        <v>0</v>
      </c>
      <c r="D1524" s="3"/>
      <c r="E1524" s="3">
        <v>0</v>
      </c>
      <c r="F1524" s="3"/>
      <c r="G1524" s="4">
        <v>0</v>
      </c>
      <c r="H1524" s="3"/>
      <c r="I1524" s="3">
        <v>0</v>
      </c>
      <c r="J1524" s="3"/>
      <c r="K1524" s="3">
        <v>0</v>
      </c>
      <c r="L1524" s="3"/>
      <c r="M1524" s="3">
        <v>0</v>
      </c>
      <c r="N1524" s="3"/>
      <c r="O1524" s="3">
        <v>0</v>
      </c>
      <c r="P1524" s="3"/>
      <c r="Q1524" s="3">
        <f t="shared" si="53"/>
        <v>0</v>
      </c>
      <c r="T1524" s="15"/>
    </row>
    <row r="1525" spans="1:20" ht="11.85" customHeight="1" x14ac:dyDescent="0.2">
      <c r="A1525" s="2" t="s">
        <v>762</v>
      </c>
      <c r="C1525" s="3">
        <v>0</v>
      </c>
      <c r="D1525" s="3"/>
      <c r="E1525" s="3">
        <v>0</v>
      </c>
      <c r="F1525" s="3"/>
      <c r="G1525" s="4">
        <v>0</v>
      </c>
      <c r="H1525" s="3"/>
      <c r="I1525" s="3">
        <v>0</v>
      </c>
      <c r="J1525" s="3"/>
      <c r="K1525" s="3">
        <v>0</v>
      </c>
      <c r="L1525" s="3"/>
      <c r="M1525" s="3">
        <v>0</v>
      </c>
      <c r="N1525" s="3"/>
      <c r="O1525" s="3">
        <v>0</v>
      </c>
      <c r="P1525" s="3"/>
      <c r="Q1525" s="3">
        <f t="shared" si="53"/>
        <v>0</v>
      </c>
      <c r="T1525" s="15"/>
    </row>
    <row r="1526" spans="1:20" ht="11.85" customHeight="1" x14ac:dyDescent="0.2">
      <c r="A1526" s="2" t="s">
        <v>763</v>
      </c>
      <c r="C1526" s="3">
        <v>800</v>
      </c>
      <c r="D1526" s="3"/>
      <c r="E1526" s="3">
        <v>0</v>
      </c>
      <c r="F1526" s="3"/>
      <c r="G1526" s="4">
        <v>0</v>
      </c>
      <c r="H1526" s="3"/>
      <c r="I1526" s="3">
        <v>1100</v>
      </c>
      <c r="J1526" s="3"/>
      <c r="K1526" s="3">
        <v>1100</v>
      </c>
      <c r="L1526" s="3"/>
      <c r="M1526" s="3">
        <v>1500</v>
      </c>
      <c r="N1526" s="3"/>
      <c r="O1526" s="3">
        <v>0</v>
      </c>
      <c r="P1526" s="3"/>
      <c r="Q1526" s="3">
        <f t="shared" si="53"/>
        <v>1500</v>
      </c>
      <c r="T1526" s="15"/>
    </row>
    <row r="1527" spans="1:20" ht="11.85" customHeight="1" x14ac:dyDescent="0.2">
      <c r="A1527" s="2" t="s">
        <v>764</v>
      </c>
      <c r="C1527" s="3">
        <v>0</v>
      </c>
      <c r="D1527" s="3"/>
      <c r="E1527" s="3">
        <v>0</v>
      </c>
      <c r="F1527" s="3"/>
      <c r="G1527" s="4">
        <v>0</v>
      </c>
      <c r="H1527" s="3"/>
      <c r="I1527" s="3">
        <v>0</v>
      </c>
      <c r="J1527" s="3"/>
      <c r="K1527" s="3">
        <v>0</v>
      </c>
      <c r="L1527" s="3"/>
      <c r="M1527" s="3">
        <v>0</v>
      </c>
      <c r="N1527" s="3"/>
      <c r="O1527" s="3">
        <v>0</v>
      </c>
      <c r="P1527" s="3"/>
      <c r="Q1527" s="3">
        <f t="shared" si="53"/>
        <v>0</v>
      </c>
      <c r="T1527" s="15"/>
    </row>
    <row r="1528" spans="1:20" ht="11.85" customHeight="1" x14ac:dyDescent="0.2">
      <c r="A1528" s="2" t="s">
        <v>765</v>
      </c>
      <c r="C1528" s="3">
        <v>0</v>
      </c>
      <c r="D1528" s="3"/>
      <c r="E1528" s="3">
        <v>0</v>
      </c>
      <c r="F1528" s="3"/>
      <c r="G1528" s="4">
        <v>0</v>
      </c>
      <c r="H1528" s="3"/>
      <c r="I1528" s="3">
        <v>0</v>
      </c>
      <c r="J1528" s="3"/>
      <c r="K1528" s="3">
        <v>0</v>
      </c>
      <c r="L1528" s="3"/>
      <c r="M1528" s="3">
        <v>0</v>
      </c>
      <c r="N1528" s="3"/>
      <c r="O1528" s="3">
        <v>0</v>
      </c>
      <c r="P1528" s="3"/>
      <c r="Q1528" s="3">
        <f t="shared" si="53"/>
        <v>0</v>
      </c>
      <c r="T1528" s="15"/>
    </row>
    <row r="1529" spans="1:20" ht="11.85" customHeight="1" x14ac:dyDescent="0.2">
      <c r="A1529" s="2" t="s">
        <v>766</v>
      </c>
      <c r="C1529" s="3">
        <v>0</v>
      </c>
      <c r="D1529" s="3"/>
      <c r="E1529" s="3">
        <v>0</v>
      </c>
      <c r="F1529" s="3"/>
      <c r="G1529" s="4">
        <v>569.79999999999995</v>
      </c>
      <c r="H1529" s="3"/>
      <c r="I1529" s="3">
        <v>0</v>
      </c>
      <c r="J1529" s="3"/>
      <c r="K1529" s="3">
        <v>0</v>
      </c>
      <c r="L1529" s="3"/>
      <c r="M1529" s="3">
        <v>0</v>
      </c>
      <c r="N1529" s="3"/>
      <c r="O1529" s="3">
        <v>0</v>
      </c>
      <c r="P1529" s="3"/>
      <c r="Q1529" s="3">
        <f t="shared" si="53"/>
        <v>0</v>
      </c>
      <c r="T1529" s="15"/>
    </row>
    <row r="1530" spans="1:20" ht="11.85" customHeight="1" x14ac:dyDescent="0.2">
      <c r="A1530" s="2" t="s">
        <v>767</v>
      </c>
      <c r="C1530" s="16">
        <v>50</v>
      </c>
      <c r="D1530" s="3"/>
      <c r="E1530" s="16">
        <v>0</v>
      </c>
      <c r="F1530" s="3"/>
      <c r="G1530" s="17">
        <v>0</v>
      </c>
      <c r="H1530" s="3"/>
      <c r="I1530" s="16">
        <v>0</v>
      </c>
      <c r="J1530" s="3"/>
      <c r="K1530" s="16">
        <v>0</v>
      </c>
      <c r="L1530" s="3"/>
      <c r="M1530" s="16">
        <v>0</v>
      </c>
      <c r="N1530" s="3"/>
      <c r="O1530" s="16">
        <v>0</v>
      </c>
      <c r="P1530" s="3"/>
      <c r="Q1530" s="16">
        <f t="shared" si="53"/>
        <v>0</v>
      </c>
      <c r="T1530" s="15"/>
    </row>
    <row r="1531" spans="1:20" ht="11.85" customHeight="1" x14ac:dyDescent="0.2">
      <c r="A1531" s="2" t="s">
        <v>290</v>
      </c>
      <c r="C1531" s="3">
        <f>SUM(C1512:C1518)+SUM(C1519:C1530)</f>
        <v>4235</v>
      </c>
      <c r="D1531" s="3"/>
      <c r="E1531" s="3">
        <f>SUM(E1512:E1518)+SUM(E1519:E1530)</f>
        <v>1369.48</v>
      </c>
      <c r="F1531" s="3"/>
      <c r="G1531" s="4">
        <f>SUM(G1512:G1518)+SUM(G1519:G1530)</f>
        <v>3253.59</v>
      </c>
      <c r="H1531" s="3"/>
      <c r="I1531" s="3">
        <f>SUM(I1512:I1518)+SUM(I1519:I1530)</f>
        <v>6280</v>
      </c>
      <c r="J1531" s="3"/>
      <c r="K1531" s="3">
        <f>SUM(K1512:K1518)+SUM(K1519:K1530)</f>
        <v>6280</v>
      </c>
      <c r="L1531" s="3"/>
      <c r="M1531" s="3">
        <f>SUM(M1512:M1518)+SUM(M1519:M1530)</f>
        <v>5700</v>
      </c>
      <c r="N1531" s="3"/>
      <c r="O1531" s="3">
        <f>SUM(O1512:O1518)+SUM(O1519:O1530)</f>
        <v>0</v>
      </c>
      <c r="P1531" s="3"/>
      <c r="Q1531" s="3">
        <f>SUM(Q1512:Q1518)+SUM(Q1519:Q1530)</f>
        <v>5700</v>
      </c>
    </row>
    <row r="1532" spans="1:20" ht="11.85" customHeight="1" x14ac:dyDescent="0.2">
      <c r="C1532" s="3"/>
      <c r="D1532" s="3"/>
      <c r="F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</row>
    <row r="1533" spans="1:20" ht="11.85" customHeight="1" x14ac:dyDescent="0.2">
      <c r="A1533" s="2" t="s">
        <v>768</v>
      </c>
      <c r="C1533" s="19">
        <v>0</v>
      </c>
      <c r="D1533" s="3"/>
      <c r="E1533" s="19">
        <v>0</v>
      </c>
      <c r="F1533" s="3"/>
      <c r="G1533" s="20">
        <v>0</v>
      </c>
      <c r="H1533" s="3"/>
      <c r="I1533" s="19">
        <v>0</v>
      </c>
      <c r="J1533" s="3"/>
      <c r="K1533" s="19">
        <v>80000</v>
      </c>
      <c r="L1533" s="3"/>
      <c r="M1533" s="19">
        <v>0</v>
      </c>
      <c r="N1533" s="3"/>
      <c r="O1533" s="19">
        <v>0</v>
      </c>
      <c r="P1533" s="3"/>
      <c r="Q1533" s="19">
        <f>M1533+O1533</f>
        <v>0</v>
      </c>
      <c r="T1533" s="15"/>
    </row>
    <row r="1534" spans="1:20" ht="11.85" customHeight="1" x14ac:dyDescent="0.2">
      <c r="A1534" s="2" t="s">
        <v>769</v>
      </c>
      <c r="C1534" s="16">
        <v>0</v>
      </c>
      <c r="D1534" s="3"/>
      <c r="E1534" s="16">
        <v>0</v>
      </c>
      <c r="F1534" s="3"/>
      <c r="G1534" s="17">
        <v>0</v>
      </c>
      <c r="H1534" s="3"/>
      <c r="I1534" s="16">
        <v>0</v>
      </c>
      <c r="J1534" s="3"/>
      <c r="K1534" s="16">
        <v>0</v>
      </c>
      <c r="L1534" s="3"/>
      <c r="M1534" s="16">
        <v>0</v>
      </c>
      <c r="N1534" s="3"/>
      <c r="O1534" s="16">
        <v>0</v>
      </c>
      <c r="P1534" s="3"/>
      <c r="Q1534" s="16">
        <f>M1534+O1534</f>
        <v>0</v>
      </c>
      <c r="T1534" s="15"/>
    </row>
    <row r="1535" spans="1:20" ht="11.85" customHeight="1" x14ac:dyDescent="0.2">
      <c r="A1535" s="2" t="s">
        <v>293</v>
      </c>
      <c r="C1535" s="3">
        <f>SUM(C1533:C1534)</f>
        <v>0</v>
      </c>
      <c r="D1535" s="3"/>
      <c r="E1535" s="3">
        <f>SUM(E1533:E1534)</f>
        <v>0</v>
      </c>
      <c r="F1535" s="3"/>
      <c r="G1535" s="4">
        <f>SUM(G1533:G1534)</f>
        <v>0</v>
      </c>
      <c r="H1535" s="3"/>
      <c r="I1535" s="3">
        <f>SUM(I1533:I1534)</f>
        <v>0</v>
      </c>
      <c r="J1535" s="3"/>
      <c r="K1535" s="3">
        <f>SUM(K1533:K1534)</f>
        <v>80000</v>
      </c>
      <c r="L1535" s="3"/>
      <c r="M1535" s="3">
        <f>SUM(M1533:M1534)</f>
        <v>0</v>
      </c>
      <c r="N1535" s="3"/>
      <c r="O1535" s="3">
        <f>SUM(O1533:O1534)</f>
        <v>0</v>
      </c>
      <c r="P1535" s="3"/>
      <c r="Q1535" s="3">
        <f>SUM(Q1533:Q1534)</f>
        <v>0</v>
      </c>
    </row>
    <row r="1536" spans="1:20" ht="11.85" customHeight="1" x14ac:dyDescent="0.2">
      <c r="C1536" s="3"/>
      <c r="D1536" s="3"/>
      <c r="F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</row>
    <row r="1537" spans="1:20" ht="11.85" customHeight="1" x14ac:dyDescent="0.2">
      <c r="A1537" s="2" t="s">
        <v>770</v>
      </c>
      <c r="C1537" s="3">
        <f>C1492+C1509+C1531+C1535</f>
        <v>77243</v>
      </c>
      <c r="D1537" s="3"/>
      <c r="E1537" s="3">
        <f>E1492+E1509+E1531+E1535</f>
        <v>35164.810000000005</v>
      </c>
      <c r="F1537" s="3"/>
      <c r="G1537" s="4">
        <f>G1492+G1509+G1531+G1535</f>
        <v>45071.869999999995</v>
      </c>
      <c r="H1537" s="3"/>
      <c r="I1537" s="3">
        <f>I1492+I1509+I1531+I1535</f>
        <v>54201</v>
      </c>
      <c r="J1537" s="3"/>
      <c r="K1537" s="3">
        <f>K1492+K1509+K1531+K1535</f>
        <v>151551</v>
      </c>
      <c r="L1537" s="3"/>
      <c r="M1537" s="3">
        <f>M1492+M1509+M1531+M1535</f>
        <v>71389</v>
      </c>
      <c r="N1537" s="3"/>
      <c r="O1537" s="3">
        <f>O1492+O1509+O1531+O1535</f>
        <v>0</v>
      </c>
      <c r="P1537" s="3"/>
      <c r="Q1537" s="3">
        <f>Q1492+Q1509+Q1531+Q1535</f>
        <v>71389</v>
      </c>
      <c r="T1537" s="15"/>
    </row>
    <row r="1538" spans="1:20" ht="11.85" customHeight="1" x14ac:dyDescent="0.2">
      <c r="C1538" s="3"/>
      <c r="D1538" s="3"/>
      <c r="F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T1538" s="15"/>
    </row>
    <row r="1539" spans="1:20" ht="11.85" customHeight="1" x14ac:dyDescent="0.2">
      <c r="A1539" s="1"/>
      <c r="B1539" s="1"/>
      <c r="E1539" s="3" t="str">
        <f>$E$1</f>
        <v>CITY OF BRADY</v>
      </c>
    </row>
    <row r="1540" spans="1:20" ht="11.85" customHeight="1" x14ac:dyDescent="0.2">
      <c r="E1540" s="3" t="str">
        <f>$E$2</f>
        <v>BUDGET REPORT</v>
      </c>
    </row>
    <row r="1541" spans="1:20" ht="11.85" customHeight="1" x14ac:dyDescent="0.2">
      <c r="E1541" s="3" t="str">
        <f>$E$3</f>
        <v>FISCAL YEAR 2015 - 2016</v>
      </c>
    </row>
    <row r="1542" spans="1:20" ht="11.85" customHeight="1" x14ac:dyDescent="0.2">
      <c r="A1542" s="2" t="s">
        <v>3</v>
      </c>
    </row>
    <row r="1543" spans="1:20" ht="11.85" customHeight="1" x14ac:dyDescent="0.2">
      <c r="A1543" s="2" t="s">
        <v>771</v>
      </c>
    </row>
    <row r="1544" spans="1:20" ht="11.85" customHeight="1" x14ac:dyDescent="0.2">
      <c r="I1544" s="48" t="str">
        <f>$I$6</f>
        <v>(----- 2014-2015 ------)</v>
      </c>
      <c r="J1544" s="48"/>
      <c r="K1544" s="48"/>
      <c r="L1544" s="7"/>
      <c r="M1544" s="48" t="str">
        <f>$M$6</f>
        <v>2015-2016</v>
      </c>
      <c r="N1544" s="48"/>
      <c r="O1544" s="48"/>
      <c r="P1544" s="48"/>
      <c r="Q1544" s="48"/>
    </row>
    <row r="1545" spans="1:20" ht="11.85" customHeight="1" x14ac:dyDescent="0.2">
      <c r="C1545" s="7" t="str">
        <f>$C$7</f>
        <v>2011- 2012</v>
      </c>
      <c r="D1545" s="7"/>
      <c r="E1545" s="8" t="str">
        <f>$E$7</f>
        <v>2012-2013</v>
      </c>
      <c r="F1545" s="7"/>
      <c r="G1545" s="9" t="str">
        <f>$G$7</f>
        <v>2013- 2014</v>
      </c>
      <c r="H1545" s="7"/>
      <c r="I1545" s="7" t="s">
        <v>9</v>
      </c>
      <c r="J1545" s="7"/>
      <c r="K1545" s="7" t="str">
        <f>+$K$7</f>
        <v>PROJECTED</v>
      </c>
      <c r="L1545" s="7"/>
      <c r="M1545" s="7" t="str">
        <f>$M$7</f>
        <v>2015-2016</v>
      </c>
      <c r="N1545" s="7"/>
      <c r="O1545" s="7" t="str">
        <f>$O$7</f>
        <v>2015-2016</v>
      </c>
      <c r="P1545" s="7"/>
      <c r="Q1545" s="42" t="str">
        <f>$Q$7</f>
        <v>APPROVED</v>
      </c>
    </row>
    <row r="1546" spans="1:20" ht="11.85" customHeight="1" x14ac:dyDescent="0.2">
      <c r="A1546" s="10" t="s">
        <v>237</v>
      </c>
      <c r="C1546" s="11" t="s">
        <v>12</v>
      </c>
      <c r="D1546" s="7"/>
      <c r="E1546" s="12" t="s">
        <v>12</v>
      </c>
      <c r="F1546" s="7"/>
      <c r="G1546" s="13" t="s">
        <v>12</v>
      </c>
      <c r="H1546" s="7"/>
      <c r="I1546" s="11" t="s">
        <v>13</v>
      </c>
      <c r="J1546" s="7"/>
      <c r="K1546" s="11" t="s">
        <v>13</v>
      </c>
      <c r="L1546" s="7"/>
      <c r="M1546" s="11" t="str">
        <f>$M$8</f>
        <v>BASE</v>
      </c>
      <c r="N1546" s="7"/>
      <c r="O1546" s="11" t="str">
        <f>$O$8</f>
        <v>SUPPLEMENTAL</v>
      </c>
      <c r="P1546" s="7"/>
      <c r="Q1546" s="11" t="str">
        <f>$Q$8</f>
        <v>BUDGET</v>
      </c>
    </row>
    <row r="1547" spans="1:20" ht="11.85" customHeight="1" x14ac:dyDescent="0.2"/>
    <row r="1548" spans="1:20" ht="11.85" customHeight="1" x14ac:dyDescent="0.2">
      <c r="A1548" s="14" t="s">
        <v>250</v>
      </c>
    </row>
    <row r="1549" spans="1:20" ht="11.85" customHeight="1" x14ac:dyDescent="0.2">
      <c r="A1549" s="2" t="s">
        <v>772</v>
      </c>
      <c r="C1549" s="3">
        <v>53500</v>
      </c>
      <c r="D1549" s="3"/>
      <c r="E1549" s="3">
        <v>42000</v>
      </c>
      <c r="F1549" s="3"/>
      <c r="G1549" s="4">
        <v>42000</v>
      </c>
      <c r="H1549" s="3"/>
      <c r="I1549" s="3">
        <v>0</v>
      </c>
      <c r="J1549" s="3"/>
      <c r="K1549" s="3">
        <v>0</v>
      </c>
      <c r="L1549" s="3"/>
      <c r="M1549" s="3">
        <v>0</v>
      </c>
      <c r="N1549" s="3"/>
      <c r="O1549" s="3">
        <v>0</v>
      </c>
      <c r="P1549" s="3"/>
      <c r="Q1549" s="3">
        <f>M1549+O1549</f>
        <v>0</v>
      </c>
      <c r="T1549" s="15"/>
    </row>
    <row r="1550" spans="1:20" ht="11.85" customHeight="1" x14ac:dyDescent="0.2">
      <c r="A1550" s="2" t="s">
        <v>773</v>
      </c>
      <c r="C1550" s="3">
        <v>1325</v>
      </c>
      <c r="D1550" s="3"/>
      <c r="E1550" s="3">
        <v>1498.55</v>
      </c>
      <c r="F1550" s="3"/>
      <c r="G1550" s="4">
        <v>1723.3</v>
      </c>
      <c r="H1550" s="3"/>
      <c r="I1550" s="3">
        <v>1500</v>
      </c>
      <c r="J1550" s="3"/>
      <c r="K1550" s="3">
        <v>1500</v>
      </c>
      <c r="L1550" s="3"/>
      <c r="M1550" s="3">
        <v>1500</v>
      </c>
      <c r="N1550" s="3"/>
      <c r="O1550" s="3">
        <v>0</v>
      </c>
      <c r="P1550" s="3"/>
      <c r="Q1550" s="3">
        <f>M1550+O1550</f>
        <v>1500</v>
      </c>
      <c r="T1550" s="15"/>
    </row>
    <row r="1551" spans="1:20" ht="11.85" customHeight="1" x14ac:dyDescent="0.2">
      <c r="A1551" s="2" t="s">
        <v>774</v>
      </c>
      <c r="C1551" s="3">
        <v>817</v>
      </c>
      <c r="D1551" s="3"/>
      <c r="E1551" s="3">
        <v>1283.47</v>
      </c>
      <c r="F1551" s="3"/>
      <c r="G1551" s="4">
        <v>957.02</v>
      </c>
      <c r="H1551" s="3"/>
      <c r="I1551" s="3">
        <v>1200</v>
      </c>
      <c r="J1551" s="3"/>
      <c r="K1551" s="3">
        <v>1200</v>
      </c>
      <c r="L1551" s="3"/>
      <c r="M1551" s="3">
        <v>1200</v>
      </c>
      <c r="N1551" s="3"/>
      <c r="O1551" s="3">
        <v>0</v>
      </c>
      <c r="P1551" s="3"/>
      <c r="Q1551" s="3">
        <f>M1551+O1551</f>
        <v>1200</v>
      </c>
      <c r="T1551" s="15"/>
    </row>
    <row r="1552" spans="1:20" ht="11.85" customHeight="1" x14ac:dyDescent="0.2">
      <c r="A1552" s="2" t="s">
        <v>775</v>
      </c>
      <c r="C1552" s="3">
        <v>2500</v>
      </c>
      <c r="D1552" s="3"/>
      <c r="E1552" s="3">
        <v>2500</v>
      </c>
      <c r="F1552" s="3"/>
      <c r="G1552" s="4">
        <v>0</v>
      </c>
      <c r="H1552" s="3"/>
      <c r="I1552" s="3">
        <v>0</v>
      </c>
      <c r="J1552" s="3"/>
      <c r="K1552" s="3">
        <v>0</v>
      </c>
      <c r="L1552" s="3"/>
      <c r="M1552" s="3">
        <v>0</v>
      </c>
      <c r="N1552" s="3"/>
      <c r="O1552" s="3">
        <v>0</v>
      </c>
      <c r="P1552" s="3"/>
      <c r="Q1552" s="3">
        <f>M1552+O1552</f>
        <v>0</v>
      </c>
      <c r="T1552" s="15"/>
    </row>
    <row r="1553" spans="1:20" ht="11.85" customHeight="1" x14ac:dyDescent="0.2">
      <c r="A1553" s="2" t="s">
        <v>776</v>
      </c>
      <c r="C1553" s="16">
        <v>0</v>
      </c>
      <c r="D1553" s="3"/>
      <c r="E1553" s="16">
        <v>0</v>
      </c>
      <c r="F1553" s="3"/>
      <c r="G1553" s="17">
        <v>0</v>
      </c>
      <c r="H1553" s="3"/>
      <c r="I1553" s="16">
        <v>0</v>
      </c>
      <c r="J1553" s="3"/>
      <c r="K1553" s="16">
        <v>0</v>
      </c>
      <c r="L1553" s="3"/>
      <c r="M1553" s="16">
        <v>0</v>
      </c>
      <c r="N1553" s="3"/>
      <c r="O1553" s="16">
        <v>0</v>
      </c>
      <c r="P1553" s="3"/>
      <c r="Q1553" s="16">
        <f>M1553+O1553</f>
        <v>0</v>
      </c>
      <c r="T1553" s="15"/>
    </row>
    <row r="1554" spans="1:20" ht="11.85" customHeight="1" x14ac:dyDescent="0.2">
      <c r="A1554" s="2" t="s">
        <v>267</v>
      </c>
      <c r="C1554" s="3">
        <f>SUM(C1549:C1553)</f>
        <v>58142</v>
      </c>
      <c r="D1554" s="3"/>
      <c r="E1554" s="3">
        <f>SUM(E1549:E1553)</f>
        <v>47282.020000000004</v>
      </c>
      <c r="F1554" s="3"/>
      <c r="G1554" s="4">
        <f>SUM(G1549:G1553)</f>
        <v>44680.32</v>
      </c>
      <c r="H1554" s="3"/>
      <c r="I1554" s="3">
        <f>SUM(I1549:I1553)</f>
        <v>2700</v>
      </c>
      <c r="J1554" s="3"/>
      <c r="K1554" s="3">
        <f>SUM(K1549:K1553)</f>
        <v>2700</v>
      </c>
      <c r="L1554" s="3"/>
      <c r="M1554" s="3">
        <f>SUM(M1549:M1553)</f>
        <v>2700</v>
      </c>
      <c r="N1554" s="3"/>
      <c r="O1554" s="3">
        <f>SUM(O1549:O1553)</f>
        <v>0</v>
      </c>
      <c r="P1554" s="3"/>
      <c r="Q1554" s="3">
        <f>SUM(Q1549:Q1553)</f>
        <v>2700</v>
      </c>
    </row>
    <row r="1555" spans="1:20" ht="11.85" customHeight="1" x14ac:dyDescent="0.2">
      <c r="C1555" s="3"/>
      <c r="D1555" s="3"/>
      <c r="F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</row>
    <row r="1556" spans="1:20" ht="11.85" customHeight="1" x14ac:dyDescent="0.2">
      <c r="A1556" s="2" t="s">
        <v>777</v>
      </c>
      <c r="C1556" s="3">
        <f>C1554</f>
        <v>58142</v>
      </c>
      <c r="D1556" s="3"/>
      <c r="E1556" s="3">
        <f>E1554</f>
        <v>47282.020000000004</v>
      </c>
      <c r="F1556" s="3"/>
      <c r="G1556" s="4">
        <f>G1554</f>
        <v>44680.32</v>
      </c>
      <c r="H1556" s="3"/>
      <c r="I1556" s="3">
        <f>I1554</f>
        <v>2700</v>
      </c>
      <c r="J1556" s="3"/>
      <c r="K1556" s="3">
        <f>K1554</f>
        <v>2700</v>
      </c>
      <c r="L1556" s="3"/>
      <c r="M1556" s="3">
        <f>M1554</f>
        <v>2700</v>
      </c>
      <c r="N1556" s="3"/>
      <c r="O1556" s="3">
        <f>O1554</f>
        <v>0</v>
      </c>
      <c r="P1556" s="3"/>
      <c r="Q1556" s="3">
        <f>Q1554</f>
        <v>2700</v>
      </c>
      <c r="T1556" s="15"/>
    </row>
    <row r="1557" spans="1:20" ht="11.85" customHeight="1" x14ac:dyDescent="0.2"/>
    <row r="1558" spans="1:20" ht="11.85" customHeight="1" x14ac:dyDescent="0.2"/>
    <row r="1559" spans="1:20" ht="11.85" customHeight="1" x14ac:dyDescent="0.2"/>
    <row r="1560" spans="1:20" ht="11.85" customHeight="1" x14ac:dyDescent="0.2"/>
    <row r="1561" spans="1:20" ht="11.85" customHeight="1" x14ac:dyDescent="0.2"/>
    <row r="1562" spans="1:20" ht="11.85" customHeight="1" x14ac:dyDescent="0.2"/>
    <row r="1563" spans="1:20" ht="11.85" customHeight="1" x14ac:dyDescent="0.2"/>
    <row r="1564" spans="1:20" ht="11.85" customHeight="1" x14ac:dyDescent="0.2"/>
    <row r="1565" spans="1:20" ht="11.85" customHeight="1" x14ac:dyDescent="0.2"/>
    <row r="1566" spans="1:20" ht="11.85" customHeight="1" x14ac:dyDescent="0.2"/>
    <row r="1567" spans="1:20" ht="11.85" customHeight="1" x14ac:dyDescent="0.2"/>
    <row r="1568" spans="1:20" ht="11.85" customHeight="1" x14ac:dyDescent="0.2"/>
    <row r="1569" ht="11.85" customHeight="1" x14ac:dyDescent="0.2"/>
    <row r="1570" ht="11.85" customHeight="1" x14ac:dyDescent="0.2"/>
    <row r="1571" ht="11.85" customHeight="1" x14ac:dyDescent="0.2"/>
    <row r="1572" ht="11.85" customHeight="1" x14ac:dyDescent="0.2"/>
    <row r="1573" ht="11.85" customHeight="1" x14ac:dyDescent="0.2"/>
    <row r="1574" ht="11.85" customHeight="1" x14ac:dyDescent="0.2"/>
    <row r="1575" ht="11.85" customHeight="1" x14ac:dyDescent="0.2"/>
    <row r="1576" ht="11.85" customHeight="1" x14ac:dyDescent="0.2"/>
    <row r="1577" ht="11.85" customHeight="1" x14ac:dyDescent="0.2"/>
    <row r="1578" ht="11.85" customHeight="1" x14ac:dyDescent="0.2"/>
    <row r="1579" ht="11.85" customHeight="1" x14ac:dyDescent="0.2"/>
    <row r="1580" ht="11.85" customHeight="1" x14ac:dyDescent="0.2"/>
    <row r="1581" ht="11.85" customHeight="1" x14ac:dyDescent="0.2"/>
    <row r="1582" ht="11.85" customHeight="1" x14ac:dyDescent="0.2"/>
    <row r="1583" ht="11.85" customHeight="1" x14ac:dyDescent="0.2"/>
    <row r="1584" ht="11.85" customHeight="1" x14ac:dyDescent="0.2"/>
    <row r="1585" ht="11.85" customHeight="1" x14ac:dyDescent="0.2"/>
    <row r="1586" ht="11.85" customHeight="1" x14ac:dyDescent="0.2"/>
    <row r="1587" ht="11.85" customHeight="1" x14ac:dyDescent="0.2"/>
    <row r="1588" ht="11.85" customHeight="1" x14ac:dyDescent="0.2"/>
    <row r="1589" ht="11.85" customHeight="1" x14ac:dyDescent="0.2"/>
    <row r="1590" ht="11.85" customHeight="1" x14ac:dyDescent="0.2"/>
    <row r="1591" ht="11.85" customHeight="1" x14ac:dyDescent="0.2"/>
    <row r="1592" ht="11.85" customHeight="1" x14ac:dyDescent="0.2"/>
    <row r="1593" ht="11.85" customHeight="1" x14ac:dyDescent="0.2"/>
    <row r="1594" ht="11.85" customHeight="1" x14ac:dyDescent="0.2"/>
    <row r="1595" ht="11.85" customHeight="1" x14ac:dyDescent="0.2"/>
    <row r="1596" ht="11.85" customHeight="1" x14ac:dyDescent="0.2"/>
    <row r="1597" ht="11.85" customHeight="1" x14ac:dyDescent="0.2"/>
    <row r="1598" ht="11.85" customHeight="1" x14ac:dyDescent="0.2"/>
    <row r="1599" ht="11.85" customHeight="1" x14ac:dyDescent="0.2"/>
    <row r="1600" ht="11.85" customHeight="1" x14ac:dyDescent="0.2"/>
    <row r="1601" spans="1:20" ht="11.85" customHeight="1" x14ac:dyDescent="0.2"/>
    <row r="1602" spans="1:20" ht="11.85" customHeight="1" x14ac:dyDescent="0.2">
      <c r="A1602" s="1"/>
      <c r="B1602" s="1"/>
      <c r="E1602" s="3" t="str">
        <f>$E$1</f>
        <v>CITY OF BRADY</v>
      </c>
    </row>
    <row r="1603" spans="1:20" ht="11.85" customHeight="1" x14ac:dyDescent="0.2">
      <c r="E1603" s="3" t="str">
        <f>$E$2</f>
        <v>BUDGET REPORT</v>
      </c>
    </row>
    <row r="1604" spans="1:20" ht="11.85" customHeight="1" x14ac:dyDescent="0.2">
      <c r="E1604" s="3" t="str">
        <f>$E$3</f>
        <v>FISCAL YEAR 2015 - 2016</v>
      </c>
    </row>
    <row r="1605" spans="1:20" ht="11.85" customHeight="1" x14ac:dyDescent="0.2">
      <c r="A1605" s="2" t="s">
        <v>3</v>
      </c>
    </row>
    <row r="1606" spans="1:20" ht="11.85" customHeight="1" x14ac:dyDescent="0.2">
      <c r="A1606" s="2" t="s">
        <v>778</v>
      </c>
    </row>
    <row r="1607" spans="1:20" ht="11.85" customHeight="1" x14ac:dyDescent="0.2">
      <c r="I1607" s="48" t="str">
        <f>$I$6</f>
        <v>(----- 2014-2015 ------)</v>
      </c>
      <c r="J1607" s="48"/>
      <c r="K1607" s="48"/>
      <c r="L1607" s="7"/>
      <c r="M1607" s="48" t="str">
        <f>$M$6</f>
        <v>2015-2016</v>
      </c>
      <c r="N1607" s="48"/>
      <c r="O1607" s="48"/>
      <c r="P1607" s="48"/>
      <c r="Q1607" s="48"/>
    </row>
    <row r="1608" spans="1:20" ht="11.85" customHeight="1" x14ac:dyDescent="0.2">
      <c r="C1608" s="7" t="str">
        <f>$C$7</f>
        <v>2011- 2012</v>
      </c>
      <c r="D1608" s="7"/>
      <c r="E1608" s="8" t="str">
        <f>$E$7</f>
        <v>2012-2013</v>
      </c>
      <c r="F1608" s="7"/>
      <c r="G1608" s="9" t="str">
        <f>$G$7</f>
        <v>2013- 2014</v>
      </c>
      <c r="H1608" s="7"/>
      <c r="I1608" s="7" t="s">
        <v>9</v>
      </c>
      <c r="J1608" s="7"/>
      <c r="K1608" s="7" t="str">
        <f>+$K$7</f>
        <v>PROJECTED</v>
      </c>
      <c r="L1608" s="7"/>
      <c r="M1608" s="7" t="str">
        <f>$M$7</f>
        <v>2015-2016</v>
      </c>
      <c r="N1608" s="7"/>
      <c r="O1608" s="7" t="str">
        <f>$O$7</f>
        <v>2015-2016</v>
      </c>
      <c r="P1608" s="7"/>
      <c r="Q1608" s="42" t="str">
        <f>$Q$7</f>
        <v>APPROVED</v>
      </c>
    </row>
    <row r="1609" spans="1:20" ht="11.85" customHeight="1" x14ac:dyDescent="0.2">
      <c r="A1609" s="10" t="s">
        <v>237</v>
      </c>
      <c r="C1609" s="11" t="s">
        <v>12</v>
      </c>
      <c r="D1609" s="7"/>
      <c r="E1609" s="12" t="s">
        <v>12</v>
      </c>
      <c r="F1609" s="7"/>
      <c r="G1609" s="13" t="s">
        <v>12</v>
      </c>
      <c r="H1609" s="7"/>
      <c r="I1609" s="11" t="s">
        <v>13</v>
      </c>
      <c r="J1609" s="7"/>
      <c r="K1609" s="11" t="s">
        <v>13</v>
      </c>
      <c r="L1609" s="7"/>
      <c r="M1609" s="11" t="str">
        <f>$M$8</f>
        <v>BASE</v>
      </c>
      <c r="N1609" s="7"/>
      <c r="O1609" s="11" t="str">
        <f>$O$8</f>
        <v>SUPPLEMENTAL</v>
      </c>
      <c r="P1609" s="7"/>
      <c r="Q1609" s="11" t="str">
        <f>$Q$8</f>
        <v>BUDGET</v>
      </c>
    </row>
    <row r="1610" spans="1:20" ht="11.85" customHeight="1" x14ac:dyDescent="0.2"/>
    <row r="1611" spans="1:20" ht="11.85" customHeight="1" x14ac:dyDescent="0.2">
      <c r="A1611" s="14" t="s">
        <v>238</v>
      </c>
    </row>
    <row r="1612" spans="1:20" ht="11.85" customHeight="1" x14ac:dyDescent="0.2">
      <c r="A1612" s="2" t="s">
        <v>779</v>
      </c>
      <c r="C1612" s="3">
        <v>33637</v>
      </c>
      <c r="D1612" s="3"/>
      <c r="E1612" s="3">
        <v>30338.31</v>
      </c>
      <c r="F1612" s="3"/>
      <c r="G1612" s="4">
        <v>24614.799999999999</v>
      </c>
      <c r="H1612" s="3"/>
      <c r="I1612" s="3">
        <v>30127</v>
      </c>
      <c r="J1612" s="3"/>
      <c r="K1612" s="3">
        <v>30127</v>
      </c>
      <c r="L1612" s="3"/>
      <c r="M1612" s="3">
        <v>31100</v>
      </c>
      <c r="N1612" s="3"/>
      <c r="O1612" s="3">
        <v>0</v>
      </c>
      <c r="P1612" s="3"/>
      <c r="Q1612" s="3">
        <f t="shared" ref="Q1612:Q1618" si="54">M1612+O1612</f>
        <v>31100</v>
      </c>
      <c r="T1612" s="15"/>
    </row>
    <row r="1613" spans="1:20" ht="11.85" customHeight="1" x14ac:dyDescent="0.2">
      <c r="A1613" s="2" t="s">
        <v>780</v>
      </c>
      <c r="C1613" s="3">
        <v>129</v>
      </c>
      <c r="D1613" s="3"/>
      <c r="E1613" s="3">
        <v>170.26</v>
      </c>
      <c r="F1613" s="3"/>
      <c r="G1613" s="4">
        <v>127.8</v>
      </c>
      <c r="H1613" s="3"/>
      <c r="I1613" s="3">
        <v>300</v>
      </c>
      <c r="J1613" s="3"/>
      <c r="K1613" s="3">
        <v>600</v>
      </c>
      <c r="L1613" s="3"/>
      <c r="M1613" s="3">
        <v>800</v>
      </c>
      <c r="N1613" s="3"/>
      <c r="O1613" s="3">
        <v>0</v>
      </c>
      <c r="P1613" s="3"/>
      <c r="Q1613" s="3">
        <f t="shared" si="54"/>
        <v>800</v>
      </c>
      <c r="T1613" s="15"/>
    </row>
    <row r="1614" spans="1:20" ht="11.85" customHeight="1" x14ac:dyDescent="0.2">
      <c r="A1614" s="2" t="s">
        <v>781</v>
      </c>
      <c r="C1614" s="3">
        <v>7495</v>
      </c>
      <c r="D1614" s="3"/>
      <c r="E1614" s="3">
        <v>5991.93</v>
      </c>
      <c r="F1614" s="3"/>
      <c r="G1614" s="4">
        <v>5196.57</v>
      </c>
      <c r="H1614" s="3"/>
      <c r="I1614" s="3">
        <v>7967</v>
      </c>
      <c r="J1614" s="3"/>
      <c r="K1614" s="3">
        <v>7967</v>
      </c>
      <c r="L1614" s="3"/>
      <c r="M1614" s="3">
        <v>9377</v>
      </c>
      <c r="N1614" s="3"/>
      <c r="O1614" s="3">
        <v>0</v>
      </c>
      <c r="P1614" s="3"/>
      <c r="Q1614" s="3">
        <f t="shared" si="54"/>
        <v>9377</v>
      </c>
      <c r="T1614" s="15"/>
    </row>
    <row r="1615" spans="1:20" ht="11.85" customHeight="1" x14ac:dyDescent="0.2">
      <c r="A1615" s="2" t="s">
        <v>782</v>
      </c>
      <c r="C1615" s="3">
        <v>3434</v>
      </c>
      <c r="D1615" s="3"/>
      <c r="E1615" s="3">
        <v>3146.7</v>
      </c>
      <c r="F1615" s="3"/>
      <c r="G1615" s="4">
        <v>2718.89</v>
      </c>
      <c r="H1615" s="3"/>
      <c r="I1615" s="3">
        <v>3291</v>
      </c>
      <c r="J1615" s="3"/>
      <c r="K1615" s="3">
        <v>3291</v>
      </c>
      <c r="L1615" s="3"/>
      <c r="M1615" s="3">
        <v>3296</v>
      </c>
      <c r="N1615" s="3"/>
      <c r="O1615" s="3">
        <v>0</v>
      </c>
      <c r="P1615" s="3"/>
      <c r="Q1615" s="3">
        <f t="shared" si="54"/>
        <v>3296</v>
      </c>
      <c r="T1615" s="15"/>
    </row>
    <row r="1616" spans="1:20" ht="11.85" customHeight="1" x14ac:dyDescent="0.2">
      <c r="A1616" s="2" t="s">
        <v>783</v>
      </c>
      <c r="C1616" s="3">
        <v>940</v>
      </c>
      <c r="D1616" s="3"/>
      <c r="E1616" s="3">
        <v>597.11</v>
      </c>
      <c r="F1616" s="3"/>
      <c r="G1616" s="4">
        <v>953.29</v>
      </c>
      <c r="H1616" s="3"/>
      <c r="I1616" s="3">
        <v>1327</v>
      </c>
      <c r="J1616" s="3"/>
      <c r="K1616" s="3">
        <v>1327</v>
      </c>
      <c r="L1616" s="3"/>
      <c r="M1616" s="3">
        <v>1331</v>
      </c>
      <c r="N1616" s="3"/>
      <c r="O1616" s="3">
        <v>0</v>
      </c>
      <c r="P1616" s="3"/>
      <c r="Q1616" s="3">
        <f t="shared" si="54"/>
        <v>1331</v>
      </c>
      <c r="T1616" s="15"/>
    </row>
    <row r="1617" spans="1:21" ht="11.85" customHeight="1" x14ac:dyDescent="0.2">
      <c r="A1617" s="2" t="s">
        <v>784</v>
      </c>
      <c r="C1617" s="3">
        <v>261</v>
      </c>
      <c r="D1617" s="3"/>
      <c r="E1617" s="3">
        <v>2.81</v>
      </c>
      <c r="F1617" s="3"/>
      <c r="G1617" s="4">
        <v>332.84</v>
      </c>
      <c r="H1617" s="3"/>
      <c r="I1617" s="3">
        <v>207</v>
      </c>
      <c r="J1617" s="3"/>
      <c r="K1617" s="3">
        <v>207</v>
      </c>
      <c r="L1617" s="3"/>
      <c r="M1617" s="3">
        <v>90</v>
      </c>
      <c r="N1617" s="3"/>
      <c r="O1617" s="3">
        <v>0</v>
      </c>
      <c r="P1617" s="3"/>
      <c r="Q1617" s="3">
        <f t="shared" si="54"/>
        <v>90</v>
      </c>
      <c r="T1617" s="15"/>
    </row>
    <row r="1618" spans="1:21" ht="11.85" customHeight="1" x14ac:dyDescent="0.2">
      <c r="A1618" s="2" t="s">
        <v>785</v>
      </c>
      <c r="C1618" s="16">
        <v>2521</v>
      </c>
      <c r="D1618" s="3"/>
      <c r="E1618" s="16">
        <v>2295.4299999999998</v>
      </c>
      <c r="F1618" s="3"/>
      <c r="G1618" s="17">
        <v>1887.32</v>
      </c>
      <c r="H1618" s="3"/>
      <c r="I1618" s="16">
        <v>2373</v>
      </c>
      <c r="J1618" s="3"/>
      <c r="K1618" s="16">
        <v>2373</v>
      </c>
      <c r="L1618" s="3"/>
      <c r="M1618" s="16">
        <v>2488</v>
      </c>
      <c r="N1618" s="3"/>
      <c r="O1618" s="16">
        <v>0</v>
      </c>
      <c r="P1618" s="3"/>
      <c r="Q1618" s="16">
        <f t="shared" si="54"/>
        <v>2488</v>
      </c>
      <c r="T1618" s="15"/>
    </row>
    <row r="1619" spans="1:21" ht="11.85" customHeight="1" x14ac:dyDescent="0.2">
      <c r="A1619" s="2" t="s">
        <v>249</v>
      </c>
      <c r="C1619" s="3">
        <f>SUM(C1612:C1618)</f>
        <v>48417</v>
      </c>
      <c r="D1619" s="3"/>
      <c r="E1619" s="3">
        <f>SUM(E1612:E1618)</f>
        <v>42542.549999999996</v>
      </c>
      <c r="F1619" s="3"/>
      <c r="G1619" s="4">
        <f>SUM(G1612:G1618)</f>
        <v>35831.509999999995</v>
      </c>
      <c r="H1619" s="3"/>
      <c r="I1619" s="3">
        <f>SUM(I1612:I1618)</f>
        <v>45592</v>
      </c>
      <c r="J1619" s="3"/>
      <c r="K1619" s="3">
        <f>SUM(K1612:K1618)</f>
        <v>45892</v>
      </c>
      <c r="L1619" s="3"/>
      <c r="M1619" s="3">
        <f>SUM(M1612:M1618)</f>
        <v>48482</v>
      </c>
      <c r="N1619" s="3"/>
      <c r="O1619" s="3">
        <f>SUM(O1612:O1618)</f>
        <v>0</v>
      </c>
      <c r="P1619" s="3"/>
      <c r="Q1619" s="3">
        <f>SUM(Q1612:Q1618)</f>
        <v>48482</v>
      </c>
      <c r="R1619" s="3"/>
      <c r="S1619" s="3"/>
      <c r="U1619" s="3"/>
    </row>
    <row r="1620" spans="1:21" ht="11.85" customHeight="1" x14ac:dyDescent="0.2">
      <c r="C1620" s="3"/>
      <c r="D1620" s="3"/>
      <c r="F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</row>
    <row r="1621" spans="1:21" ht="11.85" customHeight="1" x14ac:dyDescent="0.2">
      <c r="A1621" s="14" t="s">
        <v>250</v>
      </c>
      <c r="C1621" s="3"/>
      <c r="D1621" s="3"/>
      <c r="F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</row>
    <row r="1622" spans="1:21" ht="11.85" customHeight="1" x14ac:dyDescent="0.2">
      <c r="A1622" s="2" t="s">
        <v>786</v>
      </c>
      <c r="C1622" s="3">
        <v>0</v>
      </c>
      <c r="D1622" s="3"/>
      <c r="E1622" s="3">
        <v>0</v>
      </c>
      <c r="F1622" s="3"/>
      <c r="G1622" s="4">
        <v>0</v>
      </c>
      <c r="H1622" s="3"/>
      <c r="I1622" s="3">
        <v>0</v>
      </c>
      <c r="J1622" s="3"/>
      <c r="K1622" s="3">
        <v>0</v>
      </c>
      <c r="L1622" s="3"/>
      <c r="M1622" s="3">
        <v>0</v>
      </c>
      <c r="N1622" s="3"/>
      <c r="O1622" s="3">
        <v>0</v>
      </c>
      <c r="P1622" s="3"/>
      <c r="Q1622" s="3">
        <f>M1622+O1622</f>
        <v>0</v>
      </c>
      <c r="T1622" s="15"/>
    </row>
    <row r="1623" spans="1:21" ht="11.85" customHeight="1" x14ac:dyDescent="0.2">
      <c r="A1623" s="2" t="s">
        <v>787</v>
      </c>
      <c r="C1623" s="3">
        <v>0</v>
      </c>
      <c r="D1623" s="3"/>
      <c r="E1623" s="3">
        <v>0</v>
      </c>
      <c r="F1623" s="3"/>
      <c r="G1623" s="4">
        <v>0</v>
      </c>
      <c r="H1623" s="3"/>
      <c r="I1623" s="3">
        <v>0</v>
      </c>
      <c r="J1623" s="3"/>
      <c r="K1623" s="3">
        <v>0</v>
      </c>
      <c r="L1623" s="3"/>
      <c r="M1623" s="3">
        <v>0</v>
      </c>
      <c r="N1623" s="3"/>
      <c r="O1623" s="3">
        <v>0</v>
      </c>
      <c r="P1623" s="3"/>
      <c r="Q1623" s="3">
        <f>M1623+O1623</f>
        <v>0</v>
      </c>
      <c r="T1623" s="15"/>
    </row>
    <row r="1624" spans="1:21" ht="11.85" customHeight="1" x14ac:dyDescent="0.2">
      <c r="A1624" s="2" t="s">
        <v>788</v>
      </c>
      <c r="C1624" s="3">
        <v>361</v>
      </c>
      <c r="D1624" s="3"/>
      <c r="E1624" s="3">
        <v>426.75</v>
      </c>
      <c r="F1624" s="3"/>
      <c r="G1624" s="4">
        <v>291.64</v>
      </c>
      <c r="H1624" s="3"/>
      <c r="I1624" s="3">
        <v>0</v>
      </c>
      <c r="J1624" s="3"/>
      <c r="K1624" s="3">
        <v>0</v>
      </c>
      <c r="L1624" s="3"/>
      <c r="M1624" s="3">
        <v>0</v>
      </c>
      <c r="N1624" s="3"/>
      <c r="O1624" s="3">
        <v>0</v>
      </c>
      <c r="P1624" s="3"/>
      <c r="Q1624" s="3">
        <f>M1624+O1624</f>
        <v>0</v>
      </c>
      <c r="T1624" s="15"/>
    </row>
    <row r="1625" spans="1:21" ht="11.85" customHeight="1" x14ac:dyDescent="0.2">
      <c r="A1625" s="2" t="s">
        <v>789</v>
      </c>
      <c r="C1625" s="19">
        <v>0</v>
      </c>
      <c r="D1625" s="3"/>
      <c r="E1625" s="19">
        <v>0</v>
      </c>
      <c r="F1625" s="3"/>
      <c r="G1625" s="20">
        <v>0</v>
      </c>
      <c r="H1625" s="3"/>
      <c r="I1625" s="19">
        <v>0</v>
      </c>
      <c r="J1625" s="3"/>
      <c r="K1625" s="19">
        <v>0</v>
      </c>
      <c r="L1625" s="3"/>
      <c r="M1625" s="19">
        <v>0</v>
      </c>
      <c r="N1625" s="3"/>
      <c r="O1625" s="19">
        <v>0</v>
      </c>
      <c r="P1625" s="3"/>
      <c r="Q1625" s="19">
        <f>M1625+O1625</f>
        <v>0</v>
      </c>
      <c r="T1625" s="15"/>
    </row>
    <row r="1626" spans="1:21" ht="11.85" customHeight="1" x14ac:dyDescent="0.2">
      <c r="A1626" s="2" t="s">
        <v>790</v>
      </c>
      <c r="C1626" s="16">
        <v>0</v>
      </c>
      <c r="D1626" s="3"/>
      <c r="E1626" s="16">
        <v>0</v>
      </c>
      <c r="F1626" s="3"/>
      <c r="G1626" s="17">
        <v>0</v>
      </c>
      <c r="H1626" s="3"/>
      <c r="I1626" s="16">
        <v>0</v>
      </c>
      <c r="J1626" s="3"/>
      <c r="K1626" s="16">
        <v>0</v>
      </c>
      <c r="L1626" s="3"/>
      <c r="M1626" s="16">
        <v>0</v>
      </c>
      <c r="N1626" s="3"/>
      <c r="O1626" s="16">
        <v>0</v>
      </c>
      <c r="P1626" s="3"/>
      <c r="Q1626" s="16">
        <f>M1626+O1626</f>
        <v>0</v>
      </c>
      <c r="T1626" s="15"/>
    </row>
    <row r="1627" spans="1:21" ht="11.85" customHeight="1" x14ac:dyDescent="0.2">
      <c r="A1627" s="2" t="s">
        <v>267</v>
      </c>
      <c r="C1627" s="3">
        <f>SUM(C1622:C1626)</f>
        <v>361</v>
      </c>
      <c r="D1627" s="3"/>
      <c r="E1627" s="3">
        <f>SUM(E1622:E1626)</f>
        <v>426.75</v>
      </c>
      <c r="F1627" s="3"/>
      <c r="G1627" s="4">
        <f>SUM(G1622:G1626)</f>
        <v>291.64</v>
      </c>
      <c r="H1627" s="3"/>
      <c r="I1627" s="3">
        <f>SUM(I1622:I1626)</f>
        <v>0</v>
      </c>
      <c r="J1627" s="3"/>
      <c r="K1627" s="3">
        <f>SUM(K1622:K1626)</f>
        <v>0</v>
      </c>
      <c r="L1627" s="3"/>
      <c r="M1627" s="3">
        <f>SUM(M1622:M1626)</f>
        <v>0</v>
      </c>
      <c r="N1627" s="3"/>
      <c r="O1627" s="3">
        <f>SUM(O1622:O1626)</f>
        <v>0</v>
      </c>
      <c r="P1627" s="3"/>
      <c r="Q1627" s="3">
        <f>SUM(Q1622:Q1626)</f>
        <v>0</v>
      </c>
    </row>
    <row r="1628" spans="1:21" ht="11.85" customHeight="1" x14ac:dyDescent="0.2">
      <c r="C1628" s="3"/>
      <c r="D1628" s="3"/>
      <c r="F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</row>
    <row r="1629" spans="1:21" ht="11.85" customHeight="1" x14ac:dyDescent="0.2">
      <c r="A1629" s="14" t="s">
        <v>268</v>
      </c>
      <c r="C1629" s="3"/>
      <c r="D1629" s="3"/>
      <c r="F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</row>
    <row r="1630" spans="1:21" ht="11.85" customHeight="1" x14ac:dyDescent="0.2">
      <c r="A1630" s="2" t="s">
        <v>791</v>
      </c>
      <c r="C1630" s="3">
        <v>50</v>
      </c>
      <c r="D1630" s="3"/>
      <c r="E1630" s="3">
        <v>135</v>
      </c>
      <c r="F1630" s="3"/>
      <c r="G1630" s="4">
        <v>135</v>
      </c>
      <c r="H1630" s="3"/>
      <c r="I1630" s="3">
        <v>150</v>
      </c>
      <c r="J1630" s="3"/>
      <c r="K1630" s="3">
        <v>150</v>
      </c>
      <c r="L1630" s="3"/>
      <c r="M1630" s="3">
        <v>150</v>
      </c>
      <c r="N1630" s="3"/>
      <c r="O1630" s="3">
        <v>0</v>
      </c>
      <c r="P1630" s="3"/>
      <c r="Q1630" s="3">
        <f t="shared" ref="Q1630:Q1643" si="55">M1630+O1630</f>
        <v>150</v>
      </c>
      <c r="T1630" s="15"/>
    </row>
    <row r="1631" spans="1:21" ht="11.85" customHeight="1" x14ac:dyDescent="0.2">
      <c r="A1631" s="2" t="s">
        <v>792</v>
      </c>
      <c r="C1631" s="3">
        <v>130</v>
      </c>
      <c r="D1631" s="3"/>
      <c r="E1631" s="3">
        <v>240.83</v>
      </c>
      <c r="F1631" s="3"/>
      <c r="G1631" s="4">
        <v>263.69</v>
      </c>
      <c r="H1631" s="3"/>
      <c r="I1631" s="3">
        <v>200</v>
      </c>
      <c r="J1631" s="3"/>
      <c r="K1631" s="3">
        <v>200</v>
      </c>
      <c r="L1631" s="3"/>
      <c r="M1631" s="3">
        <v>300</v>
      </c>
      <c r="N1631" s="3"/>
      <c r="O1631" s="3">
        <v>0</v>
      </c>
      <c r="P1631" s="3"/>
      <c r="Q1631" s="3">
        <f t="shared" si="55"/>
        <v>300</v>
      </c>
      <c r="T1631" s="15"/>
    </row>
    <row r="1632" spans="1:21" ht="11.85" customHeight="1" x14ac:dyDescent="0.2">
      <c r="A1632" s="2" t="s">
        <v>793</v>
      </c>
      <c r="C1632" s="3">
        <v>1913</v>
      </c>
      <c r="D1632" s="3"/>
      <c r="E1632" s="3">
        <v>554.38</v>
      </c>
      <c r="F1632" s="3"/>
      <c r="G1632" s="4">
        <v>797.06</v>
      </c>
      <c r="H1632" s="3"/>
      <c r="I1632" s="3">
        <v>800</v>
      </c>
      <c r="J1632" s="3"/>
      <c r="K1632" s="3">
        <v>1200</v>
      </c>
      <c r="L1632" s="3"/>
      <c r="M1632" s="3">
        <v>1200</v>
      </c>
      <c r="N1632" s="3"/>
      <c r="O1632" s="3">
        <v>0</v>
      </c>
      <c r="P1632" s="3"/>
      <c r="Q1632" s="3">
        <f t="shared" si="55"/>
        <v>1200</v>
      </c>
      <c r="T1632" s="15"/>
    </row>
    <row r="1633" spans="1:20" ht="11.85" customHeight="1" x14ac:dyDescent="0.2">
      <c r="A1633" s="2" t="s">
        <v>794</v>
      </c>
      <c r="C1633" s="3">
        <v>893</v>
      </c>
      <c r="D1633" s="3"/>
      <c r="E1633" s="3">
        <v>1608.18</v>
      </c>
      <c r="F1633" s="3"/>
      <c r="G1633" s="4">
        <v>1982.65</v>
      </c>
      <c r="H1633" s="3"/>
      <c r="I1633" s="3">
        <v>900</v>
      </c>
      <c r="J1633" s="3"/>
      <c r="K1633" s="3">
        <v>1200</v>
      </c>
      <c r="L1633" s="3"/>
      <c r="M1633" s="3">
        <v>1200</v>
      </c>
      <c r="N1633" s="3"/>
      <c r="O1633" s="3">
        <v>0</v>
      </c>
      <c r="P1633" s="3"/>
      <c r="Q1633" s="3">
        <f t="shared" si="55"/>
        <v>1200</v>
      </c>
      <c r="T1633" s="15"/>
    </row>
    <row r="1634" spans="1:20" ht="11.85" customHeight="1" x14ac:dyDescent="0.2">
      <c r="A1634" s="2" t="s">
        <v>795</v>
      </c>
      <c r="C1634" s="3">
        <v>228</v>
      </c>
      <c r="D1634" s="3"/>
      <c r="E1634" s="3">
        <v>1277.95</v>
      </c>
      <c r="F1634" s="3"/>
      <c r="G1634" s="4">
        <v>99.14</v>
      </c>
      <c r="H1634" s="3"/>
      <c r="I1634" s="3">
        <v>500</v>
      </c>
      <c r="J1634" s="3"/>
      <c r="K1634" s="3">
        <v>500</v>
      </c>
      <c r="L1634" s="3"/>
      <c r="M1634" s="3">
        <v>500</v>
      </c>
      <c r="N1634" s="3"/>
      <c r="O1634" s="3">
        <v>0</v>
      </c>
      <c r="P1634" s="3"/>
      <c r="Q1634" s="3">
        <f t="shared" si="55"/>
        <v>500</v>
      </c>
      <c r="T1634" s="15"/>
    </row>
    <row r="1635" spans="1:20" ht="11.85" customHeight="1" x14ac:dyDescent="0.2">
      <c r="A1635" s="2" t="s">
        <v>796</v>
      </c>
      <c r="C1635" s="3">
        <v>647</v>
      </c>
      <c r="D1635" s="3"/>
      <c r="E1635" s="3">
        <v>19.850000000000001</v>
      </c>
      <c r="F1635" s="3"/>
      <c r="G1635" s="4">
        <v>0</v>
      </c>
      <c r="H1635" s="3"/>
      <c r="I1635" s="3">
        <v>300</v>
      </c>
      <c r="J1635" s="3"/>
      <c r="K1635" s="3">
        <v>300</v>
      </c>
      <c r="L1635" s="3"/>
      <c r="M1635" s="3">
        <v>300</v>
      </c>
      <c r="N1635" s="3"/>
      <c r="O1635" s="3">
        <v>0</v>
      </c>
      <c r="P1635" s="3"/>
      <c r="Q1635" s="3">
        <f t="shared" si="55"/>
        <v>300</v>
      </c>
      <c r="T1635" s="15"/>
    </row>
    <row r="1636" spans="1:20" ht="11.85" customHeight="1" x14ac:dyDescent="0.2">
      <c r="A1636" s="2" t="s">
        <v>797</v>
      </c>
      <c r="C1636" s="3">
        <v>732</v>
      </c>
      <c r="D1636" s="3"/>
      <c r="E1636" s="3">
        <v>1051</v>
      </c>
      <c r="F1636" s="3"/>
      <c r="G1636" s="4">
        <v>2048.88</v>
      </c>
      <c r="H1636" s="3"/>
      <c r="I1636" s="3">
        <v>6800</v>
      </c>
      <c r="J1636" s="3"/>
      <c r="K1636" s="3">
        <v>5800</v>
      </c>
      <c r="L1636" s="3"/>
      <c r="M1636" s="3">
        <v>1500</v>
      </c>
      <c r="N1636" s="3"/>
      <c r="O1636" s="3">
        <v>0</v>
      </c>
      <c r="P1636" s="3"/>
      <c r="Q1636" s="3">
        <f t="shared" si="55"/>
        <v>1500</v>
      </c>
      <c r="T1636" s="15"/>
    </row>
    <row r="1637" spans="1:20" ht="11.85" customHeight="1" x14ac:dyDescent="0.2">
      <c r="A1637" s="2" t="s">
        <v>798</v>
      </c>
      <c r="C1637" s="3">
        <v>542</v>
      </c>
      <c r="D1637" s="3"/>
      <c r="E1637" s="3">
        <v>502.38</v>
      </c>
      <c r="F1637" s="3"/>
      <c r="G1637" s="4">
        <v>111</v>
      </c>
      <c r="H1637" s="3"/>
      <c r="I1637" s="3">
        <v>300</v>
      </c>
      <c r="J1637" s="3"/>
      <c r="K1637" s="3">
        <v>300</v>
      </c>
      <c r="L1637" s="3"/>
      <c r="M1637" s="3">
        <v>300</v>
      </c>
      <c r="N1637" s="3"/>
      <c r="O1637" s="3">
        <v>0</v>
      </c>
      <c r="P1637" s="3"/>
      <c r="Q1637" s="3">
        <f t="shared" si="55"/>
        <v>300</v>
      </c>
      <c r="T1637" s="15"/>
    </row>
    <row r="1638" spans="1:20" ht="11.85" customHeight="1" x14ac:dyDescent="0.2">
      <c r="A1638" s="2" t="s">
        <v>799</v>
      </c>
      <c r="C1638" s="3">
        <v>180</v>
      </c>
      <c r="D1638" s="3"/>
      <c r="E1638" s="3">
        <v>242.59</v>
      </c>
      <c r="F1638" s="3"/>
      <c r="G1638" s="4">
        <v>371.54</v>
      </c>
      <c r="H1638" s="3"/>
      <c r="I1638" s="3">
        <v>200</v>
      </c>
      <c r="J1638" s="3"/>
      <c r="K1638" s="3">
        <v>535</v>
      </c>
      <c r="L1638" s="3"/>
      <c r="M1638" s="3">
        <v>300</v>
      </c>
      <c r="N1638" s="3"/>
      <c r="O1638" s="3">
        <v>0</v>
      </c>
      <c r="P1638" s="3"/>
      <c r="Q1638" s="3">
        <f t="shared" si="55"/>
        <v>300</v>
      </c>
      <c r="T1638" s="15"/>
    </row>
    <row r="1639" spans="1:20" ht="11.85" customHeight="1" x14ac:dyDescent="0.2">
      <c r="A1639" s="2" t="s">
        <v>800</v>
      </c>
      <c r="C1639" s="3">
        <v>0</v>
      </c>
      <c r="D1639" s="3"/>
      <c r="E1639" s="3">
        <v>61</v>
      </c>
      <c r="F1639" s="3"/>
      <c r="G1639" s="4">
        <v>75</v>
      </c>
      <c r="H1639" s="3"/>
      <c r="I1639" s="3">
        <v>170</v>
      </c>
      <c r="J1639" s="3"/>
      <c r="K1639" s="3">
        <v>170</v>
      </c>
      <c r="L1639" s="3"/>
      <c r="M1639" s="3">
        <v>60</v>
      </c>
      <c r="N1639" s="3"/>
      <c r="O1639" s="3">
        <v>0</v>
      </c>
      <c r="P1639" s="3"/>
      <c r="Q1639" s="3">
        <f t="shared" si="55"/>
        <v>60</v>
      </c>
      <c r="T1639" s="15"/>
    </row>
    <row r="1640" spans="1:20" ht="11.85" hidden="1" customHeight="1" x14ac:dyDescent="0.2">
      <c r="A1640" s="2" t="s">
        <v>801</v>
      </c>
      <c r="C1640" s="3">
        <v>0</v>
      </c>
      <c r="D1640" s="3"/>
      <c r="E1640" s="3">
        <v>0</v>
      </c>
      <c r="F1640" s="3"/>
      <c r="G1640" s="4">
        <v>0</v>
      </c>
      <c r="H1640" s="3"/>
      <c r="I1640" s="3">
        <v>0</v>
      </c>
      <c r="J1640" s="3"/>
      <c r="K1640" s="3">
        <v>0</v>
      </c>
      <c r="L1640" s="3"/>
      <c r="M1640" s="3">
        <v>0</v>
      </c>
      <c r="N1640" s="3"/>
      <c r="O1640" s="3">
        <v>0</v>
      </c>
      <c r="P1640" s="3"/>
      <c r="Q1640" s="3">
        <f t="shared" si="55"/>
        <v>0</v>
      </c>
      <c r="T1640" s="15"/>
    </row>
    <row r="1641" spans="1:20" ht="11.85" customHeight="1" x14ac:dyDescent="0.2">
      <c r="A1641" s="2" t="s">
        <v>802</v>
      </c>
      <c r="C1641" s="3">
        <v>277</v>
      </c>
      <c r="D1641" s="3"/>
      <c r="E1641" s="3">
        <v>204.64</v>
      </c>
      <c r="F1641" s="3"/>
      <c r="G1641" s="4">
        <v>19.25</v>
      </c>
      <c r="H1641" s="3"/>
      <c r="I1641" s="3">
        <v>300</v>
      </c>
      <c r="J1641" s="3"/>
      <c r="K1641" s="3">
        <v>300</v>
      </c>
      <c r="L1641" s="3"/>
      <c r="M1641" s="3">
        <v>300</v>
      </c>
      <c r="N1641" s="3"/>
      <c r="O1641" s="3">
        <v>0</v>
      </c>
      <c r="P1641" s="3"/>
      <c r="Q1641" s="3">
        <f t="shared" si="55"/>
        <v>300</v>
      </c>
      <c r="T1641" s="15"/>
    </row>
    <row r="1642" spans="1:20" ht="11.85" customHeight="1" x14ac:dyDescent="0.2">
      <c r="A1642" s="2" t="s">
        <v>803</v>
      </c>
      <c r="C1642" s="16">
        <v>1340</v>
      </c>
      <c r="D1642" s="3"/>
      <c r="E1642" s="16">
        <v>1392.9</v>
      </c>
      <c r="F1642" s="3"/>
      <c r="G1642" s="17">
        <v>1076.1099999999999</v>
      </c>
      <c r="H1642" s="3"/>
      <c r="I1642" s="16">
        <v>1400</v>
      </c>
      <c r="J1642" s="3"/>
      <c r="K1642" s="16">
        <v>1165</v>
      </c>
      <c r="L1642" s="3"/>
      <c r="M1642" s="16">
        <v>1400</v>
      </c>
      <c r="N1642" s="3"/>
      <c r="O1642" s="16">
        <v>0</v>
      </c>
      <c r="P1642" s="3"/>
      <c r="Q1642" s="16">
        <f t="shared" si="55"/>
        <v>1400</v>
      </c>
      <c r="T1642" s="15"/>
    </row>
    <row r="1643" spans="1:20" ht="11.85" hidden="1" customHeight="1" x14ac:dyDescent="0.2">
      <c r="A1643" s="2" t="s">
        <v>804</v>
      </c>
      <c r="C1643" s="16">
        <v>0</v>
      </c>
      <c r="D1643" s="3"/>
      <c r="E1643" s="16">
        <v>0</v>
      </c>
      <c r="F1643" s="3"/>
      <c r="G1643" s="17">
        <v>0</v>
      </c>
      <c r="H1643" s="3"/>
      <c r="I1643" s="16">
        <v>0</v>
      </c>
      <c r="J1643" s="3"/>
      <c r="K1643" s="16">
        <v>0</v>
      </c>
      <c r="L1643" s="3"/>
      <c r="M1643" s="16">
        <v>0</v>
      </c>
      <c r="N1643" s="3"/>
      <c r="O1643" s="16">
        <v>0</v>
      </c>
      <c r="P1643" s="3"/>
      <c r="Q1643" s="16">
        <f t="shared" si="55"/>
        <v>0</v>
      </c>
      <c r="T1643" s="15"/>
    </row>
    <row r="1644" spans="1:20" ht="11.85" customHeight="1" x14ac:dyDescent="0.2">
      <c r="A1644" s="2" t="s">
        <v>290</v>
      </c>
      <c r="C1644" s="3">
        <f>SUM(C1630:C1643)</f>
        <v>6932</v>
      </c>
      <c r="D1644" s="3"/>
      <c r="E1644" s="3">
        <f>SUM(E1630:E1643)</f>
        <v>7290.7000000000007</v>
      </c>
      <c r="F1644" s="3"/>
      <c r="G1644" s="4">
        <f>SUM(G1630:G1643)</f>
        <v>6979.32</v>
      </c>
      <c r="H1644" s="3"/>
      <c r="I1644" s="3">
        <f>SUM(I1630:I1643)</f>
        <v>12020</v>
      </c>
      <c r="J1644" s="3"/>
      <c r="K1644" s="3">
        <f>SUM(K1630:K1643)</f>
        <v>11820</v>
      </c>
      <c r="L1644" s="3"/>
      <c r="M1644" s="3">
        <f>SUM(M1630:M1643)</f>
        <v>7510</v>
      </c>
      <c r="N1644" s="3"/>
      <c r="O1644" s="3">
        <f>SUM(O1630:O1643)</f>
        <v>0</v>
      </c>
      <c r="P1644" s="3"/>
      <c r="Q1644" s="3">
        <f>SUM(Q1630:Q1643)</f>
        <v>7510</v>
      </c>
      <c r="R1644" s="3"/>
      <c r="S1644" s="3"/>
    </row>
    <row r="1645" spans="1:20" ht="11.85" customHeight="1" x14ac:dyDescent="0.2">
      <c r="C1645" s="3"/>
      <c r="D1645" s="3"/>
      <c r="F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</row>
    <row r="1646" spans="1:20" ht="11.85" customHeight="1" x14ac:dyDescent="0.2">
      <c r="A1646" s="2" t="s">
        <v>805</v>
      </c>
      <c r="C1646" s="19">
        <v>0</v>
      </c>
      <c r="D1646" s="3"/>
      <c r="E1646" s="19">
        <v>0</v>
      </c>
      <c r="F1646" s="3"/>
      <c r="G1646" s="20">
        <v>0</v>
      </c>
      <c r="H1646" s="3"/>
      <c r="I1646" s="19">
        <v>0</v>
      </c>
      <c r="J1646" s="3"/>
      <c r="K1646" s="19">
        <v>0</v>
      </c>
      <c r="L1646" s="3"/>
      <c r="M1646" s="19">
        <v>0</v>
      </c>
      <c r="N1646" s="3"/>
      <c r="O1646" s="19">
        <v>0</v>
      </c>
      <c r="P1646" s="3"/>
      <c r="Q1646" s="19">
        <f>M1646+O1646</f>
        <v>0</v>
      </c>
      <c r="T1646" s="15"/>
    </row>
    <row r="1647" spans="1:20" ht="11.85" customHeight="1" x14ac:dyDescent="0.2">
      <c r="A1647" s="2" t="s">
        <v>806</v>
      </c>
      <c r="C1647" s="16">
        <v>0</v>
      </c>
      <c r="D1647" s="3"/>
      <c r="E1647" s="16">
        <v>0</v>
      </c>
      <c r="F1647" s="3"/>
      <c r="G1647" s="17">
        <v>0</v>
      </c>
      <c r="H1647" s="3"/>
      <c r="I1647" s="16">
        <v>5200</v>
      </c>
      <c r="J1647" s="3"/>
      <c r="K1647" s="16">
        <v>5200</v>
      </c>
      <c r="L1647" s="3"/>
      <c r="M1647" s="16">
        <v>0</v>
      </c>
      <c r="N1647" s="3"/>
      <c r="O1647" s="16">
        <v>0</v>
      </c>
      <c r="P1647" s="3"/>
      <c r="Q1647" s="16">
        <f>M1647+O1647</f>
        <v>0</v>
      </c>
      <c r="T1647" s="15"/>
    </row>
    <row r="1648" spans="1:20" ht="11.85" customHeight="1" x14ac:dyDescent="0.2">
      <c r="A1648" s="2" t="s">
        <v>293</v>
      </c>
      <c r="C1648" s="3">
        <f>SUM(C1646:C1647)</f>
        <v>0</v>
      </c>
      <c r="D1648" s="3"/>
      <c r="E1648" s="3">
        <f>SUM(E1646:E1647)</f>
        <v>0</v>
      </c>
      <c r="F1648" s="3"/>
      <c r="G1648" s="4">
        <f>SUM(G1646:G1647)</f>
        <v>0</v>
      </c>
      <c r="H1648" s="3"/>
      <c r="I1648" s="3">
        <f>SUM(I1646:I1647)</f>
        <v>5200</v>
      </c>
      <c r="J1648" s="3"/>
      <c r="K1648" s="3">
        <f>SUM(K1646:K1647)</f>
        <v>5200</v>
      </c>
      <c r="L1648" s="3"/>
      <c r="M1648" s="3">
        <f>SUM(M1646:M1647)</f>
        <v>0</v>
      </c>
      <c r="N1648" s="3"/>
      <c r="O1648" s="3">
        <f>SUM(O1646:O1647)</f>
        <v>0</v>
      </c>
      <c r="P1648" s="3"/>
      <c r="Q1648" s="3">
        <f>SUM(Q1646:Q1647)</f>
        <v>0</v>
      </c>
    </row>
    <row r="1649" spans="1:20" ht="11.85" customHeight="1" x14ac:dyDescent="0.2">
      <c r="C1649" s="3"/>
      <c r="D1649" s="3"/>
      <c r="F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</row>
    <row r="1650" spans="1:20" ht="11.85" customHeight="1" x14ac:dyDescent="0.2">
      <c r="A1650" s="2" t="s">
        <v>807</v>
      </c>
      <c r="C1650" s="3">
        <f>C1619+C1627+C1644+C1648</f>
        <v>55710</v>
      </c>
      <c r="D1650" s="3"/>
      <c r="E1650" s="3">
        <f>E1619+E1627+E1644+E1648</f>
        <v>50260</v>
      </c>
      <c r="F1650" s="3"/>
      <c r="G1650" s="4">
        <f>G1619+G1627+G1644+G1648</f>
        <v>43102.469999999994</v>
      </c>
      <c r="H1650" s="3"/>
      <c r="I1650" s="3">
        <f>I1619+I1627+I1644+I1648</f>
        <v>62812</v>
      </c>
      <c r="J1650" s="3"/>
      <c r="K1650" s="3">
        <f>K1619+K1627+K1644+K1648</f>
        <v>62912</v>
      </c>
      <c r="L1650" s="3"/>
      <c r="M1650" s="3">
        <f>M1619+M1627+M1644+M1648</f>
        <v>55992</v>
      </c>
      <c r="N1650" s="3"/>
      <c r="O1650" s="3">
        <f>O1619+O1627+O1644+O1648</f>
        <v>0</v>
      </c>
      <c r="P1650" s="3"/>
      <c r="Q1650" s="3">
        <f>Q1619+Q1627+Q1644+Q1648</f>
        <v>55992</v>
      </c>
      <c r="T1650" s="15"/>
    </row>
    <row r="1651" spans="1:20" ht="11.85" customHeight="1" x14ac:dyDescent="0.2">
      <c r="C1651" s="3"/>
      <c r="D1651" s="3"/>
      <c r="F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</row>
    <row r="1652" spans="1:20" ht="11.85" customHeight="1" x14ac:dyDescent="0.2">
      <c r="C1652" s="3"/>
      <c r="D1652" s="3"/>
      <c r="F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</row>
    <row r="1653" spans="1:20" ht="11.85" customHeight="1" x14ac:dyDescent="0.2">
      <c r="C1653" s="3"/>
      <c r="D1653" s="3"/>
      <c r="F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</row>
    <row r="1654" spans="1:20" ht="11.85" customHeight="1" x14ac:dyDescent="0.2">
      <c r="C1654" s="3"/>
      <c r="D1654" s="3"/>
      <c r="F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</row>
    <row r="1655" spans="1:20" ht="11.85" customHeight="1" x14ac:dyDescent="0.2">
      <c r="C1655" s="3"/>
      <c r="D1655" s="3"/>
      <c r="F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</row>
    <row r="1656" spans="1:20" ht="11.85" customHeight="1" x14ac:dyDescent="0.2">
      <c r="C1656" s="3"/>
      <c r="D1656" s="3"/>
      <c r="F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</row>
    <row r="1657" spans="1:20" ht="11.85" customHeight="1" x14ac:dyDescent="0.2">
      <c r="C1657" s="3"/>
      <c r="D1657" s="3"/>
      <c r="F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</row>
    <row r="1658" spans="1:20" ht="11.85" customHeight="1" x14ac:dyDescent="0.2">
      <c r="C1658" s="3"/>
      <c r="D1658" s="3"/>
      <c r="F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</row>
    <row r="1659" spans="1:20" ht="11.85" customHeight="1" x14ac:dyDescent="0.2">
      <c r="C1659" s="3"/>
      <c r="D1659" s="3"/>
      <c r="F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</row>
    <row r="1660" spans="1:20" ht="11.85" customHeight="1" x14ac:dyDescent="0.2">
      <c r="C1660" s="3"/>
      <c r="D1660" s="3"/>
      <c r="F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</row>
    <row r="1661" spans="1:20" ht="11.85" customHeight="1" x14ac:dyDescent="0.2">
      <c r="C1661" s="3"/>
      <c r="D1661" s="3"/>
      <c r="F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</row>
    <row r="1662" spans="1:20" ht="11.85" customHeight="1" x14ac:dyDescent="0.2">
      <c r="C1662" s="3"/>
      <c r="D1662" s="3"/>
      <c r="F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</row>
    <row r="1663" spans="1:20" ht="11.85" customHeight="1" x14ac:dyDescent="0.2">
      <c r="C1663" s="3"/>
      <c r="D1663" s="3"/>
      <c r="F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</row>
    <row r="1664" spans="1:20" ht="11.85" customHeight="1" x14ac:dyDescent="0.2">
      <c r="C1664" s="3"/>
      <c r="D1664" s="3"/>
      <c r="F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</row>
    <row r="1665" spans="1:20" ht="11.85" customHeight="1" x14ac:dyDescent="0.2">
      <c r="A1665" s="1"/>
      <c r="B1665" s="1"/>
      <c r="E1665" s="3" t="str">
        <f>$E$1</f>
        <v>CITY OF BRADY</v>
      </c>
    </row>
    <row r="1666" spans="1:20" ht="11.85" customHeight="1" x14ac:dyDescent="0.2">
      <c r="E1666" s="3" t="str">
        <f>$E$2</f>
        <v>BUDGET REPORT</v>
      </c>
    </row>
    <row r="1667" spans="1:20" ht="11.85" customHeight="1" x14ac:dyDescent="0.2">
      <c r="E1667" s="3" t="str">
        <f>$E$3</f>
        <v>FISCAL YEAR 2015 - 2016</v>
      </c>
    </row>
    <row r="1668" spans="1:20" ht="11.85" customHeight="1" x14ac:dyDescent="0.2">
      <c r="A1668" s="2" t="s">
        <v>3</v>
      </c>
    </row>
    <row r="1669" spans="1:20" ht="11.85" customHeight="1" x14ac:dyDescent="0.2">
      <c r="A1669" s="2" t="s">
        <v>808</v>
      </c>
    </row>
    <row r="1670" spans="1:20" ht="11.85" customHeight="1" x14ac:dyDescent="0.2">
      <c r="I1670" s="48" t="str">
        <f>$I$6</f>
        <v>(----- 2014-2015 ------)</v>
      </c>
      <c r="J1670" s="48"/>
      <c r="K1670" s="48"/>
      <c r="L1670" s="7"/>
      <c r="M1670" s="48" t="str">
        <f>$M$6</f>
        <v>2015-2016</v>
      </c>
      <c r="N1670" s="48"/>
      <c r="O1670" s="48"/>
      <c r="P1670" s="48"/>
      <c r="Q1670" s="48"/>
    </row>
    <row r="1671" spans="1:20" ht="11.85" customHeight="1" x14ac:dyDescent="0.2">
      <c r="C1671" s="7" t="str">
        <f>$C$7</f>
        <v>2011- 2012</v>
      </c>
      <c r="D1671" s="7"/>
      <c r="E1671" s="8" t="str">
        <f>$E$7</f>
        <v>2012-2013</v>
      </c>
      <c r="F1671" s="7"/>
      <c r="G1671" s="9" t="str">
        <f>$G$7</f>
        <v>2013- 2014</v>
      </c>
      <c r="H1671" s="7"/>
      <c r="I1671" s="7" t="s">
        <v>9</v>
      </c>
      <c r="J1671" s="7"/>
      <c r="K1671" s="7" t="str">
        <f>+$K$7</f>
        <v>PROJECTED</v>
      </c>
      <c r="L1671" s="7"/>
      <c r="M1671" s="7" t="str">
        <f>$M$7</f>
        <v>2015-2016</v>
      </c>
      <c r="N1671" s="7"/>
      <c r="O1671" s="7" t="str">
        <f>$O$7</f>
        <v>2015-2016</v>
      </c>
      <c r="P1671" s="7"/>
      <c r="Q1671" s="42" t="str">
        <f>$Q$7</f>
        <v>APPROVED</v>
      </c>
    </row>
    <row r="1672" spans="1:20" ht="11.85" customHeight="1" x14ac:dyDescent="0.2">
      <c r="A1672" s="10" t="s">
        <v>237</v>
      </c>
      <c r="C1672" s="11" t="s">
        <v>12</v>
      </c>
      <c r="D1672" s="7"/>
      <c r="E1672" s="12" t="s">
        <v>12</v>
      </c>
      <c r="F1672" s="7"/>
      <c r="G1672" s="13" t="s">
        <v>12</v>
      </c>
      <c r="H1672" s="7"/>
      <c r="I1672" s="11" t="s">
        <v>13</v>
      </c>
      <c r="J1672" s="7"/>
      <c r="K1672" s="11" t="s">
        <v>13</v>
      </c>
      <c r="L1672" s="7"/>
      <c r="M1672" s="11" t="str">
        <f>$M$8</f>
        <v>BASE</v>
      </c>
      <c r="N1672" s="7"/>
      <c r="O1672" s="11" t="str">
        <f>$O$8</f>
        <v>SUPPLEMENTAL</v>
      </c>
      <c r="P1672" s="7"/>
      <c r="Q1672" s="11" t="str">
        <f>$Q$8</f>
        <v>BUDGET</v>
      </c>
    </row>
    <row r="1673" spans="1:20" ht="11.85" customHeight="1" x14ac:dyDescent="0.2"/>
    <row r="1674" spans="1:20" ht="11.85" customHeight="1" x14ac:dyDescent="0.2">
      <c r="A1674" s="24" t="s">
        <v>238</v>
      </c>
    </row>
    <row r="1675" spans="1:20" ht="11.85" customHeight="1" x14ac:dyDescent="0.2">
      <c r="A1675" s="2" t="s">
        <v>809</v>
      </c>
      <c r="C1675" s="3">
        <v>26856</v>
      </c>
      <c r="D1675" s="3"/>
      <c r="E1675" s="3">
        <v>28080</v>
      </c>
      <c r="F1675" s="3"/>
      <c r="G1675" s="4">
        <v>28814.400000000001</v>
      </c>
      <c r="H1675" s="3"/>
      <c r="I1675" s="3">
        <v>28429</v>
      </c>
      <c r="J1675" s="3"/>
      <c r="K1675" s="3">
        <v>28429</v>
      </c>
      <c r="L1675" s="3"/>
      <c r="M1675" s="3">
        <v>23200</v>
      </c>
      <c r="N1675" s="3"/>
      <c r="O1675" s="3">
        <v>0</v>
      </c>
      <c r="P1675" s="3"/>
      <c r="Q1675" s="3">
        <f t="shared" ref="Q1675:Q1682" si="56">M1675+O1675</f>
        <v>23200</v>
      </c>
      <c r="T1675" s="15"/>
    </row>
    <row r="1676" spans="1:20" ht="11.85" customHeight="1" x14ac:dyDescent="0.2">
      <c r="A1676" s="2" t="s">
        <v>810</v>
      </c>
      <c r="C1676" s="3">
        <v>0</v>
      </c>
      <c r="D1676" s="3"/>
      <c r="E1676" s="3">
        <v>0</v>
      </c>
      <c r="F1676" s="3"/>
      <c r="G1676" s="4">
        <v>0</v>
      </c>
      <c r="H1676" s="3"/>
      <c r="I1676" s="3">
        <v>500</v>
      </c>
      <c r="J1676" s="3"/>
      <c r="K1676" s="3">
        <v>500</v>
      </c>
      <c r="L1676" s="3"/>
      <c r="M1676" s="3">
        <v>500</v>
      </c>
      <c r="N1676" s="3"/>
      <c r="O1676" s="3">
        <v>0</v>
      </c>
      <c r="P1676" s="3"/>
      <c r="Q1676" s="3">
        <f t="shared" si="56"/>
        <v>500</v>
      </c>
      <c r="T1676" s="15"/>
    </row>
    <row r="1677" spans="1:20" ht="11.85" customHeight="1" x14ac:dyDescent="0.2">
      <c r="A1677" s="2" t="s">
        <v>811</v>
      </c>
      <c r="C1677" s="3">
        <v>0</v>
      </c>
      <c r="D1677" s="3"/>
      <c r="E1677" s="3">
        <v>0</v>
      </c>
      <c r="F1677" s="3"/>
      <c r="G1677" s="4">
        <v>0</v>
      </c>
      <c r="H1677" s="3"/>
      <c r="I1677" s="3">
        <v>600</v>
      </c>
      <c r="J1677" s="3"/>
      <c r="K1677" s="3">
        <v>600</v>
      </c>
      <c r="L1677" s="3"/>
      <c r="M1677" s="3">
        <v>600</v>
      </c>
      <c r="N1677" s="3"/>
      <c r="O1677" s="3">
        <v>0</v>
      </c>
      <c r="P1677" s="3"/>
      <c r="Q1677" s="3">
        <f t="shared" si="56"/>
        <v>600</v>
      </c>
      <c r="T1677" s="15"/>
    </row>
    <row r="1678" spans="1:20" ht="11.85" customHeight="1" x14ac:dyDescent="0.2">
      <c r="A1678" s="2" t="s">
        <v>812</v>
      </c>
      <c r="C1678" s="3">
        <v>7495</v>
      </c>
      <c r="D1678" s="3"/>
      <c r="E1678" s="3">
        <v>7881.02</v>
      </c>
      <c r="F1678" s="3"/>
      <c r="G1678" s="4">
        <v>6942.24</v>
      </c>
      <c r="H1678" s="3"/>
      <c r="I1678" s="3">
        <v>7967</v>
      </c>
      <c r="J1678" s="3"/>
      <c r="K1678" s="3">
        <v>7967</v>
      </c>
      <c r="L1678" s="3"/>
      <c r="M1678" s="3">
        <v>9377</v>
      </c>
      <c r="N1678" s="3"/>
      <c r="O1678" s="3">
        <v>0</v>
      </c>
      <c r="P1678" s="3"/>
      <c r="Q1678" s="3">
        <f t="shared" si="56"/>
        <v>9377</v>
      </c>
      <c r="T1678" s="15"/>
    </row>
    <row r="1679" spans="1:20" ht="11.85" customHeight="1" x14ac:dyDescent="0.2">
      <c r="A1679" s="2" t="s">
        <v>813</v>
      </c>
      <c r="C1679" s="3">
        <v>2736</v>
      </c>
      <c r="D1679" s="3"/>
      <c r="E1679" s="3">
        <v>3000.31</v>
      </c>
      <c r="F1679" s="3"/>
      <c r="G1679" s="4">
        <v>3171.6</v>
      </c>
      <c r="H1679" s="3"/>
      <c r="I1679" s="3">
        <v>3129</v>
      </c>
      <c r="J1679" s="3"/>
      <c r="K1679" s="3">
        <v>3129</v>
      </c>
      <c r="L1679" s="3"/>
      <c r="M1679" s="3">
        <v>2449</v>
      </c>
      <c r="N1679" s="3"/>
      <c r="O1679" s="3">
        <v>0</v>
      </c>
      <c r="P1679" s="3"/>
      <c r="Q1679" s="3">
        <f t="shared" si="56"/>
        <v>2449</v>
      </c>
      <c r="T1679" s="15"/>
    </row>
    <row r="1680" spans="1:20" ht="11.85" customHeight="1" x14ac:dyDescent="0.2">
      <c r="A1680" s="2" t="s">
        <v>814</v>
      </c>
      <c r="C1680" s="3">
        <v>719</v>
      </c>
      <c r="D1680" s="3"/>
      <c r="E1680" s="3">
        <v>756.63</v>
      </c>
      <c r="F1680" s="3"/>
      <c r="G1680" s="4">
        <v>903.39</v>
      </c>
      <c r="H1680" s="3"/>
      <c r="I1680" s="3">
        <v>823</v>
      </c>
      <c r="J1680" s="3"/>
      <c r="K1680" s="3">
        <v>823</v>
      </c>
      <c r="L1680" s="3"/>
      <c r="M1680" s="3">
        <v>956</v>
      </c>
      <c r="N1680" s="3"/>
      <c r="O1680" s="3">
        <v>0</v>
      </c>
      <c r="P1680" s="3"/>
      <c r="Q1680" s="3">
        <f t="shared" si="56"/>
        <v>956</v>
      </c>
      <c r="T1680" s="15"/>
    </row>
    <row r="1681" spans="1:21" ht="11.85" customHeight="1" x14ac:dyDescent="0.2">
      <c r="A1681" s="2" t="s">
        <v>815</v>
      </c>
      <c r="C1681" s="3">
        <v>261</v>
      </c>
      <c r="D1681" s="3"/>
      <c r="E1681" s="3">
        <v>0.68</v>
      </c>
      <c r="F1681" s="3"/>
      <c r="G1681" s="4">
        <v>207</v>
      </c>
      <c r="H1681" s="3"/>
      <c r="I1681" s="3">
        <v>207</v>
      </c>
      <c r="J1681" s="3"/>
      <c r="K1681" s="3">
        <v>207</v>
      </c>
      <c r="L1681" s="3"/>
      <c r="M1681" s="3">
        <v>90</v>
      </c>
      <c r="N1681" s="3"/>
      <c r="O1681" s="3">
        <v>0</v>
      </c>
      <c r="P1681" s="3"/>
      <c r="Q1681" s="3">
        <f t="shared" si="56"/>
        <v>90</v>
      </c>
      <c r="T1681" s="15"/>
    </row>
    <row r="1682" spans="1:21" ht="11.85" customHeight="1" x14ac:dyDescent="0.2">
      <c r="A1682" s="2" t="s">
        <v>816</v>
      </c>
      <c r="C1682" s="16">
        <v>2054</v>
      </c>
      <c r="D1682" s="3"/>
      <c r="E1682" s="16">
        <v>2148.12</v>
      </c>
      <c r="F1682" s="3"/>
      <c r="G1682" s="17">
        <v>2204.3000000000002</v>
      </c>
      <c r="H1682" s="3"/>
      <c r="I1682" s="16">
        <v>2256</v>
      </c>
      <c r="J1682" s="3"/>
      <c r="K1682" s="16">
        <v>2256</v>
      </c>
      <c r="L1682" s="3"/>
      <c r="M1682" s="16">
        <v>1849</v>
      </c>
      <c r="N1682" s="3"/>
      <c r="O1682" s="16">
        <v>0</v>
      </c>
      <c r="P1682" s="3"/>
      <c r="Q1682" s="16">
        <f t="shared" si="56"/>
        <v>1849</v>
      </c>
      <c r="T1682" s="15"/>
    </row>
    <row r="1683" spans="1:21" ht="11.85" customHeight="1" x14ac:dyDescent="0.2">
      <c r="A1683" s="2" t="s">
        <v>249</v>
      </c>
      <c r="C1683" s="3">
        <f>SUM(C1675:C1682)</f>
        <v>40121</v>
      </c>
      <c r="D1683" s="3"/>
      <c r="E1683" s="3">
        <f>SUM(E1675:E1682)</f>
        <v>41866.76</v>
      </c>
      <c r="F1683" s="3"/>
      <c r="G1683" s="4">
        <f>SUM(G1675:G1682)</f>
        <v>42242.93</v>
      </c>
      <c r="H1683" s="3"/>
      <c r="I1683" s="3">
        <f>SUM(I1675:I1682)</f>
        <v>43911</v>
      </c>
      <c r="J1683" s="3"/>
      <c r="K1683" s="3">
        <f>SUM(K1675:K1682)</f>
        <v>43911</v>
      </c>
      <c r="L1683" s="3"/>
      <c r="M1683" s="3">
        <f>SUM(M1675:M1682)</f>
        <v>39021</v>
      </c>
      <c r="N1683" s="3"/>
      <c r="O1683" s="3">
        <f>SUM(O1675:O1682)</f>
        <v>0</v>
      </c>
      <c r="P1683" s="3"/>
      <c r="Q1683" s="3">
        <f>SUM(Q1675:Q1682)</f>
        <v>39021</v>
      </c>
      <c r="U1683" s="3"/>
    </row>
    <row r="1684" spans="1:21" ht="11.85" customHeight="1" x14ac:dyDescent="0.2">
      <c r="C1684" s="3"/>
      <c r="D1684" s="3"/>
      <c r="F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</row>
    <row r="1685" spans="1:21" ht="11.85" customHeight="1" x14ac:dyDescent="0.2">
      <c r="A1685" s="24" t="s">
        <v>250</v>
      </c>
      <c r="C1685" s="3"/>
      <c r="D1685" s="3"/>
      <c r="F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</row>
    <row r="1686" spans="1:21" ht="11.85" customHeight="1" x14ac:dyDescent="0.2">
      <c r="A1686" s="2" t="s">
        <v>817</v>
      </c>
      <c r="C1686" s="3">
        <v>0</v>
      </c>
      <c r="D1686" s="3"/>
      <c r="E1686" s="3">
        <v>0</v>
      </c>
      <c r="F1686" s="3"/>
      <c r="G1686" s="4">
        <v>0</v>
      </c>
      <c r="H1686" s="3"/>
      <c r="I1686" s="3">
        <v>0</v>
      </c>
      <c r="J1686" s="3"/>
      <c r="K1686" s="3">
        <v>0</v>
      </c>
      <c r="L1686" s="3"/>
      <c r="M1686" s="3">
        <v>0</v>
      </c>
      <c r="N1686" s="3"/>
      <c r="O1686" s="3">
        <v>0</v>
      </c>
      <c r="P1686" s="3"/>
      <c r="Q1686" s="3">
        <f t="shared" ref="Q1686:Q1697" si="57">M1686+O1686</f>
        <v>0</v>
      </c>
      <c r="T1686" s="15"/>
    </row>
    <row r="1687" spans="1:21" ht="11.85" customHeight="1" x14ac:dyDescent="0.2">
      <c r="A1687" s="2" t="s">
        <v>818</v>
      </c>
      <c r="C1687" s="3">
        <v>729</v>
      </c>
      <c r="D1687" s="3"/>
      <c r="E1687" s="3">
        <v>247.49</v>
      </c>
      <c r="F1687" s="3"/>
      <c r="G1687" s="4">
        <v>1415.91</v>
      </c>
      <c r="H1687" s="3"/>
      <c r="I1687" s="3">
        <v>1000</v>
      </c>
      <c r="J1687" s="3"/>
      <c r="K1687" s="3">
        <v>2000</v>
      </c>
      <c r="L1687" s="3"/>
      <c r="M1687" s="3">
        <v>0</v>
      </c>
      <c r="N1687" s="3"/>
      <c r="O1687" s="3">
        <v>0</v>
      </c>
      <c r="P1687" s="3"/>
      <c r="Q1687" s="3">
        <f t="shared" si="57"/>
        <v>0</v>
      </c>
      <c r="T1687" s="15"/>
    </row>
    <row r="1688" spans="1:21" ht="11.85" customHeight="1" x14ac:dyDescent="0.2">
      <c r="A1688" s="2" t="s">
        <v>819</v>
      </c>
      <c r="C1688" s="3">
        <v>0</v>
      </c>
      <c r="D1688" s="3"/>
      <c r="E1688" s="3">
        <v>0</v>
      </c>
      <c r="F1688" s="3"/>
      <c r="G1688" s="4">
        <v>0</v>
      </c>
      <c r="H1688" s="3"/>
      <c r="I1688" s="3">
        <v>0</v>
      </c>
      <c r="J1688" s="3"/>
      <c r="K1688" s="3">
        <v>0</v>
      </c>
      <c r="L1688" s="3"/>
      <c r="M1688" s="3">
        <v>0</v>
      </c>
      <c r="N1688" s="3"/>
      <c r="O1688" s="3">
        <v>0</v>
      </c>
      <c r="P1688" s="3"/>
      <c r="Q1688" s="3">
        <f t="shared" si="57"/>
        <v>0</v>
      </c>
      <c r="T1688" s="15"/>
    </row>
    <row r="1689" spans="1:21" ht="11.85" customHeight="1" x14ac:dyDescent="0.2">
      <c r="A1689" s="2" t="s">
        <v>820</v>
      </c>
      <c r="C1689" s="3">
        <v>0</v>
      </c>
      <c r="D1689" s="3"/>
      <c r="E1689" s="3">
        <v>0</v>
      </c>
      <c r="F1689" s="3"/>
      <c r="G1689" s="4">
        <v>0</v>
      </c>
      <c r="H1689" s="3"/>
      <c r="I1689" s="3">
        <v>0</v>
      </c>
      <c r="J1689" s="3"/>
      <c r="K1689" s="3">
        <v>0</v>
      </c>
      <c r="L1689" s="3"/>
      <c r="M1689" s="3">
        <v>0</v>
      </c>
      <c r="N1689" s="3"/>
      <c r="O1689" s="3">
        <v>0</v>
      </c>
      <c r="P1689" s="3"/>
      <c r="Q1689" s="3">
        <f t="shared" si="57"/>
        <v>0</v>
      </c>
      <c r="T1689" s="15"/>
    </row>
    <row r="1690" spans="1:21" ht="11.85" customHeight="1" x14ac:dyDescent="0.2">
      <c r="A1690" s="2" t="s">
        <v>821</v>
      </c>
      <c r="C1690" s="3">
        <v>0</v>
      </c>
      <c r="D1690" s="3"/>
      <c r="E1690" s="3">
        <v>0</v>
      </c>
      <c r="F1690" s="3"/>
      <c r="G1690" s="4">
        <v>0</v>
      </c>
      <c r="H1690" s="3"/>
      <c r="I1690" s="3">
        <v>0</v>
      </c>
      <c r="J1690" s="3"/>
      <c r="K1690" s="3">
        <v>0</v>
      </c>
      <c r="L1690" s="3"/>
      <c r="M1690" s="3">
        <v>0</v>
      </c>
      <c r="N1690" s="3"/>
      <c r="O1690" s="3">
        <v>0</v>
      </c>
      <c r="P1690" s="3"/>
      <c r="Q1690" s="3">
        <f t="shared" si="57"/>
        <v>0</v>
      </c>
      <c r="T1690" s="15"/>
    </row>
    <row r="1691" spans="1:21" ht="11.85" customHeight="1" x14ac:dyDescent="0.2">
      <c r="A1691" s="2" t="s">
        <v>822</v>
      </c>
      <c r="C1691" s="3">
        <v>0</v>
      </c>
      <c r="D1691" s="3"/>
      <c r="E1691" s="3">
        <v>0</v>
      </c>
      <c r="F1691" s="3"/>
      <c r="G1691" s="4">
        <v>0</v>
      </c>
      <c r="H1691" s="3"/>
      <c r="I1691" s="3">
        <v>0</v>
      </c>
      <c r="J1691" s="3"/>
      <c r="K1691" s="3">
        <v>0</v>
      </c>
      <c r="L1691" s="3"/>
      <c r="M1691" s="3">
        <v>0</v>
      </c>
      <c r="N1691" s="3"/>
      <c r="O1691" s="3">
        <v>0</v>
      </c>
      <c r="P1691" s="3"/>
      <c r="Q1691" s="3">
        <f t="shared" si="57"/>
        <v>0</v>
      </c>
      <c r="T1691" s="15"/>
    </row>
    <row r="1692" spans="1:21" ht="11.85" customHeight="1" x14ac:dyDescent="0.2">
      <c r="A1692" s="2" t="s">
        <v>823</v>
      </c>
      <c r="C1692" s="3">
        <v>0</v>
      </c>
      <c r="D1692" s="3"/>
      <c r="E1692" s="3">
        <v>0</v>
      </c>
      <c r="F1692" s="3"/>
      <c r="G1692" s="4">
        <v>0</v>
      </c>
      <c r="H1692" s="3"/>
      <c r="I1692" s="3">
        <v>0</v>
      </c>
      <c r="J1692" s="3"/>
      <c r="K1692" s="3">
        <v>0</v>
      </c>
      <c r="L1692" s="3"/>
      <c r="M1692" s="3">
        <v>0</v>
      </c>
      <c r="N1692" s="3"/>
      <c r="O1692" s="3">
        <v>0</v>
      </c>
      <c r="P1692" s="3"/>
      <c r="Q1692" s="3">
        <f t="shared" si="57"/>
        <v>0</v>
      </c>
      <c r="T1692" s="15"/>
    </row>
    <row r="1693" spans="1:21" ht="11.85" customHeight="1" x14ac:dyDescent="0.2">
      <c r="A1693" s="2" t="s">
        <v>824</v>
      </c>
      <c r="C1693" s="3">
        <v>0</v>
      </c>
      <c r="D1693" s="3"/>
      <c r="E1693" s="3">
        <v>0</v>
      </c>
      <c r="F1693" s="3"/>
      <c r="G1693" s="4">
        <v>0</v>
      </c>
      <c r="H1693" s="3"/>
      <c r="I1693" s="3">
        <v>35000</v>
      </c>
      <c r="J1693" s="3"/>
      <c r="K1693" s="3">
        <v>14583</v>
      </c>
      <c r="L1693" s="3"/>
      <c r="M1693" s="3">
        <v>35000</v>
      </c>
      <c r="N1693" s="3"/>
      <c r="O1693" s="3">
        <v>0</v>
      </c>
      <c r="P1693" s="3"/>
      <c r="Q1693" s="3">
        <f t="shared" si="57"/>
        <v>35000</v>
      </c>
      <c r="T1693" s="15"/>
    </row>
    <row r="1694" spans="1:21" ht="11.85" customHeight="1" x14ac:dyDescent="0.2">
      <c r="A1694" s="2" t="s">
        <v>825</v>
      </c>
      <c r="C1694" s="3">
        <v>0</v>
      </c>
      <c r="D1694" s="3"/>
      <c r="E1694" s="3">
        <v>0</v>
      </c>
      <c r="F1694" s="3"/>
      <c r="G1694" s="4">
        <v>0</v>
      </c>
      <c r="H1694" s="3"/>
      <c r="I1694" s="3">
        <v>0</v>
      </c>
      <c r="J1694" s="3"/>
      <c r="K1694" s="3">
        <v>0</v>
      </c>
      <c r="L1694" s="3"/>
      <c r="M1694" s="3">
        <v>0</v>
      </c>
      <c r="N1694" s="3"/>
      <c r="O1694" s="3">
        <v>0</v>
      </c>
      <c r="P1694" s="3"/>
      <c r="Q1694" s="3">
        <f t="shared" si="57"/>
        <v>0</v>
      </c>
      <c r="T1694" s="15"/>
    </row>
    <row r="1695" spans="1:21" ht="11.85" customHeight="1" x14ac:dyDescent="0.2">
      <c r="A1695" s="2" t="s">
        <v>826</v>
      </c>
      <c r="C1695" s="3">
        <v>644</v>
      </c>
      <c r="D1695" s="3"/>
      <c r="E1695" s="3">
        <v>1089</v>
      </c>
      <c r="F1695" s="3"/>
      <c r="G1695" s="4">
        <v>1454.74</v>
      </c>
      <c r="H1695" s="3"/>
      <c r="I1695" s="3">
        <v>2000</v>
      </c>
      <c r="J1695" s="3"/>
      <c r="K1695" s="3">
        <v>2000</v>
      </c>
      <c r="L1695" s="3"/>
      <c r="M1695" s="3">
        <v>2000</v>
      </c>
      <c r="N1695" s="3"/>
      <c r="O1695" s="3">
        <v>0</v>
      </c>
      <c r="P1695" s="3"/>
      <c r="Q1695" s="3">
        <f t="shared" si="57"/>
        <v>2000</v>
      </c>
      <c r="T1695" s="15"/>
    </row>
    <row r="1696" spans="1:21" ht="11.85" customHeight="1" x14ac:dyDescent="0.2">
      <c r="A1696" s="2" t="s">
        <v>827</v>
      </c>
      <c r="C1696" s="3">
        <v>0</v>
      </c>
      <c r="D1696" s="3"/>
      <c r="E1696" s="3">
        <v>0</v>
      </c>
      <c r="F1696" s="3"/>
      <c r="G1696" s="4">
        <v>0</v>
      </c>
      <c r="H1696" s="3"/>
      <c r="I1696" s="3">
        <v>0</v>
      </c>
      <c r="J1696" s="3"/>
      <c r="K1696" s="3">
        <v>0</v>
      </c>
      <c r="L1696" s="3"/>
      <c r="M1696" s="3">
        <v>0</v>
      </c>
      <c r="N1696" s="3"/>
      <c r="O1696" s="3">
        <v>0</v>
      </c>
      <c r="P1696" s="3"/>
      <c r="Q1696" s="3">
        <f t="shared" si="57"/>
        <v>0</v>
      </c>
      <c r="T1696" s="15"/>
    </row>
    <row r="1697" spans="1:20" ht="11.85" customHeight="1" x14ac:dyDescent="0.2">
      <c r="A1697" s="2" t="s">
        <v>828</v>
      </c>
      <c r="C1697" s="16">
        <v>0</v>
      </c>
      <c r="D1697" s="3"/>
      <c r="E1697" s="16">
        <v>0</v>
      </c>
      <c r="F1697" s="3"/>
      <c r="G1697" s="17">
        <v>0</v>
      </c>
      <c r="H1697" s="3"/>
      <c r="I1697" s="16">
        <v>0</v>
      </c>
      <c r="J1697" s="3"/>
      <c r="K1697" s="16">
        <v>0</v>
      </c>
      <c r="L1697" s="3"/>
      <c r="M1697" s="16">
        <v>1100</v>
      </c>
      <c r="N1697" s="3"/>
      <c r="O1697" s="16">
        <v>0</v>
      </c>
      <c r="P1697" s="3"/>
      <c r="Q1697" s="16">
        <f t="shared" si="57"/>
        <v>1100</v>
      </c>
      <c r="T1697" s="15"/>
    </row>
    <row r="1698" spans="1:20" ht="11.85" customHeight="1" x14ac:dyDescent="0.2">
      <c r="A1698" s="2" t="s">
        <v>267</v>
      </c>
      <c r="C1698" s="3">
        <f>SUM(C1686:C1697)</f>
        <v>1373</v>
      </c>
      <c r="D1698" s="3"/>
      <c r="E1698" s="3">
        <f>SUM(E1686:E1697)</f>
        <v>1336.49</v>
      </c>
      <c r="F1698" s="3"/>
      <c r="G1698" s="4">
        <f>SUM(G1686:G1697)</f>
        <v>2870.65</v>
      </c>
      <c r="H1698" s="3"/>
      <c r="I1698" s="3">
        <f>SUM(I1686:I1697)</f>
        <v>38000</v>
      </c>
      <c r="J1698" s="3"/>
      <c r="K1698" s="3">
        <f>SUM(K1686:K1697)</f>
        <v>18583</v>
      </c>
      <c r="L1698" s="3"/>
      <c r="M1698" s="3">
        <f>SUM(M1686:M1697)</f>
        <v>38100</v>
      </c>
      <c r="N1698" s="3"/>
      <c r="O1698" s="3">
        <f>SUM(O1686:O1697)</f>
        <v>0</v>
      </c>
      <c r="P1698" s="3"/>
      <c r="Q1698" s="3">
        <f>SUM(Q1686:Q1697)</f>
        <v>38100</v>
      </c>
    </row>
    <row r="1699" spans="1:20" ht="11.85" customHeight="1" x14ac:dyDescent="0.2">
      <c r="C1699" s="3"/>
      <c r="D1699" s="3"/>
      <c r="F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</row>
    <row r="1700" spans="1:20" ht="11.85" customHeight="1" x14ac:dyDescent="0.2">
      <c r="A1700" s="14" t="s">
        <v>268</v>
      </c>
      <c r="C1700" s="3"/>
      <c r="D1700" s="3"/>
      <c r="F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</row>
    <row r="1701" spans="1:20" ht="11.85" customHeight="1" x14ac:dyDescent="0.2">
      <c r="A1701" s="2" t="s">
        <v>829</v>
      </c>
      <c r="C1701" s="3">
        <v>79</v>
      </c>
      <c r="D1701" s="3"/>
      <c r="E1701" s="3">
        <v>50</v>
      </c>
      <c r="F1701" s="3"/>
      <c r="G1701" s="4">
        <v>0</v>
      </c>
      <c r="H1701" s="3"/>
      <c r="I1701" s="3">
        <v>50</v>
      </c>
      <c r="J1701" s="3"/>
      <c r="K1701" s="3">
        <v>50</v>
      </c>
      <c r="L1701" s="3"/>
      <c r="M1701" s="3">
        <v>50</v>
      </c>
      <c r="N1701" s="3"/>
      <c r="O1701" s="3">
        <v>0</v>
      </c>
      <c r="P1701" s="3"/>
      <c r="Q1701" s="3">
        <f t="shared" ref="Q1701:Q1715" si="58">M1701+O1701</f>
        <v>50</v>
      </c>
      <c r="T1701" s="15"/>
    </row>
    <row r="1702" spans="1:20" ht="11.85" customHeight="1" x14ac:dyDescent="0.2">
      <c r="A1702" s="2" t="s">
        <v>830</v>
      </c>
      <c r="C1702" s="3">
        <v>150</v>
      </c>
      <c r="D1702" s="3"/>
      <c r="E1702" s="3">
        <v>0</v>
      </c>
      <c r="F1702" s="3"/>
      <c r="G1702" s="4">
        <v>12.4</v>
      </c>
      <c r="H1702" s="3"/>
      <c r="I1702" s="3">
        <v>300</v>
      </c>
      <c r="J1702" s="3"/>
      <c r="K1702" s="3">
        <v>1000</v>
      </c>
      <c r="L1702" s="3"/>
      <c r="M1702" s="3">
        <v>1000</v>
      </c>
      <c r="N1702" s="3"/>
      <c r="O1702" s="3">
        <v>0</v>
      </c>
      <c r="P1702" s="3"/>
      <c r="Q1702" s="3">
        <f t="shared" si="58"/>
        <v>1000</v>
      </c>
      <c r="T1702" s="15"/>
    </row>
    <row r="1703" spans="1:20" ht="11.85" customHeight="1" x14ac:dyDescent="0.2">
      <c r="A1703" s="2" t="s">
        <v>831</v>
      </c>
      <c r="C1703" s="3">
        <v>489</v>
      </c>
      <c r="D1703" s="3"/>
      <c r="E1703" s="3">
        <v>722.73</v>
      </c>
      <c r="F1703" s="3"/>
      <c r="G1703" s="4">
        <v>261.29000000000002</v>
      </c>
      <c r="H1703" s="3"/>
      <c r="I1703" s="3">
        <v>1200</v>
      </c>
      <c r="J1703" s="3"/>
      <c r="K1703" s="3">
        <v>1200</v>
      </c>
      <c r="L1703" s="3"/>
      <c r="M1703" s="3">
        <v>500</v>
      </c>
      <c r="N1703" s="3"/>
      <c r="O1703" s="3">
        <v>0</v>
      </c>
      <c r="P1703" s="3"/>
      <c r="Q1703" s="3">
        <f t="shared" si="58"/>
        <v>500</v>
      </c>
      <c r="T1703" s="15"/>
    </row>
    <row r="1704" spans="1:20" ht="11.85" customHeight="1" x14ac:dyDescent="0.2">
      <c r="A1704" s="2" t="s">
        <v>832</v>
      </c>
      <c r="C1704" s="3">
        <v>6349</v>
      </c>
      <c r="D1704" s="3"/>
      <c r="E1704" s="3">
        <v>6397.81</v>
      </c>
      <c r="F1704" s="3"/>
      <c r="G1704" s="4">
        <v>3891.52</v>
      </c>
      <c r="H1704" s="3"/>
      <c r="I1704" s="3">
        <v>5700</v>
      </c>
      <c r="J1704" s="3"/>
      <c r="K1704" s="3">
        <v>5700</v>
      </c>
      <c r="L1704" s="3"/>
      <c r="M1704" s="3">
        <v>5700</v>
      </c>
      <c r="N1704" s="3"/>
      <c r="O1704" s="3">
        <v>0</v>
      </c>
      <c r="P1704" s="3"/>
      <c r="Q1704" s="3">
        <f t="shared" si="58"/>
        <v>5700</v>
      </c>
      <c r="T1704" s="15"/>
    </row>
    <row r="1705" spans="1:20" ht="11.85" customHeight="1" x14ac:dyDescent="0.2">
      <c r="A1705" s="2" t="s">
        <v>833</v>
      </c>
      <c r="C1705" s="3">
        <v>117</v>
      </c>
      <c r="D1705" s="3"/>
      <c r="E1705" s="3">
        <v>1259.3</v>
      </c>
      <c r="F1705" s="3"/>
      <c r="G1705" s="4">
        <v>89</v>
      </c>
      <c r="H1705" s="3"/>
      <c r="I1705" s="3">
        <v>1000</v>
      </c>
      <c r="J1705" s="3"/>
      <c r="K1705" s="3">
        <v>1000</v>
      </c>
      <c r="L1705" s="3"/>
      <c r="M1705" s="3">
        <v>1000</v>
      </c>
      <c r="N1705" s="3"/>
      <c r="O1705" s="3">
        <v>0</v>
      </c>
      <c r="P1705" s="3"/>
      <c r="Q1705" s="3">
        <f t="shared" si="58"/>
        <v>1000</v>
      </c>
      <c r="T1705" s="15"/>
    </row>
    <row r="1706" spans="1:20" ht="11.85" customHeight="1" x14ac:dyDescent="0.2">
      <c r="A1706" s="2" t="s">
        <v>834</v>
      </c>
      <c r="C1706" s="3">
        <v>0</v>
      </c>
      <c r="D1706" s="3"/>
      <c r="E1706" s="3">
        <v>169.89</v>
      </c>
      <c r="F1706" s="3"/>
      <c r="G1706" s="4">
        <v>0</v>
      </c>
      <c r="H1706" s="3"/>
      <c r="I1706" s="3">
        <v>200</v>
      </c>
      <c r="J1706" s="3"/>
      <c r="K1706" s="3">
        <v>200</v>
      </c>
      <c r="L1706" s="3"/>
      <c r="M1706" s="3">
        <v>200</v>
      </c>
      <c r="N1706" s="3"/>
      <c r="O1706" s="3">
        <v>0</v>
      </c>
      <c r="P1706" s="3"/>
      <c r="Q1706" s="3">
        <f t="shared" si="58"/>
        <v>200</v>
      </c>
      <c r="T1706" s="15"/>
    </row>
    <row r="1707" spans="1:20" ht="11.85" hidden="1" customHeight="1" x14ac:dyDescent="0.2">
      <c r="A1707" s="2" t="s">
        <v>835</v>
      </c>
      <c r="C1707" s="3">
        <v>0</v>
      </c>
      <c r="D1707" s="3"/>
      <c r="E1707" s="3">
        <v>0</v>
      </c>
      <c r="F1707" s="3"/>
      <c r="G1707" s="4">
        <v>0</v>
      </c>
      <c r="H1707" s="3"/>
      <c r="I1707" s="3">
        <v>0</v>
      </c>
      <c r="J1707" s="3"/>
      <c r="K1707" s="3">
        <v>0</v>
      </c>
      <c r="L1707" s="3"/>
      <c r="M1707" s="3">
        <v>0</v>
      </c>
      <c r="N1707" s="3"/>
      <c r="O1707" s="3">
        <v>0</v>
      </c>
      <c r="P1707" s="3"/>
      <c r="Q1707" s="3">
        <f t="shared" si="58"/>
        <v>0</v>
      </c>
      <c r="T1707" s="15"/>
    </row>
    <row r="1708" spans="1:20" ht="11.85" customHeight="1" x14ac:dyDescent="0.2">
      <c r="A1708" s="2" t="s">
        <v>836</v>
      </c>
      <c r="C1708" s="3">
        <v>39</v>
      </c>
      <c r="D1708" s="3"/>
      <c r="E1708" s="3">
        <v>1497.84</v>
      </c>
      <c r="F1708" s="3"/>
      <c r="G1708" s="4">
        <v>941.94</v>
      </c>
      <c r="H1708" s="3"/>
      <c r="I1708" s="3">
        <v>3240</v>
      </c>
      <c r="J1708" s="3"/>
      <c r="K1708" s="3">
        <v>2540</v>
      </c>
      <c r="L1708" s="3"/>
      <c r="M1708" s="3">
        <v>1000</v>
      </c>
      <c r="N1708" s="3"/>
      <c r="O1708" s="3">
        <v>0</v>
      </c>
      <c r="P1708" s="3"/>
      <c r="Q1708" s="3">
        <f t="shared" si="58"/>
        <v>1000</v>
      </c>
      <c r="T1708" s="15"/>
    </row>
    <row r="1709" spans="1:20" ht="11.85" customHeight="1" x14ac:dyDescent="0.2">
      <c r="A1709" s="2" t="s">
        <v>837</v>
      </c>
      <c r="C1709" s="3">
        <v>0</v>
      </c>
      <c r="D1709" s="3"/>
      <c r="E1709" s="3">
        <v>0</v>
      </c>
      <c r="F1709" s="3"/>
      <c r="G1709" s="4">
        <v>0</v>
      </c>
      <c r="H1709" s="3"/>
      <c r="I1709" s="3">
        <v>0</v>
      </c>
      <c r="J1709" s="3"/>
      <c r="K1709" s="3">
        <v>0</v>
      </c>
      <c r="L1709" s="3"/>
      <c r="M1709" s="3">
        <v>0</v>
      </c>
      <c r="N1709" s="3"/>
      <c r="O1709" s="3">
        <v>0</v>
      </c>
      <c r="P1709" s="3"/>
      <c r="Q1709" s="3">
        <f t="shared" si="58"/>
        <v>0</v>
      </c>
      <c r="T1709" s="15"/>
    </row>
    <row r="1710" spans="1:20" ht="11.85" customHeight="1" x14ac:dyDescent="0.2">
      <c r="A1710" s="2" t="s">
        <v>838</v>
      </c>
      <c r="C1710" s="3">
        <v>521</v>
      </c>
      <c r="D1710" s="3"/>
      <c r="E1710" s="3">
        <v>557.04</v>
      </c>
      <c r="F1710" s="3"/>
      <c r="G1710" s="4">
        <v>509.64</v>
      </c>
      <c r="H1710" s="3"/>
      <c r="I1710" s="3">
        <v>555</v>
      </c>
      <c r="J1710" s="3"/>
      <c r="K1710" s="3">
        <v>555</v>
      </c>
      <c r="L1710" s="3"/>
      <c r="M1710" s="3">
        <v>555</v>
      </c>
      <c r="N1710" s="3"/>
      <c r="O1710" s="3">
        <v>0</v>
      </c>
      <c r="P1710" s="3"/>
      <c r="Q1710" s="3">
        <f t="shared" si="58"/>
        <v>555</v>
      </c>
      <c r="T1710" s="15"/>
    </row>
    <row r="1711" spans="1:20" ht="11.85" customHeight="1" x14ac:dyDescent="0.2">
      <c r="A1711" s="2" t="s">
        <v>839</v>
      </c>
      <c r="C1711" s="3">
        <v>0</v>
      </c>
      <c r="D1711" s="3"/>
      <c r="E1711" s="3">
        <v>150</v>
      </c>
      <c r="F1711" s="3"/>
      <c r="G1711" s="4">
        <v>0</v>
      </c>
      <c r="H1711" s="3"/>
      <c r="I1711" s="3">
        <v>205</v>
      </c>
      <c r="J1711" s="3"/>
      <c r="K1711" s="3">
        <v>205</v>
      </c>
      <c r="L1711" s="3"/>
      <c r="M1711" s="3">
        <v>200</v>
      </c>
      <c r="N1711" s="3"/>
      <c r="O1711" s="3">
        <v>0</v>
      </c>
      <c r="P1711" s="3"/>
      <c r="Q1711" s="3">
        <f t="shared" si="58"/>
        <v>200</v>
      </c>
      <c r="T1711" s="15"/>
    </row>
    <row r="1712" spans="1:20" ht="11.85" hidden="1" customHeight="1" x14ac:dyDescent="0.2">
      <c r="A1712" s="2" t="s">
        <v>840</v>
      </c>
      <c r="C1712" s="3">
        <v>0</v>
      </c>
      <c r="D1712" s="3"/>
      <c r="E1712" s="3">
        <v>0</v>
      </c>
      <c r="F1712" s="3"/>
      <c r="G1712" s="4">
        <v>0</v>
      </c>
      <c r="H1712" s="3"/>
      <c r="I1712" s="3">
        <v>0</v>
      </c>
      <c r="J1712" s="3"/>
      <c r="K1712" s="3">
        <v>0</v>
      </c>
      <c r="L1712" s="3"/>
      <c r="M1712" s="3">
        <v>0</v>
      </c>
      <c r="N1712" s="3"/>
      <c r="O1712" s="3">
        <v>0</v>
      </c>
      <c r="P1712" s="3"/>
      <c r="Q1712" s="3">
        <f t="shared" si="58"/>
        <v>0</v>
      </c>
      <c r="T1712" s="15"/>
    </row>
    <row r="1713" spans="1:20" ht="11.85" hidden="1" customHeight="1" x14ac:dyDescent="0.2">
      <c r="A1713" s="2" t="s">
        <v>841</v>
      </c>
      <c r="C1713" s="3">
        <v>0</v>
      </c>
      <c r="D1713" s="3"/>
      <c r="E1713" s="3">
        <v>0</v>
      </c>
      <c r="F1713" s="3"/>
      <c r="G1713" s="4">
        <v>0</v>
      </c>
      <c r="H1713" s="3"/>
      <c r="I1713" s="3">
        <v>0</v>
      </c>
      <c r="J1713" s="3"/>
      <c r="K1713" s="3">
        <v>0</v>
      </c>
      <c r="L1713" s="3"/>
      <c r="M1713" s="3">
        <v>0</v>
      </c>
      <c r="N1713" s="3"/>
      <c r="O1713" s="3">
        <v>0</v>
      </c>
      <c r="P1713" s="3"/>
      <c r="Q1713" s="3">
        <f t="shared" si="58"/>
        <v>0</v>
      </c>
      <c r="T1713" s="15"/>
    </row>
    <row r="1714" spans="1:20" ht="11.85" customHeight="1" x14ac:dyDescent="0.2">
      <c r="A1714" s="2" t="s">
        <v>842</v>
      </c>
      <c r="C1714" s="3">
        <v>205</v>
      </c>
      <c r="D1714" s="3"/>
      <c r="E1714" s="3">
        <v>111</v>
      </c>
      <c r="F1714" s="3"/>
      <c r="G1714" s="4">
        <v>197.95</v>
      </c>
      <c r="H1714" s="3"/>
      <c r="I1714" s="3">
        <v>300</v>
      </c>
      <c r="J1714" s="3"/>
      <c r="K1714" s="3">
        <v>300</v>
      </c>
      <c r="L1714" s="3"/>
      <c r="M1714" s="3">
        <v>300</v>
      </c>
      <c r="N1714" s="3"/>
      <c r="O1714" s="3">
        <v>0</v>
      </c>
      <c r="P1714" s="3"/>
      <c r="Q1714" s="3">
        <f t="shared" si="58"/>
        <v>300</v>
      </c>
      <c r="T1714" s="15"/>
    </row>
    <row r="1715" spans="1:20" ht="11.85" customHeight="1" x14ac:dyDescent="0.2">
      <c r="A1715" s="2" t="s">
        <v>843</v>
      </c>
      <c r="C1715" s="16">
        <v>0</v>
      </c>
      <c r="D1715" s="3"/>
      <c r="E1715" s="16">
        <v>0</v>
      </c>
      <c r="F1715" s="3"/>
      <c r="G1715" s="17">
        <v>0</v>
      </c>
      <c r="H1715" s="3"/>
      <c r="I1715" s="16">
        <v>0</v>
      </c>
      <c r="J1715" s="3"/>
      <c r="K1715" s="16">
        <v>0</v>
      </c>
      <c r="L1715" s="3"/>
      <c r="M1715" s="16">
        <v>0</v>
      </c>
      <c r="N1715" s="3"/>
      <c r="O1715" s="16">
        <v>0</v>
      </c>
      <c r="P1715" s="3"/>
      <c r="Q1715" s="16">
        <f t="shared" si="58"/>
        <v>0</v>
      </c>
      <c r="T1715" s="15"/>
    </row>
    <row r="1716" spans="1:20" ht="11.85" customHeight="1" x14ac:dyDescent="0.2">
      <c r="A1716" s="2" t="s">
        <v>290</v>
      </c>
      <c r="C1716" s="3">
        <f>SUM(C1701:C1709)+SUM(C1710:C1715)</f>
        <v>7949</v>
      </c>
      <c r="D1716" s="3"/>
      <c r="E1716" s="3">
        <f>SUM(E1701:E1709)+SUM(E1710:E1715)</f>
        <v>10915.61</v>
      </c>
      <c r="F1716" s="3"/>
      <c r="G1716" s="4">
        <f>SUM(G1701:G1709)+SUM(G1710:G1715)</f>
        <v>5903.74</v>
      </c>
      <c r="H1716" s="3"/>
      <c r="I1716" s="3">
        <f>SUM(I1701:I1709)+SUM(I1710:I1715)</f>
        <v>12750</v>
      </c>
      <c r="J1716" s="3"/>
      <c r="K1716" s="3">
        <f>SUM(K1701:K1709)+SUM(K1710:K1715)</f>
        <v>12750</v>
      </c>
      <c r="L1716" s="3"/>
      <c r="M1716" s="3">
        <f>SUM(M1701:M1709)+SUM(M1710:M1715)</f>
        <v>10505</v>
      </c>
      <c r="N1716" s="3"/>
      <c r="O1716" s="3">
        <f>SUM(O1701:O1709)+SUM(O1710:O1715)</f>
        <v>0</v>
      </c>
      <c r="P1716" s="3"/>
      <c r="Q1716" s="3">
        <f>SUM(Q1701:Q1709)+SUM(Q1710:Q1715)</f>
        <v>10505</v>
      </c>
      <c r="R1716" s="3"/>
      <c r="S1716" s="3"/>
    </row>
    <row r="1717" spans="1:20" ht="11.85" customHeight="1" x14ac:dyDescent="0.2"/>
    <row r="1718" spans="1:20" ht="11.85" customHeight="1" x14ac:dyDescent="0.2">
      <c r="A1718" s="2" t="s">
        <v>844</v>
      </c>
      <c r="C1718" s="19">
        <v>0</v>
      </c>
      <c r="D1718" s="3"/>
      <c r="E1718" s="19">
        <v>22272.5</v>
      </c>
      <c r="F1718" s="3"/>
      <c r="G1718" s="20">
        <v>0</v>
      </c>
      <c r="H1718" s="3"/>
      <c r="I1718" s="19">
        <v>0</v>
      </c>
      <c r="J1718" s="3"/>
      <c r="K1718" s="19">
        <v>0</v>
      </c>
      <c r="L1718" s="3"/>
      <c r="M1718" s="19">
        <v>0</v>
      </c>
      <c r="N1718" s="3"/>
      <c r="O1718" s="19">
        <v>0</v>
      </c>
      <c r="P1718" s="3"/>
      <c r="Q1718" s="19">
        <f>M1718+O1718</f>
        <v>0</v>
      </c>
      <c r="T1718" s="15"/>
    </row>
    <row r="1719" spans="1:20" ht="11.85" customHeight="1" x14ac:dyDescent="0.2">
      <c r="A1719" s="2" t="s">
        <v>845</v>
      </c>
      <c r="C1719" s="16">
        <v>0</v>
      </c>
      <c r="D1719" s="3"/>
      <c r="E1719" s="16">
        <v>0</v>
      </c>
      <c r="F1719" s="3"/>
      <c r="G1719" s="17">
        <v>0</v>
      </c>
      <c r="H1719" s="3"/>
      <c r="I1719" s="16">
        <v>0</v>
      </c>
      <c r="J1719" s="3"/>
      <c r="K1719" s="16">
        <v>0</v>
      </c>
      <c r="L1719" s="3"/>
      <c r="M1719" s="16">
        <v>0</v>
      </c>
      <c r="N1719" s="3"/>
      <c r="O1719" s="16">
        <v>0</v>
      </c>
      <c r="P1719" s="3"/>
      <c r="Q1719" s="16">
        <v>0</v>
      </c>
      <c r="T1719" s="15"/>
    </row>
    <row r="1720" spans="1:20" ht="11.85" customHeight="1" x14ac:dyDescent="0.2">
      <c r="A1720" s="2" t="s">
        <v>293</v>
      </c>
      <c r="C1720" s="3">
        <f>SUM(C1718)</f>
        <v>0</v>
      </c>
      <c r="D1720" s="3"/>
      <c r="E1720" s="3">
        <f>SUM(E1718)</f>
        <v>22272.5</v>
      </c>
      <c r="F1720" s="3"/>
      <c r="G1720" s="4">
        <f>SUM(G1718)</f>
        <v>0</v>
      </c>
      <c r="H1720" s="3"/>
      <c r="I1720" s="3">
        <f>SUM(I1718)</f>
        <v>0</v>
      </c>
      <c r="J1720" s="3"/>
      <c r="K1720" s="3">
        <f>SUM(K1718)</f>
        <v>0</v>
      </c>
      <c r="L1720" s="3"/>
      <c r="M1720" s="3">
        <f>SUM(M1718)</f>
        <v>0</v>
      </c>
      <c r="N1720" s="3"/>
      <c r="O1720" s="3">
        <f>SUM(O1718)</f>
        <v>0</v>
      </c>
      <c r="P1720" s="3"/>
      <c r="Q1720" s="3">
        <f>SUM(Q1718)</f>
        <v>0</v>
      </c>
    </row>
    <row r="1721" spans="1:20" ht="11.85" customHeight="1" x14ac:dyDescent="0.2">
      <c r="C1721" s="3"/>
      <c r="D1721" s="3"/>
      <c r="F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</row>
    <row r="1722" spans="1:20" ht="11.85" customHeight="1" x14ac:dyDescent="0.2">
      <c r="A1722" s="2" t="s">
        <v>846</v>
      </c>
      <c r="C1722" s="3">
        <f>C1683+C1698+C1716+C1720</f>
        <v>49443</v>
      </c>
      <c r="D1722" s="3"/>
      <c r="E1722" s="3">
        <f>E1683+E1698+E1716+E1720</f>
        <v>76391.360000000001</v>
      </c>
      <c r="F1722" s="3"/>
      <c r="G1722" s="4">
        <f>G1683+G1698+G1716+G1720</f>
        <v>51017.32</v>
      </c>
      <c r="H1722" s="3"/>
      <c r="I1722" s="3">
        <f>I1683+I1698+I1716+I1720</f>
        <v>94661</v>
      </c>
      <c r="J1722" s="3"/>
      <c r="K1722" s="3">
        <f>K1683+K1698+K1716+K1720</f>
        <v>75244</v>
      </c>
      <c r="L1722" s="3"/>
      <c r="M1722" s="3">
        <f>M1683+M1698+M1716+M1720</f>
        <v>87626</v>
      </c>
      <c r="N1722" s="3"/>
      <c r="O1722" s="3">
        <f>O1683+O1698+O1716+O1720</f>
        <v>0</v>
      </c>
      <c r="P1722" s="3"/>
      <c r="Q1722" s="3">
        <f>Q1683+Q1698+Q1716+Q1720</f>
        <v>87626</v>
      </c>
      <c r="R1722" s="3"/>
      <c r="S1722" s="3"/>
      <c r="T1722" s="15"/>
    </row>
    <row r="1723" spans="1:20" ht="11.85" customHeight="1" x14ac:dyDescent="0.2">
      <c r="C1723" s="3"/>
      <c r="D1723" s="3"/>
      <c r="F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</row>
    <row r="1724" spans="1:20" ht="11.85" customHeight="1" x14ac:dyDescent="0.2">
      <c r="C1724" s="3"/>
      <c r="D1724" s="3"/>
      <c r="F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</row>
    <row r="1725" spans="1:20" ht="11.85" customHeight="1" x14ac:dyDescent="0.2">
      <c r="C1725" s="3"/>
      <c r="D1725" s="3"/>
      <c r="F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</row>
    <row r="1726" spans="1:20" ht="11.85" customHeight="1" x14ac:dyDescent="0.2">
      <c r="C1726" s="3"/>
      <c r="D1726" s="3"/>
      <c r="F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</row>
    <row r="1727" spans="1:20" ht="11.85" customHeight="1" x14ac:dyDescent="0.2">
      <c r="C1727" s="3"/>
      <c r="D1727" s="3"/>
      <c r="F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</row>
    <row r="1728" spans="1:20" ht="11.85" customHeight="1" x14ac:dyDescent="0.2">
      <c r="C1728" s="3"/>
      <c r="D1728" s="3"/>
      <c r="F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</row>
    <row r="1729" spans="1:20" ht="11.85" customHeight="1" x14ac:dyDescent="0.2">
      <c r="C1729" s="3"/>
      <c r="D1729" s="3"/>
      <c r="F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</row>
    <row r="1730" spans="1:20" ht="11.85" customHeight="1" x14ac:dyDescent="0.2">
      <c r="A1730" s="1"/>
      <c r="B1730" s="1"/>
      <c r="E1730" s="3" t="str">
        <f>$E$1</f>
        <v>CITY OF BRADY</v>
      </c>
    </row>
    <row r="1731" spans="1:20" ht="11.85" customHeight="1" x14ac:dyDescent="0.2">
      <c r="E1731" s="3" t="str">
        <f>$E$2</f>
        <v>BUDGET REPORT</v>
      </c>
    </row>
    <row r="1732" spans="1:20" ht="11.85" customHeight="1" x14ac:dyDescent="0.2">
      <c r="E1732" s="3" t="str">
        <f>$E$3</f>
        <v>FISCAL YEAR 2015 - 2016</v>
      </c>
    </row>
    <row r="1733" spans="1:20" ht="11.85" customHeight="1" x14ac:dyDescent="0.2">
      <c r="A1733" s="2" t="s">
        <v>3</v>
      </c>
    </row>
    <row r="1734" spans="1:20" ht="11.85" customHeight="1" x14ac:dyDescent="0.2">
      <c r="A1734" s="2" t="s">
        <v>847</v>
      </c>
    </row>
    <row r="1735" spans="1:20" ht="11.85" customHeight="1" x14ac:dyDescent="0.2">
      <c r="I1735" s="48" t="str">
        <f>$I$6</f>
        <v>(----- 2014-2015 ------)</v>
      </c>
      <c r="J1735" s="48"/>
      <c r="K1735" s="48"/>
      <c r="L1735" s="7"/>
      <c r="M1735" s="48" t="str">
        <f>$M$6</f>
        <v>2015-2016</v>
      </c>
      <c r="N1735" s="48"/>
      <c r="O1735" s="48"/>
      <c r="P1735" s="48"/>
      <c r="Q1735" s="48"/>
    </row>
    <row r="1736" spans="1:20" ht="11.85" customHeight="1" x14ac:dyDescent="0.2">
      <c r="C1736" s="7" t="str">
        <f>$C$7</f>
        <v>2011- 2012</v>
      </c>
      <c r="D1736" s="7"/>
      <c r="E1736" s="8" t="str">
        <f>$E$7</f>
        <v>2012-2013</v>
      </c>
      <c r="F1736" s="7"/>
      <c r="G1736" s="9" t="str">
        <f>$G$7</f>
        <v>2013- 2014</v>
      </c>
      <c r="H1736" s="7"/>
      <c r="I1736" s="7" t="s">
        <v>9</v>
      </c>
      <c r="J1736" s="7"/>
      <c r="K1736" s="7" t="str">
        <f>+$K$7</f>
        <v>PROJECTED</v>
      </c>
      <c r="L1736" s="7"/>
      <c r="M1736" s="7" t="str">
        <f>$M$7</f>
        <v>2015-2016</v>
      </c>
      <c r="N1736" s="7"/>
      <c r="O1736" s="7" t="str">
        <f>$O$7</f>
        <v>2015-2016</v>
      </c>
      <c r="P1736" s="7"/>
      <c r="Q1736" s="42" t="str">
        <f>$Q$7</f>
        <v>APPROVED</v>
      </c>
    </row>
    <row r="1737" spans="1:20" ht="11.85" customHeight="1" x14ac:dyDescent="0.2">
      <c r="A1737" s="10" t="s">
        <v>237</v>
      </c>
      <c r="C1737" s="11" t="s">
        <v>12</v>
      </c>
      <c r="D1737" s="7"/>
      <c r="E1737" s="12" t="s">
        <v>12</v>
      </c>
      <c r="F1737" s="7"/>
      <c r="G1737" s="13" t="s">
        <v>12</v>
      </c>
      <c r="H1737" s="7"/>
      <c r="I1737" s="11" t="s">
        <v>13</v>
      </c>
      <c r="J1737" s="7"/>
      <c r="K1737" s="11" t="s">
        <v>13</v>
      </c>
      <c r="L1737" s="7"/>
      <c r="M1737" s="11" t="str">
        <f>$M$8</f>
        <v>BASE</v>
      </c>
      <c r="N1737" s="7"/>
      <c r="O1737" s="11" t="str">
        <f>$O$8</f>
        <v>SUPPLEMENTAL</v>
      </c>
      <c r="P1737" s="7"/>
      <c r="Q1737" s="11" t="str">
        <f>$Q$8</f>
        <v>BUDGET</v>
      </c>
    </row>
    <row r="1738" spans="1:20" ht="11.85" customHeight="1" x14ac:dyDescent="0.2"/>
    <row r="1739" spans="1:20" ht="11.85" customHeight="1" x14ac:dyDescent="0.2">
      <c r="A1739" s="14" t="s">
        <v>238</v>
      </c>
    </row>
    <row r="1740" spans="1:20" ht="11.85" customHeight="1" x14ac:dyDescent="0.2">
      <c r="A1740" s="2" t="s">
        <v>848</v>
      </c>
      <c r="C1740" s="3">
        <v>325880</v>
      </c>
      <c r="D1740" s="3"/>
      <c r="E1740" s="3">
        <v>352756.82</v>
      </c>
      <c r="F1740" s="3"/>
      <c r="G1740" s="4">
        <v>339217.32</v>
      </c>
      <c r="H1740" s="3"/>
      <c r="I1740" s="3">
        <v>351900</v>
      </c>
      <c r="J1740" s="3"/>
      <c r="K1740" s="3">
        <v>361900</v>
      </c>
      <c r="L1740" s="3"/>
      <c r="M1740" s="3">
        <v>365000</v>
      </c>
      <c r="N1740" s="3"/>
      <c r="O1740" s="3">
        <v>0</v>
      </c>
      <c r="P1740" s="3"/>
      <c r="Q1740" s="3">
        <f t="shared" ref="Q1740:Q1749" si="59">M1740+O1740</f>
        <v>365000</v>
      </c>
      <c r="T1740" s="15"/>
    </row>
    <row r="1741" spans="1:20" ht="11.85" customHeight="1" x14ac:dyDescent="0.2">
      <c r="A1741" s="2" t="s">
        <v>849</v>
      </c>
      <c r="C1741" s="3">
        <v>13121</v>
      </c>
      <c r="D1741" s="3"/>
      <c r="E1741" s="3">
        <v>15792.62</v>
      </c>
      <c r="F1741" s="3"/>
      <c r="G1741" s="4">
        <v>19940.939999999999</v>
      </c>
      <c r="H1741" s="3"/>
      <c r="I1741" s="3">
        <v>15000</v>
      </c>
      <c r="J1741" s="3"/>
      <c r="K1741" s="3">
        <v>17000</v>
      </c>
      <c r="L1741" s="3"/>
      <c r="M1741" s="3">
        <v>16000</v>
      </c>
      <c r="N1741" s="3"/>
      <c r="O1741" s="3">
        <v>0</v>
      </c>
      <c r="P1741" s="3"/>
      <c r="Q1741" s="3">
        <f t="shared" si="59"/>
        <v>16000</v>
      </c>
      <c r="T1741" s="15"/>
    </row>
    <row r="1742" spans="1:20" ht="11.85" customHeight="1" x14ac:dyDescent="0.2">
      <c r="A1742" s="2" t="s">
        <v>850</v>
      </c>
      <c r="C1742" s="3">
        <v>0</v>
      </c>
      <c r="D1742" s="3"/>
      <c r="E1742" s="3">
        <v>0</v>
      </c>
      <c r="F1742" s="3"/>
      <c r="G1742" s="4">
        <v>0</v>
      </c>
      <c r="H1742" s="3"/>
      <c r="I1742" s="3">
        <v>10900</v>
      </c>
      <c r="J1742" s="3"/>
      <c r="K1742" s="3">
        <v>10900</v>
      </c>
      <c r="L1742" s="3"/>
      <c r="M1742" s="3">
        <v>10900</v>
      </c>
      <c r="N1742" s="3"/>
      <c r="O1742" s="3">
        <v>0</v>
      </c>
      <c r="P1742" s="3"/>
      <c r="Q1742" s="3">
        <f t="shared" si="59"/>
        <v>10900</v>
      </c>
      <c r="T1742" s="15"/>
    </row>
    <row r="1743" spans="1:20" ht="11.85" customHeight="1" x14ac:dyDescent="0.2">
      <c r="A1743" s="2" t="s">
        <v>851</v>
      </c>
      <c r="C1743" s="3">
        <v>1453</v>
      </c>
      <c r="D1743" s="3"/>
      <c r="E1743" s="3">
        <v>982.98</v>
      </c>
      <c r="F1743" s="3"/>
      <c r="G1743" s="4">
        <v>445</v>
      </c>
      <c r="H1743" s="3"/>
      <c r="I1743" s="3">
        <v>2000</v>
      </c>
      <c r="J1743" s="3"/>
      <c r="K1743" s="3">
        <v>2000</v>
      </c>
      <c r="L1743" s="3"/>
      <c r="M1743" s="3">
        <v>2000</v>
      </c>
      <c r="N1743" s="3"/>
      <c r="O1743" s="3">
        <v>0</v>
      </c>
      <c r="P1743" s="3"/>
      <c r="Q1743" s="3">
        <f t="shared" si="59"/>
        <v>2000</v>
      </c>
      <c r="T1743" s="15"/>
    </row>
    <row r="1744" spans="1:20" ht="11.85" customHeight="1" x14ac:dyDescent="0.2">
      <c r="A1744" s="2" t="s">
        <v>852</v>
      </c>
      <c r="C1744" s="3">
        <v>0</v>
      </c>
      <c r="D1744" s="3"/>
      <c r="E1744" s="3">
        <v>0</v>
      </c>
      <c r="F1744" s="3"/>
      <c r="G1744" s="4">
        <v>0</v>
      </c>
      <c r="H1744" s="3"/>
      <c r="I1744" s="3">
        <v>0</v>
      </c>
      <c r="J1744" s="3"/>
      <c r="K1744" s="3">
        <v>0</v>
      </c>
      <c r="L1744" s="3"/>
      <c r="M1744" s="3">
        <v>0</v>
      </c>
      <c r="N1744" s="3"/>
      <c r="O1744" s="3">
        <v>0</v>
      </c>
      <c r="P1744" s="3"/>
      <c r="Q1744" s="3">
        <f t="shared" si="59"/>
        <v>0</v>
      </c>
      <c r="T1744" s="15"/>
    </row>
    <row r="1745" spans="1:21" ht="11.85" customHeight="1" x14ac:dyDescent="0.2">
      <c r="A1745" s="2" t="s">
        <v>853</v>
      </c>
      <c r="C1745" s="3">
        <v>52466</v>
      </c>
      <c r="D1745" s="3"/>
      <c r="E1745" s="3">
        <v>45800.88</v>
      </c>
      <c r="F1745" s="3"/>
      <c r="G1745" s="4">
        <v>48321.46</v>
      </c>
      <c r="H1745" s="3"/>
      <c r="I1745" s="3">
        <v>55769</v>
      </c>
      <c r="J1745" s="3"/>
      <c r="K1745" s="3">
        <v>55769</v>
      </c>
      <c r="L1745" s="3"/>
      <c r="M1745" s="3">
        <v>65641</v>
      </c>
      <c r="N1745" s="3"/>
      <c r="O1745" s="3">
        <v>0</v>
      </c>
      <c r="P1745" s="3"/>
      <c r="Q1745" s="3">
        <f t="shared" si="59"/>
        <v>65641</v>
      </c>
      <c r="T1745" s="15"/>
    </row>
    <row r="1746" spans="1:21" ht="11.85" customHeight="1" x14ac:dyDescent="0.2">
      <c r="A1746" s="2" t="s">
        <v>854</v>
      </c>
      <c r="C1746" s="3">
        <v>30725</v>
      </c>
      <c r="D1746" s="3"/>
      <c r="E1746" s="3">
        <v>36243.660000000003</v>
      </c>
      <c r="F1746" s="3"/>
      <c r="G1746" s="4">
        <v>36282.01</v>
      </c>
      <c r="H1746" s="3"/>
      <c r="I1746" s="3">
        <v>33379</v>
      </c>
      <c r="J1746" s="3"/>
      <c r="K1746" s="3">
        <v>38000</v>
      </c>
      <c r="L1746" s="3"/>
      <c r="M1746" s="3">
        <v>32484</v>
      </c>
      <c r="N1746" s="3"/>
      <c r="O1746" s="3">
        <v>0</v>
      </c>
      <c r="P1746" s="3"/>
      <c r="Q1746" s="3">
        <f t="shared" si="59"/>
        <v>32484</v>
      </c>
      <c r="T1746" s="15"/>
    </row>
    <row r="1747" spans="1:21" ht="11.85" customHeight="1" x14ac:dyDescent="0.2">
      <c r="A1747" s="2" t="s">
        <v>855</v>
      </c>
      <c r="C1747" s="3">
        <v>10871</v>
      </c>
      <c r="D1747" s="3"/>
      <c r="E1747" s="3">
        <v>11390.33</v>
      </c>
      <c r="F1747" s="3"/>
      <c r="G1747" s="4">
        <v>12624.97</v>
      </c>
      <c r="H1747" s="3"/>
      <c r="I1747" s="3">
        <v>12285</v>
      </c>
      <c r="J1747" s="3"/>
      <c r="K1747" s="3">
        <v>12285</v>
      </c>
      <c r="L1747" s="3"/>
      <c r="M1747" s="3">
        <v>13975</v>
      </c>
      <c r="N1747" s="3"/>
      <c r="O1747" s="3">
        <v>0</v>
      </c>
      <c r="P1747" s="3"/>
      <c r="Q1747" s="3">
        <f t="shared" si="59"/>
        <v>13975</v>
      </c>
      <c r="T1747" s="15"/>
    </row>
    <row r="1748" spans="1:21" ht="11.85" customHeight="1" x14ac:dyDescent="0.2">
      <c r="A1748" s="2" t="s">
        <v>856</v>
      </c>
      <c r="C1748" s="3">
        <v>2549</v>
      </c>
      <c r="D1748" s="3"/>
      <c r="E1748" s="3">
        <v>21.89</v>
      </c>
      <c r="F1748" s="3"/>
      <c r="G1748" s="4">
        <v>1941.78</v>
      </c>
      <c r="H1748" s="3"/>
      <c r="I1748" s="3">
        <v>2277</v>
      </c>
      <c r="J1748" s="3"/>
      <c r="K1748" s="3">
        <v>2277</v>
      </c>
      <c r="L1748" s="3"/>
      <c r="M1748" s="3">
        <v>990</v>
      </c>
      <c r="N1748" s="3"/>
      <c r="O1748" s="3">
        <v>0</v>
      </c>
      <c r="P1748" s="3"/>
      <c r="Q1748" s="3">
        <f t="shared" si="59"/>
        <v>990</v>
      </c>
      <c r="T1748" s="15"/>
    </row>
    <row r="1749" spans="1:21" ht="11.85" customHeight="1" x14ac:dyDescent="0.2">
      <c r="A1749" s="2" t="s">
        <v>857</v>
      </c>
      <c r="C1749" s="16">
        <v>25830</v>
      </c>
      <c r="D1749" s="3"/>
      <c r="E1749" s="16">
        <v>28031.91</v>
      </c>
      <c r="F1749" s="3"/>
      <c r="G1749" s="17">
        <v>27224.65</v>
      </c>
      <c r="H1749" s="3"/>
      <c r="I1749" s="16">
        <v>28618</v>
      </c>
      <c r="J1749" s="3"/>
      <c r="K1749" s="16">
        <v>30000</v>
      </c>
      <c r="L1749" s="3"/>
      <c r="M1749" s="16">
        <v>29718</v>
      </c>
      <c r="N1749" s="3"/>
      <c r="O1749" s="16">
        <v>0</v>
      </c>
      <c r="P1749" s="3"/>
      <c r="Q1749" s="16">
        <f t="shared" si="59"/>
        <v>29718</v>
      </c>
      <c r="T1749" s="15"/>
    </row>
    <row r="1750" spans="1:21" ht="11.85" customHeight="1" x14ac:dyDescent="0.2">
      <c r="A1750" s="2" t="s">
        <v>249</v>
      </c>
      <c r="C1750" s="3">
        <f>SUM(C1740:C1749)</f>
        <v>462895</v>
      </c>
      <c r="D1750" s="3"/>
      <c r="E1750" s="3">
        <f>SUM(E1740:E1749)</f>
        <v>491021.08999999997</v>
      </c>
      <c r="F1750" s="3"/>
      <c r="G1750" s="4">
        <f>SUM(G1740:G1749)</f>
        <v>485998.13000000006</v>
      </c>
      <c r="H1750" s="3"/>
      <c r="I1750" s="3">
        <f>SUM(I1740:I1749)</f>
        <v>512128</v>
      </c>
      <c r="J1750" s="3"/>
      <c r="K1750" s="3">
        <f>SUM(K1740:K1749)</f>
        <v>530131</v>
      </c>
      <c r="L1750" s="3"/>
      <c r="M1750" s="3">
        <f>SUM(M1740:M1749)</f>
        <v>536708</v>
      </c>
      <c r="N1750" s="3"/>
      <c r="O1750" s="3">
        <f>SUM(O1740:O1749)</f>
        <v>0</v>
      </c>
      <c r="P1750" s="3"/>
      <c r="Q1750" s="3">
        <f>SUM(Q1740:Q1749)</f>
        <v>536708</v>
      </c>
      <c r="R1750" s="3"/>
      <c r="S1750" s="3"/>
      <c r="U1750" s="3"/>
    </row>
    <row r="1751" spans="1:21" ht="11.85" customHeight="1" x14ac:dyDescent="0.2">
      <c r="C1751" s="3"/>
      <c r="D1751" s="3"/>
      <c r="F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</row>
    <row r="1752" spans="1:21" ht="11.85" customHeight="1" x14ac:dyDescent="0.2">
      <c r="A1752" s="14" t="s">
        <v>250</v>
      </c>
      <c r="C1752" s="3"/>
      <c r="D1752" s="3"/>
      <c r="F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</row>
    <row r="1753" spans="1:21" ht="11.85" customHeight="1" x14ac:dyDescent="0.2">
      <c r="A1753" s="2" t="s">
        <v>858</v>
      </c>
      <c r="C1753" s="3">
        <v>0</v>
      </c>
      <c r="D1753" s="3"/>
      <c r="E1753" s="3">
        <v>0</v>
      </c>
      <c r="F1753" s="3"/>
      <c r="G1753" s="4">
        <v>150</v>
      </c>
      <c r="H1753" s="3"/>
      <c r="I1753" s="3">
        <v>300</v>
      </c>
      <c r="J1753" s="3"/>
      <c r="K1753" s="3">
        <v>300</v>
      </c>
      <c r="L1753" s="3"/>
      <c r="M1753" s="3">
        <v>300</v>
      </c>
      <c r="N1753" s="3"/>
      <c r="O1753" s="3">
        <v>0</v>
      </c>
      <c r="P1753" s="3"/>
      <c r="Q1753" s="3">
        <f t="shared" ref="Q1753:Q1765" si="60">M1753+O1753</f>
        <v>300</v>
      </c>
      <c r="T1753" s="15"/>
    </row>
    <row r="1754" spans="1:21" ht="11.85" customHeight="1" x14ac:dyDescent="0.2">
      <c r="A1754" s="2" t="s">
        <v>859</v>
      </c>
      <c r="C1754" s="3">
        <v>9484</v>
      </c>
      <c r="D1754" s="3"/>
      <c r="E1754" s="3">
        <v>8109.47</v>
      </c>
      <c r="F1754" s="3"/>
      <c r="G1754" s="4">
        <v>12025.11</v>
      </c>
      <c r="H1754" s="3"/>
      <c r="I1754" s="3">
        <v>9000</v>
      </c>
      <c r="J1754" s="3"/>
      <c r="K1754" s="3">
        <v>10000</v>
      </c>
      <c r="L1754" s="3"/>
      <c r="M1754" s="3">
        <v>10000</v>
      </c>
      <c r="N1754" s="3"/>
      <c r="O1754" s="3">
        <v>0</v>
      </c>
      <c r="P1754" s="3"/>
      <c r="Q1754" s="3">
        <f t="shared" si="60"/>
        <v>10000</v>
      </c>
      <c r="T1754" s="15"/>
    </row>
    <row r="1755" spans="1:21" ht="11.85" customHeight="1" x14ac:dyDescent="0.2">
      <c r="A1755" s="2" t="s">
        <v>860</v>
      </c>
      <c r="C1755" s="3">
        <v>15000</v>
      </c>
      <c r="D1755" s="3"/>
      <c r="E1755" s="3">
        <v>15000</v>
      </c>
      <c r="F1755" s="3"/>
      <c r="G1755" s="4">
        <v>15000</v>
      </c>
      <c r="H1755" s="3"/>
      <c r="I1755" s="3">
        <v>15000</v>
      </c>
      <c r="J1755" s="3"/>
      <c r="K1755" s="3">
        <v>15000</v>
      </c>
      <c r="L1755" s="3"/>
      <c r="M1755" s="3">
        <v>15000</v>
      </c>
      <c r="N1755" s="3"/>
      <c r="O1755" s="3">
        <v>0</v>
      </c>
      <c r="P1755" s="3"/>
      <c r="Q1755" s="3">
        <f t="shared" si="60"/>
        <v>15000</v>
      </c>
      <c r="T1755" s="15"/>
    </row>
    <row r="1756" spans="1:21" ht="11.85" customHeight="1" x14ac:dyDescent="0.2">
      <c r="A1756" s="2" t="s">
        <v>861</v>
      </c>
      <c r="C1756" s="3">
        <v>1240</v>
      </c>
      <c r="D1756" s="3"/>
      <c r="E1756" s="3">
        <v>0</v>
      </c>
      <c r="F1756" s="3"/>
      <c r="G1756" s="4">
        <v>1762</v>
      </c>
      <c r="H1756" s="3"/>
      <c r="I1756" s="3">
        <v>1600</v>
      </c>
      <c r="J1756" s="3"/>
      <c r="K1756" s="3">
        <v>1600</v>
      </c>
      <c r="L1756" s="3"/>
      <c r="M1756" s="3">
        <v>2000</v>
      </c>
      <c r="N1756" s="3"/>
      <c r="O1756" s="3">
        <v>0</v>
      </c>
      <c r="P1756" s="3"/>
      <c r="Q1756" s="3">
        <f t="shared" si="60"/>
        <v>2000</v>
      </c>
      <c r="T1756" s="15"/>
    </row>
    <row r="1757" spans="1:21" ht="11.85" customHeight="1" x14ac:dyDescent="0.2">
      <c r="A1757" s="2" t="s">
        <v>862</v>
      </c>
      <c r="C1757" s="3">
        <v>11250</v>
      </c>
      <c r="D1757" s="3"/>
      <c r="E1757" s="3">
        <v>12639.85</v>
      </c>
      <c r="F1757" s="3"/>
      <c r="G1757" s="4">
        <v>12945.16</v>
      </c>
      <c r="H1757" s="3"/>
      <c r="I1757" s="3">
        <v>13404</v>
      </c>
      <c r="J1757" s="3"/>
      <c r="K1757" s="3">
        <v>14604</v>
      </c>
      <c r="L1757" s="3"/>
      <c r="M1757" s="3">
        <v>13700</v>
      </c>
      <c r="N1757" s="3"/>
      <c r="O1757" s="3">
        <v>0</v>
      </c>
      <c r="P1757" s="3"/>
      <c r="Q1757" s="3">
        <f t="shared" si="60"/>
        <v>13700</v>
      </c>
      <c r="T1757" s="15"/>
    </row>
    <row r="1758" spans="1:21" ht="11.85" customHeight="1" x14ac:dyDescent="0.2">
      <c r="A1758" s="2" t="s">
        <v>863</v>
      </c>
      <c r="C1758" s="3">
        <v>55193</v>
      </c>
      <c r="D1758" s="3"/>
      <c r="E1758" s="3">
        <v>65723.5</v>
      </c>
      <c r="F1758" s="3"/>
      <c r="G1758" s="4">
        <v>60336.79</v>
      </c>
      <c r="H1758" s="3"/>
      <c r="I1758" s="3">
        <v>42000</v>
      </c>
      <c r="J1758" s="3"/>
      <c r="K1758" s="3">
        <v>66000</v>
      </c>
      <c r="L1758" s="3"/>
      <c r="M1758" s="3">
        <v>65400</v>
      </c>
      <c r="N1758" s="3"/>
      <c r="O1758" s="3">
        <v>0</v>
      </c>
      <c r="P1758" s="3"/>
      <c r="Q1758" s="3">
        <f t="shared" si="60"/>
        <v>65400</v>
      </c>
      <c r="T1758" s="15"/>
    </row>
    <row r="1759" spans="1:21" ht="11.85" customHeight="1" x14ac:dyDescent="0.2">
      <c r="A1759" s="2" t="s">
        <v>864</v>
      </c>
      <c r="C1759" s="3">
        <v>0</v>
      </c>
      <c r="D1759" s="3"/>
      <c r="E1759" s="3">
        <v>0</v>
      </c>
      <c r="F1759" s="3"/>
      <c r="G1759" s="4">
        <v>0</v>
      </c>
      <c r="H1759" s="3"/>
      <c r="I1759" s="3">
        <v>0</v>
      </c>
      <c r="J1759" s="3"/>
      <c r="K1759" s="3">
        <v>0</v>
      </c>
      <c r="L1759" s="3"/>
      <c r="M1759" s="3">
        <v>0</v>
      </c>
      <c r="N1759" s="3"/>
      <c r="O1759" s="3">
        <v>0</v>
      </c>
      <c r="P1759" s="3"/>
      <c r="Q1759" s="3">
        <f t="shared" si="60"/>
        <v>0</v>
      </c>
      <c r="T1759" s="15"/>
    </row>
    <row r="1760" spans="1:21" ht="11.85" customHeight="1" x14ac:dyDescent="0.2">
      <c r="A1760" s="2" t="s">
        <v>865</v>
      </c>
      <c r="C1760" s="3">
        <v>0</v>
      </c>
      <c r="D1760" s="3"/>
      <c r="E1760" s="3">
        <v>0</v>
      </c>
      <c r="F1760" s="3"/>
      <c r="G1760" s="4">
        <v>0</v>
      </c>
      <c r="H1760" s="3"/>
      <c r="I1760" s="3">
        <v>0</v>
      </c>
      <c r="J1760" s="3"/>
      <c r="K1760" s="3">
        <v>0</v>
      </c>
      <c r="L1760" s="3"/>
      <c r="M1760" s="3">
        <v>0</v>
      </c>
      <c r="N1760" s="3"/>
      <c r="O1760" s="3">
        <v>0</v>
      </c>
      <c r="P1760" s="3"/>
      <c r="Q1760" s="3">
        <f t="shared" si="60"/>
        <v>0</v>
      </c>
      <c r="T1760" s="15"/>
    </row>
    <row r="1761" spans="1:20" ht="11.85" customHeight="1" x14ac:dyDescent="0.2">
      <c r="A1761" s="2" t="s">
        <v>866</v>
      </c>
      <c r="C1761" s="3">
        <v>2140</v>
      </c>
      <c r="D1761" s="3"/>
      <c r="E1761" s="3">
        <v>1741.3</v>
      </c>
      <c r="F1761" s="3"/>
      <c r="G1761" s="4">
        <v>2004.21</v>
      </c>
      <c r="H1761" s="3"/>
      <c r="I1761" s="3">
        <v>2000</v>
      </c>
      <c r="J1761" s="3"/>
      <c r="K1761" s="3">
        <v>2700</v>
      </c>
      <c r="L1761" s="3"/>
      <c r="M1761" s="3">
        <v>2700</v>
      </c>
      <c r="N1761" s="3"/>
      <c r="O1761" s="3">
        <v>0</v>
      </c>
      <c r="P1761" s="3"/>
      <c r="Q1761" s="3">
        <f t="shared" si="60"/>
        <v>2700</v>
      </c>
      <c r="T1761" s="15"/>
    </row>
    <row r="1762" spans="1:20" ht="11.85" customHeight="1" x14ac:dyDescent="0.2">
      <c r="A1762" s="2" t="s">
        <v>867</v>
      </c>
      <c r="C1762" s="3">
        <v>0</v>
      </c>
      <c r="D1762" s="3"/>
      <c r="E1762" s="3">
        <v>0</v>
      </c>
      <c r="F1762" s="3"/>
      <c r="G1762" s="4">
        <v>0</v>
      </c>
      <c r="H1762" s="3"/>
      <c r="I1762" s="3">
        <v>0</v>
      </c>
      <c r="J1762" s="3"/>
      <c r="K1762" s="3">
        <v>0</v>
      </c>
      <c r="L1762" s="3"/>
      <c r="M1762" s="3">
        <v>0</v>
      </c>
      <c r="N1762" s="3"/>
      <c r="O1762" s="3">
        <v>0</v>
      </c>
      <c r="P1762" s="3"/>
      <c r="Q1762" s="3">
        <f t="shared" si="60"/>
        <v>0</v>
      </c>
      <c r="T1762" s="15"/>
    </row>
    <row r="1763" spans="1:20" ht="11.85" customHeight="1" x14ac:dyDescent="0.2">
      <c r="A1763" s="2" t="s">
        <v>868</v>
      </c>
      <c r="C1763" s="3">
        <v>0</v>
      </c>
      <c r="D1763" s="3"/>
      <c r="E1763" s="3">
        <v>0</v>
      </c>
      <c r="F1763" s="3"/>
      <c r="G1763" s="4">
        <v>0</v>
      </c>
      <c r="H1763" s="3"/>
      <c r="I1763" s="3">
        <v>0</v>
      </c>
      <c r="J1763" s="3"/>
      <c r="K1763" s="3">
        <v>115</v>
      </c>
      <c r="L1763" s="3"/>
      <c r="M1763" s="3">
        <v>300</v>
      </c>
      <c r="N1763" s="3"/>
      <c r="O1763" s="3">
        <v>0</v>
      </c>
      <c r="P1763" s="3"/>
      <c r="Q1763" s="3">
        <f t="shared" si="60"/>
        <v>300</v>
      </c>
      <c r="T1763" s="15"/>
    </row>
    <row r="1764" spans="1:20" ht="11.85" customHeight="1" x14ac:dyDescent="0.2">
      <c r="A1764" s="2" t="s">
        <v>869</v>
      </c>
      <c r="C1764" s="3">
        <v>1373</v>
      </c>
      <c r="D1764" s="3"/>
      <c r="E1764" s="3">
        <v>1194.5</v>
      </c>
      <c r="F1764" s="3"/>
      <c r="G1764" s="4">
        <v>1361.5</v>
      </c>
      <c r="H1764" s="3"/>
      <c r="I1764" s="3">
        <v>1700</v>
      </c>
      <c r="J1764" s="3"/>
      <c r="K1764" s="3">
        <v>1700</v>
      </c>
      <c r="L1764" s="3"/>
      <c r="M1764" s="3">
        <v>2000</v>
      </c>
      <c r="N1764" s="3"/>
      <c r="O1764" s="3">
        <v>0</v>
      </c>
      <c r="P1764" s="3"/>
      <c r="Q1764" s="3">
        <f t="shared" si="60"/>
        <v>2000</v>
      </c>
      <c r="T1764" s="15"/>
    </row>
    <row r="1765" spans="1:20" ht="11.85" customHeight="1" x14ac:dyDescent="0.2">
      <c r="A1765" s="2" t="s">
        <v>870</v>
      </c>
      <c r="C1765" s="16">
        <v>486</v>
      </c>
      <c r="D1765" s="3"/>
      <c r="E1765" s="16">
        <v>75</v>
      </c>
      <c r="F1765" s="3"/>
      <c r="G1765" s="17">
        <v>0</v>
      </c>
      <c r="H1765" s="3"/>
      <c r="I1765" s="16">
        <v>1700</v>
      </c>
      <c r="J1765" s="3"/>
      <c r="K1765" s="16">
        <v>1700</v>
      </c>
      <c r="L1765" s="3"/>
      <c r="M1765" s="16">
        <v>1700</v>
      </c>
      <c r="N1765" s="3"/>
      <c r="O1765" s="16">
        <v>0</v>
      </c>
      <c r="P1765" s="3"/>
      <c r="Q1765" s="16">
        <f t="shared" si="60"/>
        <v>1700</v>
      </c>
      <c r="T1765" s="15"/>
    </row>
    <row r="1766" spans="1:20" ht="11.85" customHeight="1" x14ac:dyDescent="0.2">
      <c r="A1766" s="2" t="s">
        <v>267</v>
      </c>
      <c r="C1766" s="3">
        <f>SUM(C1753:C1765)</f>
        <v>96166</v>
      </c>
      <c r="D1766" s="3"/>
      <c r="E1766" s="3">
        <f>SUM(E1753:E1765)</f>
        <v>104483.62000000001</v>
      </c>
      <c r="F1766" s="3"/>
      <c r="G1766" s="4">
        <f>SUM(G1753:G1765)</f>
        <v>105584.77</v>
      </c>
      <c r="H1766" s="3"/>
      <c r="I1766" s="3">
        <f>SUM(I1753:I1765)</f>
        <v>86704</v>
      </c>
      <c r="J1766" s="3"/>
      <c r="K1766" s="3">
        <f>SUM(K1753:K1765)</f>
        <v>113719</v>
      </c>
      <c r="L1766" s="3"/>
      <c r="M1766" s="3">
        <f>SUM(M1753:M1765)</f>
        <v>113100</v>
      </c>
      <c r="N1766" s="3"/>
      <c r="O1766" s="3">
        <f>SUM(O1753:O1765)</f>
        <v>0</v>
      </c>
      <c r="P1766" s="3"/>
      <c r="Q1766" s="3">
        <f>SUM(Q1753:Q1765)</f>
        <v>113100</v>
      </c>
    </row>
    <row r="1767" spans="1:20" ht="11.85" customHeight="1" x14ac:dyDescent="0.2">
      <c r="C1767" s="3"/>
      <c r="D1767" s="3"/>
      <c r="F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</row>
    <row r="1768" spans="1:20" ht="11.85" customHeight="1" x14ac:dyDescent="0.2">
      <c r="A1768" s="14" t="s">
        <v>268</v>
      </c>
      <c r="C1768" s="3"/>
      <c r="D1768" s="3"/>
      <c r="F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</row>
    <row r="1769" spans="1:20" ht="11.85" customHeight="1" x14ac:dyDescent="0.2">
      <c r="A1769" s="2" t="s">
        <v>871</v>
      </c>
      <c r="C1769" s="3">
        <v>3036</v>
      </c>
      <c r="D1769" s="3"/>
      <c r="E1769" s="3">
        <v>1844.85</v>
      </c>
      <c r="F1769" s="3"/>
      <c r="G1769" s="4">
        <v>954.62</v>
      </c>
      <c r="H1769" s="3"/>
      <c r="I1769" s="3">
        <v>2000</v>
      </c>
      <c r="J1769" s="3"/>
      <c r="K1769" s="3">
        <v>2000</v>
      </c>
      <c r="L1769" s="3"/>
      <c r="M1769" s="3">
        <v>2000</v>
      </c>
      <c r="N1769" s="3"/>
      <c r="O1769" s="3">
        <v>0</v>
      </c>
      <c r="P1769" s="3"/>
      <c r="Q1769" s="3">
        <f t="shared" ref="Q1769:Q1787" si="61">M1769+O1769</f>
        <v>2000</v>
      </c>
      <c r="T1769" s="15"/>
    </row>
    <row r="1770" spans="1:20" ht="11.85" customHeight="1" x14ac:dyDescent="0.2">
      <c r="A1770" s="2" t="s">
        <v>872</v>
      </c>
      <c r="C1770" s="3">
        <v>1696</v>
      </c>
      <c r="D1770" s="3"/>
      <c r="E1770" s="3">
        <v>630</v>
      </c>
      <c r="F1770" s="3"/>
      <c r="G1770" s="4">
        <v>572.62</v>
      </c>
      <c r="H1770" s="3"/>
      <c r="I1770" s="3">
        <v>2000</v>
      </c>
      <c r="J1770" s="3"/>
      <c r="K1770" s="3">
        <v>2000</v>
      </c>
      <c r="L1770" s="3"/>
      <c r="M1770" s="3">
        <v>2000</v>
      </c>
      <c r="N1770" s="3"/>
      <c r="O1770" s="3">
        <v>0</v>
      </c>
      <c r="P1770" s="3"/>
      <c r="Q1770" s="3">
        <f t="shared" si="61"/>
        <v>2000</v>
      </c>
      <c r="T1770" s="15"/>
    </row>
    <row r="1771" spans="1:20" ht="11.85" customHeight="1" x14ac:dyDescent="0.2">
      <c r="A1771" s="2" t="s">
        <v>873</v>
      </c>
      <c r="C1771" s="3">
        <v>6183</v>
      </c>
      <c r="D1771" s="3"/>
      <c r="E1771" s="3">
        <v>3577.55</v>
      </c>
      <c r="F1771" s="3"/>
      <c r="G1771" s="4">
        <v>4373.3999999999996</v>
      </c>
      <c r="H1771" s="3"/>
      <c r="I1771" s="3">
        <v>6000</v>
      </c>
      <c r="J1771" s="3"/>
      <c r="K1771" s="3">
        <v>6000</v>
      </c>
      <c r="L1771" s="3"/>
      <c r="M1771" s="3">
        <v>6000</v>
      </c>
      <c r="N1771" s="3"/>
      <c r="O1771" s="3">
        <v>0</v>
      </c>
      <c r="P1771" s="3"/>
      <c r="Q1771" s="3">
        <f t="shared" si="61"/>
        <v>6000</v>
      </c>
      <c r="T1771" s="15"/>
    </row>
    <row r="1772" spans="1:20" ht="11.85" customHeight="1" x14ac:dyDescent="0.2">
      <c r="A1772" s="2" t="s">
        <v>874</v>
      </c>
      <c r="C1772" s="3">
        <v>19975</v>
      </c>
      <c r="D1772" s="3"/>
      <c r="E1772" s="3">
        <v>19719.689999999999</v>
      </c>
      <c r="F1772" s="3"/>
      <c r="G1772" s="4">
        <v>20685.689999999999</v>
      </c>
      <c r="H1772" s="3"/>
      <c r="I1772" s="3">
        <v>11000</v>
      </c>
      <c r="J1772" s="3"/>
      <c r="K1772" s="3">
        <v>11000</v>
      </c>
      <c r="L1772" s="3"/>
      <c r="M1772" s="3">
        <v>11000</v>
      </c>
      <c r="N1772" s="3"/>
      <c r="O1772" s="3">
        <v>0</v>
      </c>
      <c r="P1772" s="3"/>
      <c r="Q1772" s="3">
        <f t="shared" si="61"/>
        <v>11000</v>
      </c>
      <c r="T1772" s="15"/>
    </row>
    <row r="1773" spans="1:20" ht="11.85" customHeight="1" x14ac:dyDescent="0.2">
      <c r="A1773" s="2" t="s">
        <v>875</v>
      </c>
      <c r="C1773" s="3">
        <v>9966</v>
      </c>
      <c r="D1773" s="3"/>
      <c r="E1773" s="3">
        <v>6328.58</v>
      </c>
      <c r="F1773" s="3"/>
      <c r="G1773" s="4">
        <v>8433.1299999999992</v>
      </c>
      <c r="H1773" s="3"/>
      <c r="I1773" s="3">
        <v>10000</v>
      </c>
      <c r="J1773" s="3"/>
      <c r="K1773" s="3">
        <v>10000</v>
      </c>
      <c r="L1773" s="3"/>
      <c r="M1773" s="3">
        <v>10000</v>
      </c>
      <c r="N1773" s="3"/>
      <c r="O1773" s="3">
        <v>0</v>
      </c>
      <c r="P1773" s="3"/>
      <c r="Q1773" s="3">
        <f t="shared" si="61"/>
        <v>10000</v>
      </c>
      <c r="T1773" s="15"/>
    </row>
    <row r="1774" spans="1:20" ht="11.85" customHeight="1" x14ac:dyDescent="0.2">
      <c r="A1774" s="2" t="s">
        <v>876</v>
      </c>
      <c r="C1774" s="3">
        <v>3240</v>
      </c>
      <c r="D1774" s="3"/>
      <c r="E1774" s="3">
        <v>706.45</v>
      </c>
      <c r="F1774" s="3"/>
      <c r="G1774" s="4">
        <v>1437.48</v>
      </c>
      <c r="H1774" s="3"/>
      <c r="I1774" s="3">
        <v>2000</v>
      </c>
      <c r="J1774" s="3"/>
      <c r="K1774" s="3">
        <v>2000</v>
      </c>
      <c r="L1774" s="3"/>
      <c r="M1774" s="3">
        <v>2000</v>
      </c>
      <c r="N1774" s="3"/>
      <c r="O1774" s="3">
        <v>0</v>
      </c>
      <c r="P1774" s="3"/>
      <c r="Q1774" s="3">
        <f t="shared" si="61"/>
        <v>2000</v>
      </c>
      <c r="T1774" s="15"/>
    </row>
    <row r="1775" spans="1:20" ht="11.85" customHeight="1" x14ac:dyDescent="0.2">
      <c r="A1775" s="2" t="s">
        <v>877</v>
      </c>
      <c r="C1775" s="3">
        <v>3176</v>
      </c>
      <c r="D1775" s="3"/>
      <c r="E1775" s="3">
        <v>3323.56</v>
      </c>
      <c r="F1775" s="3"/>
      <c r="G1775" s="4">
        <v>882.26</v>
      </c>
      <c r="H1775" s="3"/>
      <c r="I1775" s="3">
        <v>3200</v>
      </c>
      <c r="J1775" s="3"/>
      <c r="K1775" s="3">
        <v>3200</v>
      </c>
      <c r="L1775" s="3"/>
      <c r="M1775" s="3">
        <v>3200</v>
      </c>
      <c r="N1775" s="3"/>
      <c r="O1775" s="3">
        <v>0</v>
      </c>
      <c r="P1775" s="3"/>
      <c r="Q1775" s="3">
        <f t="shared" si="61"/>
        <v>3200</v>
      </c>
      <c r="T1775" s="15"/>
    </row>
    <row r="1776" spans="1:20" ht="11.85" customHeight="1" x14ac:dyDescent="0.2">
      <c r="A1776" s="2" t="s">
        <v>878</v>
      </c>
      <c r="C1776" s="3">
        <v>0</v>
      </c>
      <c r="D1776" s="3"/>
      <c r="E1776" s="3">
        <v>0</v>
      </c>
      <c r="F1776" s="3"/>
      <c r="G1776" s="4">
        <v>0</v>
      </c>
      <c r="H1776" s="3"/>
      <c r="I1776" s="3">
        <v>0</v>
      </c>
      <c r="J1776" s="3"/>
      <c r="K1776" s="3">
        <v>0</v>
      </c>
      <c r="L1776" s="3"/>
      <c r="M1776" s="3">
        <v>0</v>
      </c>
      <c r="N1776" s="3"/>
      <c r="O1776" s="3">
        <v>0</v>
      </c>
      <c r="P1776" s="3"/>
      <c r="Q1776" s="3">
        <f t="shared" si="61"/>
        <v>0</v>
      </c>
      <c r="T1776" s="15"/>
    </row>
    <row r="1777" spans="1:21" ht="11.85" customHeight="1" x14ac:dyDescent="0.2">
      <c r="A1777" s="2" t="s">
        <v>879</v>
      </c>
      <c r="C1777" s="3">
        <v>88</v>
      </c>
      <c r="D1777" s="3"/>
      <c r="E1777" s="3">
        <v>126</v>
      </c>
      <c r="F1777" s="3"/>
      <c r="G1777" s="4">
        <v>0</v>
      </c>
      <c r="H1777" s="3"/>
      <c r="I1777" s="3">
        <v>200</v>
      </c>
      <c r="J1777" s="3"/>
      <c r="K1777" s="3">
        <v>200</v>
      </c>
      <c r="L1777" s="3"/>
      <c r="M1777" s="3">
        <v>200</v>
      </c>
      <c r="N1777" s="3"/>
      <c r="O1777" s="3">
        <v>0</v>
      </c>
      <c r="P1777" s="3"/>
      <c r="Q1777" s="3">
        <f t="shared" si="61"/>
        <v>200</v>
      </c>
      <c r="T1777" s="15"/>
    </row>
    <row r="1778" spans="1:21" ht="11.85" customHeight="1" x14ac:dyDescent="0.2">
      <c r="A1778" s="2" t="s">
        <v>880</v>
      </c>
      <c r="C1778" s="3">
        <v>0</v>
      </c>
      <c r="D1778" s="3"/>
      <c r="E1778" s="3">
        <v>0</v>
      </c>
      <c r="F1778" s="3"/>
      <c r="G1778" s="4">
        <v>0</v>
      </c>
      <c r="H1778" s="3"/>
      <c r="I1778" s="3">
        <v>0</v>
      </c>
      <c r="J1778" s="3"/>
      <c r="K1778" s="3">
        <v>0</v>
      </c>
      <c r="L1778" s="3"/>
      <c r="M1778" s="3">
        <v>0</v>
      </c>
      <c r="N1778" s="3"/>
      <c r="O1778" s="3">
        <v>0</v>
      </c>
      <c r="P1778" s="3"/>
      <c r="Q1778" s="3">
        <f t="shared" si="61"/>
        <v>0</v>
      </c>
      <c r="T1778" s="15"/>
    </row>
    <row r="1779" spans="1:21" ht="11.85" customHeight="1" x14ac:dyDescent="0.2">
      <c r="A1779" s="2" t="s">
        <v>881</v>
      </c>
      <c r="C1779" s="3">
        <v>6645</v>
      </c>
      <c r="D1779" s="3"/>
      <c r="E1779" s="3">
        <v>4223.63</v>
      </c>
      <c r="F1779" s="3"/>
      <c r="G1779" s="4">
        <v>6064.16</v>
      </c>
      <c r="H1779" s="3"/>
      <c r="I1779" s="3">
        <v>7500</v>
      </c>
      <c r="J1779" s="3"/>
      <c r="K1779" s="3">
        <v>8600</v>
      </c>
      <c r="L1779" s="3"/>
      <c r="M1779" s="3">
        <v>8500</v>
      </c>
      <c r="N1779" s="3"/>
      <c r="O1779" s="3">
        <v>0</v>
      </c>
      <c r="P1779" s="3"/>
      <c r="Q1779" s="3">
        <f t="shared" si="61"/>
        <v>8500</v>
      </c>
      <c r="T1779" s="15"/>
    </row>
    <row r="1780" spans="1:21" ht="11.85" customHeight="1" x14ac:dyDescent="0.2">
      <c r="A1780" s="2" t="s">
        <v>882</v>
      </c>
      <c r="C1780" s="3">
        <v>191</v>
      </c>
      <c r="D1780" s="3"/>
      <c r="E1780" s="3">
        <v>1021</v>
      </c>
      <c r="F1780" s="3"/>
      <c r="G1780" s="4">
        <v>390</v>
      </c>
      <c r="H1780" s="3"/>
      <c r="I1780" s="3">
        <v>500</v>
      </c>
      <c r="J1780" s="3"/>
      <c r="K1780" s="3">
        <v>500</v>
      </c>
      <c r="L1780" s="3"/>
      <c r="M1780" s="3">
        <v>500</v>
      </c>
      <c r="N1780" s="3"/>
      <c r="O1780" s="3">
        <v>0</v>
      </c>
      <c r="P1780" s="3"/>
      <c r="Q1780" s="3">
        <f t="shared" si="61"/>
        <v>500</v>
      </c>
      <c r="T1780" s="15"/>
    </row>
    <row r="1781" spans="1:21" ht="11.85" customHeight="1" x14ac:dyDescent="0.2">
      <c r="A1781" s="2" t="s">
        <v>883</v>
      </c>
      <c r="C1781" s="3">
        <v>0</v>
      </c>
      <c r="D1781" s="3"/>
      <c r="E1781" s="3">
        <v>0</v>
      </c>
      <c r="F1781" s="3"/>
      <c r="G1781" s="4">
        <v>0</v>
      </c>
      <c r="H1781" s="3"/>
      <c r="I1781" s="3">
        <v>0</v>
      </c>
      <c r="J1781" s="3"/>
      <c r="K1781" s="3">
        <v>0</v>
      </c>
      <c r="L1781" s="3"/>
      <c r="M1781" s="3">
        <v>0</v>
      </c>
      <c r="N1781" s="3"/>
      <c r="O1781" s="3">
        <v>0</v>
      </c>
      <c r="P1781" s="3"/>
      <c r="Q1781" s="3">
        <f t="shared" si="61"/>
        <v>0</v>
      </c>
      <c r="T1781" s="15"/>
    </row>
    <row r="1782" spans="1:21" ht="11.85" customHeight="1" x14ac:dyDescent="0.2">
      <c r="A1782" s="2" t="s">
        <v>884</v>
      </c>
      <c r="C1782" s="3">
        <v>4161</v>
      </c>
      <c r="D1782" s="3"/>
      <c r="E1782" s="3">
        <v>2811.76</v>
      </c>
      <c r="F1782" s="3"/>
      <c r="G1782" s="4">
        <v>3907.35</v>
      </c>
      <c r="H1782" s="3"/>
      <c r="I1782" s="3">
        <v>4500</v>
      </c>
      <c r="J1782" s="3"/>
      <c r="K1782" s="3">
        <v>4500</v>
      </c>
      <c r="L1782" s="3"/>
      <c r="M1782" s="3">
        <v>4500</v>
      </c>
      <c r="N1782" s="3"/>
      <c r="O1782" s="3">
        <v>0</v>
      </c>
      <c r="P1782" s="3"/>
      <c r="Q1782" s="3">
        <f t="shared" si="61"/>
        <v>4500</v>
      </c>
      <c r="T1782" s="15"/>
    </row>
    <row r="1783" spans="1:21" ht="11.85" customHeight="1" x14ac:dyDescent="0.2">
      <c r="A1783" s="2" t="s">
        <v>885</v>
      </c>
      <c r="C1783" s="3">
        <v>33901</v>
      </c>
      <c r="D1783" s="3"/>
      <c r="E1783" s="3">
        <v>32654.69</v>
      </c>
      <c r="F1783" s="3"/>
      <c r="G1783" s="4">
        <v>34550.57</v>
      </c>
      <c r="H1783" s="3"/>
      <c r="I1783" s="3">
        <v>28000</v>
      </c>
      <c r="J1783" s="3"/>
      <c r="K1783" s="3">
        <v>28000</v>
      </c>
      <c r="L1783" s="3"/>
      <c r="M1783" s="3">
        <v>32000</v>
      </c>
      <c r="N1783" s="3"/>
      <c r="O1783" s="3">
        <v>0</v>
      </c>
      <c r="P1783" s="3"/>
      <c r="Q1783" s="3">
        <f t="shared" si="61"/>
        <v>32000</v>
      </c>
      <c r="T1783" s="15"/>
    </row>
    <row r="1784" spans="1:21" ht="11.85" customHeight="1" x14ac:dyDescent="0.2">
      <c r="A1784" s="2" t="s">
        <v>886</v>
      </c>
      <c r="C1784" s="3">
        <v>0</v>
      </c>
      <c r="D1784" s="3"/>
      <c r="E1784" s="3">
        <v>0</v>
      </c>
      <c r="F1784" s="3"/>
      <c r="G1784" s="4">
        <v>0</v>
      </c>
      <c r="H1784" s="3"/>
      <c r="I1784" s="3">
        <v>0</v>
      </c>
      <c r="J1784" s="3"/>
      <c r="K1784" s="3">
        <v>0</v>
      </c>
      <c r="L1784" s="3"/>
      <c r="M1784" s="3">
        <v>0</v>
      </c>
      <c r="N1784" s="3"/>
      <c r="O1784" s="3">
        <v>0</v>
      </c>
      <c r="P1784" s="3"/>
      <c r="Q1784" s="3">
        <f t="shared" si="61"/>
        <v>0</v>
      </c>
      <c r="T1784" s="15"/>
    </row>
    <row r="1785" spans="1:21" ht="11.85" customHeight="1" x14ac:dyDescent="0.2">
      <c r="A1785" s="2" t="s">
        <v>887</v>
      </c>
      <c r="C1785" s="3">
        <v>0</v>
      </c>
      <c r="D1785" s="3"/>
      <c r="E1785" s="3">
        <v>0</v>
      </c>
      <c r="F1785" s="3"/>
      <c r="G1785" s="4">
        <v>0</v>
      </c>
      <c r="H1785" s="3"/>
      <c r="I1785" s="3">
        <v>0</v>
      </c>
      <c r="J1785" s="3"/>
      <c r="K1785" s="3">
        <v>0</v>
      </c>
      <c r="L1785" s="3"/>
      <c r="M1785" s="3">
        <v>0</v>
      </c>
      <c r="N1785" s="3"/>
      <c r="O1785" s="3">
        <v>0</v>
      </c>
      <c r="P1785" s="3"/>
      <c r="Q1785" s="3">
        <f t="shared" si="61"/>
        <v>0</v>
      </c>
      <c r="T1785" s="15"/>
    </row>
    <row r="1786" spans="1:21" ht="11.85" customHeight="1" x14ac:dyDescent="0.2">
      <c r="A1786" s="2" t="s">
        <v>888</v>
      </c>
      <c r="C1786" s="3">
        <v>11334</v>
      </c>
      <c r="D1786" s="3"/>
      <c r="E1786" s="3">
        <v>6803.41</v>
      </c>
      <c r="F1786" s="3"/>
      <c r="G1786" s="4">
        <v>3974.45</v>
      </c>
      <c r="H1786" s="3"/>
      <c r="I1786" s="3">
        <v>2677</v>
      </c>
      <c r="J1786" s="3"/>
      <c r="K1786" s="3">
        <v>3167</v>
      </c>
      <c r="L1786" s="3"/>
      <c r="M1786" s="3">
        <v>1950</v>
      </c>
      <c r="N1786" s="3"/>
      <c r="O1786" s="3">
        <v>1000</v>
      </c>
      <c r="P1786" s="3"/>
      <c r="Q1786" s="3">
        <f t="shared" si="61"/>
        <v>2950</v>
      </c>
      <c r="T1786" s="15"/>
    </row>
    <row r="1787" spans="1:21" ht="11.85" customHeight="1" x14ac:dyDescent="0.2">
      <c r="A1787" s="2" t="s">
        <v>889</v>
      </c>
      <c r="C1787" s="16">
        <v>55615</v>
      </c>
      <c r="D1787" s="3"/>
      <c r="E1787" s="16">
        <v>65936.399999999994</v>
      </c>
      <c r="F1787" s="3"/>
      <c r="G1787" s="17">
        <v>61337</v>
      </c>
      <c r="H1787" s="3"/>
      <c r="I1787" s="16">
        <v>33636</v>
      </c>
      <c r="J1787" s="3"/>
      <c r="K1787" s="16">
        <v>35807</v>
      </c>
      <c r="L1787" s="3"/>
      <c r="M1787" s="16">
        <v>34300</v>
      </c>
      <c r="N1787" s="3"/>
      <c r="O1787" s="16">
        <v>35300</v>
      </c>
      <c r="P1787" s="3"/>
      <c r="Q1787" s="16">
        <f t="shared" si="61"/>
        <v>69600</v>
      </c>
      <c r="T1787" s="15"/>
    </row>
    <row r="1788" spans="1:21" ht="11.85" customHeight="1" x14ac:dyDescent="0.2">
      <c r="A1788" s="2" t="s">
        <v>290</v>
      </c>
      <c r="C1788" s="3">
        <f>SUM(C1769:C1773)+SUM(C1774:C1787)</f>
        <v>159207</v>
      </c>
      <c r="D1788" s="3"/>
      <c r="E1788" s="3">
        <f>SUM(E1769:E1773)+SUM(E1774:E1787)</f>
        <v>149707.57</v>
      </c>
      <c r="F1788" s="3"/>
      <c r="G1788" s="4">
        <f>SUM(G1769:G1773)+SUM(G1774:G1787)</f>
        <v>147562.72999999998</v>
      </c>
      <c r="H1788" s="3"/>
      <c r="I1788" s="3">
        <f>SUM(I1769:I1773)+SUM(I1774:I1787)</f>
        <v>113213</v>
      </c>
      <c r="J1788" s="3"/>
      <c r="K1788" s="3">
        <f>SUM(K1769:K1773)+SUM(K1774:K1787)</f>
        <v>116974</v>
      </c>
      <c r="L1788" s="3"/>
      <c r="M1788" s="3">
        <f>SUM(M1769:M1773)+SUM(M1774:M1787)</f>
        <v>118150</v>
      </c>
      <c r="N1788" s="3"/>
      <c r="O1788" s="3">
        <f>SUM(O1769:O1773)+SUM(O1774:O1787)</f>
        <v>36300</v>
      </c>
      <c r="P1788" s="3"/>
      <c r="Q1788" s="3">
        <f>SUM(Q1769:Q1773)+SUM(Q1774:Q1787)</f>
        <v>154450</v>
      </c>
      <c r="R1788" s="3"/>
      <c r="S1788" s="3"/>
      <c r="U1788" s="3"/>
    </row>
    <row r="1789" spans="1:21" ht="11.85" customHeight="1" x14ac:dyDescent="0.2">
      <c r="C1789" s="3"/>
      <c r="D1789" s="3"/>
      <c r="F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</row>
    <row r="1790" spans="1:21" ht="11.85" customHeight="1" x14ac:dyDescent="0.2">
      <c r="C1790" s="3"/>
      <c r="D1790" s="3"/>
      <c r="F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</row>
    <row r="1791" spans="1:21" ht="11.85" customHeight="1" x14ac:dyDescent="0.2">
      <c r="C1791" s="3"/>
      <c r="D1791" s="3"/>
      <c r="F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</row>
    <row r="1792" spans="1:21" ht="11.85" customHeight="1" x14ac:dyDescent="0.2">
      <c r="C1792" s="3"/>
      <c r="D1792" s="3"/>
      <c r="F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</row>
    <row r="1793" spans="1:21" ht="11.85" customHeight="1" x14ac:dyDescent="0.2">
      <c r="A1793" s="1"/>
      <c r="B1793" s="1"/>
      <c r="E1793" s="3" t="str">
        <f>$E$1</f>
        <v>CITY OF BRADY</v>
      </c>
    </row>
    <row r="1794" spans="1:21" ht="11.85" customHeight="1" x14ac:dyDescent="0.2">
      <c r="E1794" s="3" t="str">
        <f>$E$2</f>
        <v>BUDGET REPORT</v>
      </c>
    </row>
    <row r="1795" spans="1:21" ht="11.85" customHeight="1" x14ac:dyDescent="0.2">
      <c r="E1795" s="3" t="str">
        <f>$E$3</f>
        <v>FISCAL YEAR 2015 - 2016</v>
      </c>
    </row>
    <row r="1796" spans="1:21" ht="11.85" customHeight="1" x14ac:dyDescent="0.2">
      <c r="A1796" s="2" t="s">
        <v>3</v>
      </c>
    </row>
    <row r="1797" spans="1:21" ht="11.85" customHeight="1" x14ac:dyDescent="0.2">
      <c r="A1797" s="2" t="s">
        <v>847</v>
      </c>
    </row>
    <row r="1798" spans="1:21" ht="11.85" customHeight="1" x14ac:dyDescent="0.2">
      <c r="I1798" s="48" t="str">
        <f>$I$6</f>
        <v>(----- 2014-2015 ------)</v>
      </c>
      <c r="J1798" s="48"/>
      <c r="K1798" s="48"/>
      <c r="L1798" s="7"/>
      <c r="M1798" s="48" t="str">
        <f>$M$6</f>
        <v>2015-2016</v>
      </c>
      <c r="N1798" s="48"/>
      <c r="O1798" s="48"/>
      <c r="P1798" s="48"/>
      <c r="Q1798" s="48"/>
    </row>
    <row r="1799" spans="1:21" ht="11.85" customHeight="1" x14ac:dyDescent="0.2">
      <c r="C1799" s="7" t="str">
        <f>$C$7</f>
        <v>2011- 2012</v>
      </c>
      <c r="D1799" s="7"/>
      <c r="E1799" s="8" t="str">
        <f>$E$7</f>
        <v>2012-2013</v>
      </c>
      <c r="F1799" s="7"/>
      <c r="G1799" s="9" t="str">
        <f>$G$7</f>
        <v>2013- 2014</v>
      </c>
      <c r="H1799" s="7"/>
      <c r="I1799" s="7" t="s">
        <v>9</v>
      </c>
      <c r="J1799" s="7"/>
      <c r="K1799" s="7" t="str">
        <f>+$K$7</f>
        <v>PROJECTED</v>
      </c>
      <c r="L1799" s="7"/>
      <c r="M1799" s="7" t="str">
        <f>$M$7</f>
        <v>2015-2016</v>
      </c>
      <c r="N1799" s="7"/>
      <c r="O1799" s="7" t="str">
        <f>$O$7</f>
        <v>2015-2016</v>
      </c>
      <c r="P1799" s="7"/>
      <c r="Q1799" s="42" t="str">
        <f>$Q$7</f>
        <v>APPROVED</v>
      </c>
    </row>
    <row r="1800" spans="1:21" ht="11.85" customHeight="1" x14ac:dyDescent="0.2">
      <c r="A1800" s="10" t="s">
        <v>237</v>
      </c>
      <c r="C1800" s="11" t="s">
        <v>12</v>
      </c>
      <c r="D1800" s="7"/>
      <c r="E1800" s="12" t="s">
        <v>12</v>
      </c>
      <c r="F1800" s="7"/>
      <c r="G1800" s="13" t="s">
        <v>12</v>
      </c>
      <c r="H1800" s="7"/>
      <c r="I1800" s="11" t="s">
        <v>13</v>
      </c>
      <c r="J1800" s="7"/>
      <c r="K1800" s="11" t="s">
        <v>13</v>
      </c>
      <c r="L1800" s="7"/>
      <c r="M1800" s="11" t="str">
        <f>$M$8</f>
        <v>BASE</v>
      </c>
      <c r="N1800" s="7"/>
      <c r="O1800" s="11" t="str">
        <f>$O$8</f>
        <v>SUPPLEMENTAL</v>
      </c>
      <c r="P1800" s="7"/>
      <c r="Q1800" s="11" t="str">
        <f>$Q$8</f>
        <v>BUDGET</v>
      </c>
    </row>
    <row r="1801" spans="1:21" ht="11.85" customHeight="1" x14ac:dyDescent="0.2">
      <c r="C1801" s="3"/>
      <c r="D1801" s="3"/>
      <c r="F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</row>
    <row r="1802" spans="1:21" ht="11.85" customHeight="1" x14ac:dyDescent="0.2">
      <c r="A1802" s="2" t="s">
        <v>890</v>
      </c>
      <c r="C1802" s="19">
        <v>148233</v>
      </c>
      <c r="D1802" s="3"/>
      <c r="E1802" s="19">
        <v>0</v>
      </c>
      <c r="F1802" s="3"/>
      <c r="G1802" s="20">
        <v>0</v>
      </c>
      <c r="H1802" s="3"/>
      <c r="I1802" s="19">
        <v>0</v>
      </c>
      <c r="J1802" s="3"/>
      <c r="K1802" s="19">
        <v>0</v>
      </c>
      <c r="L1802" s="3"/>
      <c r="M1802" s="19">
        <v>0</v>
      </c>
      <c r="N1802" s="3"/>
      <c r="O1802" s="19">
        <v>0</v>
      </c>
      <c r="P1802" s="3"/>
      <c r="Q1802" s="19">
        <f>M1802+O1802</f>
        <v>0</v>
      </c>
      <c r="T1802" s="15"/>
    </row>
    <row r="1803" spans="1:21" ht="11.85" customHeight="1" x14ac:dyDescent="0.2">
      <c r="A1803" s="2" t="s">
        <v>891</v>
      </c>
      <c r="C1803" s="16">
        <v>0</v>
      </c>
      <c r="D1803" s="3"/>
      <c r="E1803" s="16">
        <v>0</v>
      </c>
      <c r="F1803" s="3"/>
      <c r="G1803" s="17">
        <v>0</v>
      </c>
      <c r="H1803" s="3"/>
      <c r="I1803" s="16">
        <v>41812</v>
      </c>
      <c r="J1803" s="3"/>
      <c r="K1803" s="16">
        <v>41812</v>
      </c>
      <c r="L1803" s="3"/>
      <c r="M1803" s="16">
        <v>0</v>
      </c>
      <c r="N1803" s="3"/>
      <c r="O1803" s="16">
        <v>179000</v>
      </c>
      <c r="P1803" s="3"/>
      <c r="Q1803" s="16">
        <f>M1803+O1803</f>
        <v>179000</v>
      </c>
      <c r="T1803" s="15"/>
    </row>
    <row r="1804" spans="1:21" ht="11.85" customHeight="1" x14ac:dyDescent="0.2">
      <c r="A1804" s="2" t="s">
        <v>293</v>
      </c>
      <c r="C1804" s="3">
        <f>SUM(C1802:C1803)</f>
        <v>148233</v>
      </c>
      <c r="D1804" s="3"/>
      <c r="E1804" s="3">
        <f>SUM(E1802:E1803)</f>
        <v>0</v>
      </c>
      <c r="F1804" s="3"/>
      <c r="G1804" s="4">
        <f>SUM(G1802:G1803)</f>
        <v>0</v>
      </c>
      <c r="H1804" s="3"/>
      <c r="I1804" s="3">
        <f>SUM(I1802:I1803)</f>
        <v>41812</v>
      </c>
      <c r="J1804" s="3"/>
      <c r="K1804" s="3">
        <f>SUM(K1802:K1803)</f>
        <v>41812</v>
      </c>
      <c r="L1804" s="3"/>
      <c r="M1804" s="3">
        <f>SUM(M1802:M1803)</f>
        <v>0</v>
      </c>
      <c r="N1804" s="3"/>
      <c r="O1804" s="3">
        <f>SUM(O1802:O1803)</f>
        <v>179000</v>
      </c>
      <c r="P1804" s="3"/>
      <c r="Q1804" s="3">
        <f>SUM(Q1802:Q1803)</f>
        <v>179000</v>
      </c>
    </row>
    <row r="1805" spans="1:21" ht="11.85" customHeight="1" x14ac:dyDescent="0.2">
      <c r="C1805" s="3"/>
      <c r="D1805" s="3"/>
      <c r="F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</row>
    <row r="1806" spans="1:21" ht="11.85" customHeight="1" x14ac:dyDescent="0.2">
      <c r="A1806" s="2" t="s">
        <v>892</v>
      </c>
      <c r="C1806" s="3">
        <f>C1750+C1766+C1788+C1804</f>
        <v>866501</v>
      </c>
      <c r="D1806" s="3"/>
      <c r="E1806" s="3">
        <f>E1750+E1766+E1788+E1804</f>
        <v>745212.28</v>
      </c>
      <c r="F1806" s="3"/>
      <c r="G1806" s="4">
        <f>G1750+G1766+G1788+G1804</f>
        <v>739145.63</v>
      </c>
      <c r="H1806" s="3"/>
      <c r="I1806" s="3">
        <f>I1750+I1766+I1788+I1804</f>
        <v>753857</v>
      </c>
      <c r="J1806" s="3"/>
      <c r="K1806" s="3">
        <f>K1750+K1766+K1788+K1804</f>
        <v>802636</v>
      </c>
      <c r="L1806" s="3"/>
      <c r="M1806" s="3">
        <f>M1750+M1766+M1788+M1804</f>
        <v>767958</v>
      </c>
      <c r="N1806" s="3"/>
      <c r="O1806" s="3">
        <f>O1750+O1766+O1788+O1804</f>
        <v>215300</v>
      </c>
      <c r="P1806" s="3"/>
      <c r="Q1806" s="3">
        <f>Q1750+Q1766+Q1788+Q1804</f>
        <v>983258</v>
      </c>
      <c r="R1806" s="3"/>
      <c r="S1806" s="3"/>
      <c r="T1806" s="15"/>
      <c r="U1806" s="3"/>
    </row>
    <row r="1807" spans="1:21" ht="11.85" customHeight="1" x14ac:dyDescent="0.2"/>
    <row r="1808" spans="1:21" ht="11.85" customHeight="1" x14ac:dyDescent="0.2"/>
    <row r="1809" ht="11.85" customHeight="1" x14ac:dyDescent="0.2"/>
    <row r="1810" ht="11.85" customHeight="1" x14ac:dyDescent="0.2"/>
    <row r="1811" ht="11.85" customHeight="1" x14ac:dyDescent="0.2"/>
    <row r="1812" ht="11.85" customHeight="1" x14ac:dyDescent="0.2"/>
    <row r="1813" ht="11.85" customHeight="1" x14ac:dyDescent="0.2"/>
    <row r="1814" ht="11.85" customHeight="1" x14ac:dyDescent="0.2"/>
    <row r="1815" ht="11.85" customHeight="1" x14ac:dyDescent="0.2"/>
    <row r="1816" ht="11.85" customHeight="1" x14ac:dyDescent="0.2"/>
    <row r="1817" ht="11.85" customHeight="1" x14ac:dyDescent="0.2"/>
    <row r="1818" ht="11.85" customHeight="1" x14ac:dyDescent="0.2"/>
    <row r="1819" ht="11.85" customHeight="1" x14ac:dyDescent="0.2"/>
    <row r="1820" ht="11.85" customHeight="1" x14ac:dyDescent="0.2"/>
    <row r="1821" ht="11.85" customHeight="1" x14ac:dyDescent="0.2"/>
    <row r="1822" ht="11.85" customHeight="1" x14ac:dyDescent="0.2"/>
    <row r="1823" ht="11.85" customHeight="1" x14ac:dyDescent="0.2"/>
    <row r="1824" ht="11.85" customHeight="1" x14ac:dyDescent="0.2"/>
    <row r="1825" ht="11.85" customHeight="1" x14ac:dyDescent="0.2"/>
    <row r="1826" ht="11.85" customHeight="1" x14ac:dyDescent="0.2"/>
    <row r="1827" ht="11.85" customHeight="1" x14ac:dyDescent="0.2"/>
    <row r="1828" ht="11.85" customHeight="1" x14ac:dyDescent="0.2"/>
    <row r="1829" ht="11.85" customHeight="1" x14ac:dyDescent="0.2"/>
    <row r="1830" ht="11.85" customHeight="1" x14ac:dyDescent="0.2"/>
    <row r="1831" ht="11.85" customHeight="1" x14ac:dyDescent="0.2"/>
    <row r="1832" ht="11.85" customHeight="1" x14ac:dyDescent="0.2"/>
    <row r="1833" ht="11.85" customHeight="1" x14ac:dyDescent="0.2"/>
    <row r="1834" ht="11.85" customHeight="1" x14ac:dyDescent="0.2"/>
    <row r="1835" ht="11.85" customHeight="1" x14ac:dyDescent="0.2"/>
    <row r="1836" ht="11.85" customHeight="1" x14ac:dyDescent="0.2"/>
    <row r="1837" ht="11.85" customHeight="1" x14ac:dyDescent="0.2"/>
    <row r="1838" ht="11.85" customHeight="1" x14ac:dyDescent="0.2"/>
    <row r="1839" ht="11.85" customHeight="1" x14ac:dyDescent="0.2"/>
    <row r="1840" ht="11.85" customHeight="1" x14ac:dyDescent="0.2"/>
    <row r="1841" spans="1:5" ht="11.85" customHeight="1" x14ac:dyDescent="0.2"/>
    <row r="1842" spans="1:5" ht="11.85" customHeight="1" x14ac:dyDescent="0.2"/>
    <row r="1843" spans="1:5" ht="11.85" customHeight="1" x14ac:dyDescent="0.2"/>
    <row r="1844" spans="1:5" ht="11.85" customHeight="1" x14ac:dyDescent="0.2"/>
    <row r="1845" spans="1:5" ht="11.85" customHeight="1" x14ac:dyDescent="0.2"/>
    <row r="1846" spans="1:5" ht="11.85" customHeight="1" x14ac:dyDescent="0.2"/>
    <row r="1847" spans="1:5" ht="11.85" customHeight="1" x14ac:dyDescent="0.2"/>
    <row r="1848" spans="1:5" ht="11.85" customHeight="1" x14ac:dyDescent="0.2"/>
    <row r="1849" spans="1:5" ht="11.85" customHeight="1" x14ac:dyDescent="0.2"/>
    <row r="1850" spans="1:5" ht="11.85" customHeight="1" x14ac:dyDescent="0.2"/>
    <row r="1851" spans="1:5" ht="11.85" customHeight="1" x14ac:dyDescent="0.2"/>
    <row r="1852" spans="1:5" ht="11.85" customHeight="1" x14ac:dyDescent="0.2"/>
    <row r="1853" spans="1:5" ht="11.85" customHeight="1" x14ac:dyDescent="0.2"/>
    <row r="1854" spans="1:5" ht="11.85" customHeight="1" x14ac:dyDescent="0.2"/>
    <row r="1855" spans="1:5" ht="11.85" customHeight="1" x14ac:dyDescent="0.2"/>
    <row r="1856" spans="1:5" ht="11.85" customHeight="1" x14ac:dyDescent="0.2">
      <c r="A1856" s="1"/>
      <c r="B1856" s="1"/>
      <c r="E1856" s="3" t="str">
        <f>$E$1</f>
        <v>CITY OF BRADY</v>
      </c>
    </row>
    <row r="1857" spans="1:20" ht="11.85" customHeight="1" x14ac:dyDescent="0.2">
      <c r="E1857" s="3" t="str">
        <f>$E$2</f>
        <v>BUDGET REPORT</v>
      </c>
    </row>
    <row r="1858" spans="1:20" ht="11.85" customHeight="1" x14ac:dyDescent="0.2">
      <c r="E1858" s="3" t="str">
        <f>$E$3</f>
        <v>FISCAL YEAR 2015 - 2016</v>
      </c>
    </row>
    <row r="1859" spans="1:20" ht="11.85" customHeight="1" x14ac:dyDescent="0.2">
      <c r="A1859" s="2" t="s">
        <v>3</v>
      </c>
    </row>
    <row r="1860" spans="1:20" ht="11.85" customHeight="1" x14ac:dyDescent="0.2">
      <c r="A1860" s="2" t="s">
        <v>893</v>
      </c>
    </row>
    <row r="1861" spans="1:20" ht="11.85" customHeight="1" x14ac:dyDescent="0.2">
      <c r="I1861" s="48" t="str">
        <f>$I$6</f>
        <v>(----- 2014-2015 ------)</v>
      </c>
      <c r="J1861" s="48"/>
      <c r="K1861" s="48"/>
      <c r="L1861" s="7"/>
      <c r="M1861" s="48" t="str">
        <f>$M$6</f>
        <v>2015-2016</v>
      </c>
      <c r="N1861" s="48"/>
      <c r="O1861" s="48"/>
      <c r="P1861" s="48"/>
      <c r="Q1861" s="48"/>
    </row>
    <row r="1862" spans="1:20" ht="11.85" customHeight="1" x14ac:dyDescent="0.2">
      <c r="C1862" s="7" t="str">
        <f>$C$7</f>
        <v>2011- 2012</v>
      </c>
      <c r="D1862" s="7"/>
      <c r="E1862" s="8" t="str">
        <f>$E$7</f>
        <v>2012-2013</v>
      </c>
      <c r="F1862" s="7"/>
      <c r="G1862" s="9" t="str">
        <f>$G$7</f>
        <v>2013- 2014</v>
      </c>
      <c r="H1862" s="7"/>
      <c r="I1862" s="7" t="s">
        <v>9</v>
      </c>
      <c r="J1862" s="7"/>
      <c r="K1862" s="7" t="str">
        <f>+$K$7</f>
        <v>PROJECTED</v>
      </c>
      <c r="L1862" s="7"/>
      <c r="M1862" s="7" t="str">
        <f>$M$7</f>
        <v>2015-2016</v>
      </c>
      <c r="N1862" s="7"/>
      <c r="O1862" s="7" t="str">
        <f>$O$7</f>
        <v>2015-2016</v>
      </c>
      <c r="P1862" s="7"/>
      <c r="Q1862" s="42" t="str">
        <f>$Q$7</f>
        <v>APPROVED</v>
      </c>
    </row>
    <row r="1863" spans="1:20" ht="11.85" customHeight="1" x14ac:dyDescent="0.2">
      <c r="A1863" s="10" t="s">
        <v>237</v>
      </c>
      <c r="C1863" s="11" t="s">
        <v>12</v>
      </c>
      <c r="D1863" s="7"/>
      <c r="E1863" s="12" t="s">
        <v>12</v>
      </c>
      <c r="F1863" s="7"/>
      <c r="G1863" s="13" t="s">
        <v>12</v>
      </c>
      <c r="H1863" s="7"/>
      <c r="I1863" s="11" t="s">
        <v>13</v>
      </c>
      <c r="J1863" s="7"/>
      <c r="K1863" s="11" t="s">
        <v>13</v>
      </c>
      <c r="L1863" s="7"/>
      <c r="M1863" s="11" t="str">
        <f>$M$8</f>
        <v>BASE</v>
      </c>
      <c r="N1863" s="7"/>
      <c r="O1863" s="11" t="str">
        <f>$O$8</f>
        <v>SUPPLEMENTAL</v>
      </c>
      <c r="P1863" s="7"/>
      <c r="Q1863" s="11" t="str">
        <f>$Q$8</f>
        <v>BUDGET</v>
      </c>
    </row>
    <row r="1864" spans="1:20" ht="11.85" customHeight="1" x14ac:dyDescent="0.2"/>
    <row r="1865" spans="1:20" ht="11.85" customHeight="1" x14ac:dyDescent="0.2">
      <c r="A1865" s="14" t="s">
        <v>238</v>
      </c>
    </row>
    <row r="1866" spans="1:20" ht="11.85" customHeight="1" x14ac:dyDescent="0.2">
      <c r="A1866" s="2" t="s">
        <v>894</v>
      </c>
      <c r="C1866" s="3">
        <v>71419</v>
      </c>
      <c r="D1866" s="3"/>
      <c r="E1866" s="3">
        <v>75957.509999999995</v>
      </c>
      <c r="F1866" s="3"/>
      <c r="G1866" s="4">
        <v>57015.17</v>
      </c>
      <c r="H1866" s="3"/>
      <c r="I1866" s="3">
        <v>66905</v>
      </c>
      <c r="J1866" s="3"/>
      <c r="K1866" s="3">
        <v>66905</v>
      </c>
      <c r="L1866" s="3"/>
      <c r="M1866" s="3">
        <v>69000</v>
      </c>
      <c r="N1866" s="3"/>
      <c r="O1866" s="3">
        <v>0</v>
      </c>
      <c r="P1866" s="3"/>
      <c r="Q1866" s="3">
        <f t="shared" ref="Q1866:Q1874" si="62">M1866+O1866</f>
        <v>69000</v>
      </c>
      <c r="T1866" s="15"/>
    </row>
    <row r="1867" spans="1:20" ht="11.85" customHeight="1" x14ac:dyDescent="0.2">
      <c r="A1867" s="2" t="s">
        <v>895</v>
      </c>
      <c r="C1867" s="3">
        <v>746</v>
      </c>
      <c r="D1867" s="3"/>
      <c r="E1867" s="3">
        <v>792</v>
      </c>
      <c r="F1867" s="3"/>
      <c r="G1867" s="4">
        <v>2012.86</v>
      </c>
      <c r="H1867" s="3"/>
      <c r="I1867" s="3">
        <v>1000</v>
      </c>
      <c r="J1867" s="3"/>
      <c r="K1867" s="3">
        <v>1000</v>
      </c>
      <c r="L1867" s="3"/>
      <c r="M1867" s="3">
        <v>1000</v>
      </c>
      <c r="N1867" s="3"/>
      <c r="O1867" s="3">
        <v>0</v>
      </c>
      <c r="P1867" s="3"/>
      <c r="Q1867" s="3">
        <f t="shared" si="62"/>
        <v>1000</v>
      </c>
      <c r="T1867" s="15"/>
    </row>
    <row r="1868" spans="1:20" ht="11.85" customHeight="1" x14ac:dyDescent="0.2">
      <c r="A1868" s="2" t="s">
        <v>896</v>
      </c>
      <c r="C1868" s="3">
        <v>0</v>
      </c>
      <c r="D1868" s="3"/>
      <c r="E1868" s="3">
        <v>0</v>
      </c>
      <c r="F1868" s="3"/>
      <c r="G1868" s="4">
        <v>0</v>
      </c>
      <c r="H1868" s="3"/>
      <c r="I1868" s="3">
        <v>600</v>
      </c>
      <c r="J1868" s="3"/>
      <c r="K1868" s="3">
        <v>600</v>
      </c>
      <c r="L1868" s="3"/>
      <c r="M1868" s="3">
        <v>600</v>
      </c>
      <c r="N1868" s="3"/>
      <c r="O1868" s="3">
        <v>0</v>
      </c>
      <c r="P1868" s="3"/>
      <c r="Q1868" s="3">
        <f>M1868+O1868</f>
        <v>600</v>
      </c>
      <c r="T1868" s="15"/>
    </row>
    <row r="1869" spans="1:20" ht="11.85" customHeight="1" x14ac:dyDescent="0.2">
      <c r="A1869" s="2" t="s">
        <v>897</v>
      </c>
      <c r="C1869" s="3">
        <v>1375</v>
      </c>
      <c r="D1869" s="3"/>
      <c r="E1869" s="3">
        <v>4400</v>
      </c>
      <c r="F1869" s="3"/>
      <c r="G1869" s="4">
        <v>800</v>
      </c>
      <c r="H1869" s="3"/>
      <c r="I1869" s="3">
        <v>0</v>
      </c>
      <c r="J1869" s="3"/>
      <c r="K1869" s="3">
        <v>0</v>
      </c>
      <c r="L1869" s="3"/>
      <c r="M1869" s="3">
        <v>0</v>
      </c>
      <c r="N1869" s="3"/>
      <c r="O1869" s="3">
        <v>0</v>
      </c>
      <c r="P1869" s="3"/>
      <c r="Q1869" s="3">
        <f t="shared" si="62"/>
        <v>0</v>
      </c>
      <c r="T1869" s="15"/>
    </row>
    <row r="1870" spans="1:20" ht="11.85" customHeight="1" x14ac:dyDescent="0.2">
      <c r="A1870" s="2" t="s">
        <v>898</v>
      </c>
      <c r="C1870" s="3">
        <v>13808</v>
      </c>
      <c r="D1870" s="3"/>
      <c r="E1870" s="3">
        <v>13686.27</v>
      </c>
      <c r="F1870" s="3"/>
      <c r="G1870" s="4">
        <v>10418.25</v>
      </c>
      <c r="H1870" s="3"/>
      <c r="I1870" s="3">
        <v>15934</v>
      </c>
      <c r="J1870" s="3"/>
      <c r="K1870" s="3">
        <v>15934</v>
      </c>
      <c r="L1870" s="3"/>
      <c r="M1870" s="3">
        <v>18755</v>
      </c>
      <c r="N1870" s="3"/>
      <c r="O1870" s="3">
        <v>0</v>
      </c>
      <c r="P1870" s="3"/>
      <c r="Q1870" s="3">
        <f t="shared" si="62"/>
        <v>18755</v>
      </c>
      <c r="T1870" s="15"/>
    </row>
    <row r="1871" spans="1:20" ht="11.85" customHeight="1" x14ac:dyDescent="0.2">
      <c r="A1871" s="2" t="s">
        <v>899</v>
      </c>
      <c r="C1871" s="3">
        <v>6404</v>
      </c>
      <c r="D1871" s="3"/>
      <c r="E1871" s="3">
        <v>7712.88</v>
      </c>
      <c r="F1871" s="3"/>
      <c r="G1871" s="4">
        <v>6033.82</v>
      </c>
      <c r="H1871" s="3"/>
      <c r="I1871" s="3">
        <v>6332</v>
      </c>
      <c r="J1871" s="3"/>
      <c r="K1871" s="3">
        <v>6332</v>
      </c>
      <c r="L1871" s="3"/>
      <c r="M1871" s="3">
        <v>6303</v>
      </c>
      <c r="N1871" s="3"/>
      <c r="O1871" s="3">
        <v>0</v>
      </c>
      <c r="P1871" s="3"/>
      <c r="Q1871" s="3">
        <f t="shared" si="62"/>
        <v>6303</v>
      </c>
      <c r="T1871" s="15"/>
    </row>
    <row r="1872" spans="1:20" ht="11.85" customHeight="1" x14ac:dyDescent="0.2">
      <c r="A1872" s="2" t="s">
        <v>900</v>
      </c>
      <c r="C1872" s="3">
        <v>2116</v>
      </c>
      <c r="D1872" s="3"/>
      <c r="E1872" s="3">
        <v>2352.09</v>
      </c>
      <c r="F1872" s="3"/>
      <c r="G1872" s="4">
        <v>1822.7</v>
      </c>
      <c r="H1872" s="3"/>
      <c r="I1872" s="3">
        <v>1765</v>
      </c>
      <c r="J1872" s="3"/>
      <c r="K1872" s="3">
        <v>1765</v>
      </c>
      <c r="L1872" s="3"/>
      <c r="M1872" s="3">
        <v>2017</v>
      </c>
      <c r="N1872" s="3"/>
      <c r="O1872" s="3">
        <v>0</v>
      </c>
      <c r="P1872" s="3"/>
      <c r="Q1872" s="3">
        <f t="shared" si="62"/>
        <v>2017</v>
      </c>
      <c r="T1872" s="15"/>
    </row>
    <row r="1873" spans="1:21" ht="11.85" customHeight="1" x14ac:dyDescent="0.2">
      <c r="A1873" s="2" t="s">
        <v>901</v>
      </c>
      <c r="C1873" s="3">
        <v>1065</v>
      </c>
      <c r="D1873" s="3"/>
      <c r="E1873" s="3">
        <v>73.650000000000006</v>
      </c>
      <c r="F1873" s="3"/>
      <c r="G1873" s="4">
        <v>479.18</v>
      </c>
      <c r="H1873" s="3"/>
      <c r="I1873" s="3">
        <v>621</v>
      </c>
      <c r="J1873" s="3"/>
      <c r="K1873" s="3">
        <v>621</v>
      </c>
      <c r="L1873" s="3"/>
      <c r="M1873" s="3">
        <v>270</v>
      </c>
      <c r="N1873" s="3"/>
      <c r="O1873" s="3">
        <v>0</v>
      </c>
      <c r="P1873" s="3"/>
      <c r="Q1873" s="3">
        <f t="shared" si="62"/>
        <v>270</v>
      </c>
      <c r="T1873" s="15"/>
    </row>
    <row r="1874" spans="1:21" ht="11.85" customHeight="1" x14ac:dyDescent="0.2">
      <c r="A1874" s="2" t="s">
        <v>902</v>
      </c>
      <c r="C1874" s="16">
        <v>5689</v>
      </c>
      <c r="D1874" s="3"/>
      <c r="E1874" s="16">
        <v>6087.71</v>
      </c>
      <c r="F1874" s="3"/>
      <c r="G1874" s="17">
        <v>4576.87</v>
      </c>
      <c r="H1874" s="3"/>
      <c r="I1874" s="16">
        <v>5297</v>
      </c>
      <c r="J1874" s="3"/>
      <c r="K1874" s="16">
        <v>5297</v>
      </c>
      <c r="L1874" s="3"/>
      <c r="M1874" s="16">
        <v>5460</v>
      </c>
      <c r="N1874" s="3"/>
      <c r="O1874" s="16">
        <v>0</v>
      </c>
      <c r="P1874" s="3"/>
      <c r="Q1874" s="16">
        <f t="shared" si="62"/>
        <v>5460</v>
      </c>
      <c r="T1874" s="15"/>
    </row>
    <row r="1875" spans="1:21" ht="11.85" customHeight="1" x14ac:dyDescent="0.2">
      <c r="A1875" s="2" t="s">
        <v>249</v>
      </c>
      <c r="C1875" s="3">
        <f>SUM(C1866:C1874)</f>
        <v>102622</v>
      </c>
      <c r="D1875" s="3"/>
      <c r="E1875" s="3">
        <f>SUM(E1866:E1874)</f>
        <v>111062.11</v>
      </c>
      <c r="F1875" s="3"/>
      <c r="G1875" s="4">
        <f>SUM(G1866:G1874)</f>
        <v>83158.849999999991</v>
      </c>
      <c r="H1875" s="3"/>
      <c r="I1875" s="3">
        <f>SUM(I1866:I1874)</f>
        <v>98454</v>
      </c>
      <c r="J1875" s="3"/>
      <c r="K1875" s="3">
        <f>SUM(K1866:K1874)</f>
        <v>98454</v>
      </c>
      <c r="L1875" s="3"/>
      <c r="M1875" s="3">
        <f>SUM(M1866:M1874)</f>
        <v>103405</v>
      </c>
      <c r="N1875" s="3"/>
      <c r="O1875" s="3">
        <f>SUM(O1866:O1874)</f>
        <v>0</v>
      </c>
      <c r="P1875" s="3"/>
      <c r="Q1875" s="3">
        <f>SUM(Q1866:Q1874)</f>
        <v>103405</v>
      </c>
      <c r="R1875" s="3"/>
      <c r="S1875" s="3"/>
      <c r="U1875" s="3"/>
    </row>
    <row r="1876" spans="1:21" ht="11.85" customHeight="1" x14ac:dyDescent="0.2">
      <c r="C1876" s="3"/>
      <c r="D1876" s="3"/>
      <c r="F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</row>
    <row r="1877" spans="1:21" ht="11.85" customHeight="1" x14ac:dyDescent="0.2">
      <c r="A1877" s="14" t="s">
        <v>250</v>
      </c>
      <c r="C1877" s="3"/>
      <c r="D1877" s="3"/>
      <c r="F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</row>
    <row r="1878" spans="1:21" ht="11.85" customHeight="1" x14ac:dyDescent="0.2">
      <c r="A1878" s="2" t="s">
        <v>903</v>
      </c>
      <c r="C1878" s="3">
        <v>869</v>
      </c>
      <c r="D1878" s="3"/>
      <c r="E1878" s="3">
        <v>0</v>
      </c>
      <c r="F1878" s="3"/>
      <c r="G1878" s="4">
        <v>0</v>
      </c>
      <c r="H1878" s="3"/>
      <c r="I1878" s="3">
        <v>0</v>
      </c>
      <c r="J1878" s="3"/>
      <c r="K1878" s="3">
        <v>0</v>
      </c>
      <c r="L1878" s="3"/>
      <c r="M1878" s="3">
        <v>0</v>
      </c>
      <c r="N1878" s="3"/>
      <c r="O1878" s="3">
        <v>0</v>
      </c>
      <c r="P1878" s="3"/>
      <c r="Q1878" s="3">
        <f t="shared" ref="Q1878:Q1892" si="63">M1878+O1878</f>
        <v>0</v>
      </c>
      <c r="T1878" s="15"/>
    </row>
    <row r="1879" spans="1:21" ht="11.85" customHeight="1" x14ac:dyDescent="0.2">
      <c r="A1879" s="2" t="s">
        <v>904</v>
      </c>
      <c r="C1879" s="3">
        <v>27934</v>
      </c>
      <c r="D1879" s="3"/>
      <c r="E1879" s="3">
        <v>29725.119999999999</v>
      </c>
      <c r="F1879" s="3"/>
      <c r="G1879" s="4">
        <v>29624.28</v>
      </c>
      <c r="H1879" s="3"/>
      <c r="I1879" s="3">
        <v>30000</v>
      </c>
      <c r="J1879" s="3"/>
      <c r="K1879" s="3">
        <v>35000</v>
      </c>
      <c r="L1879" s="3"/>
      <c r="M1879" s="3">
        <v>35000</v>
      </c>
      <c r="N1879" s="3"/>
      <c r="O1879" s="3">
        <v>0</v>
      </c>
      <c r="P1879" s="3"/>
      <c r="Q1879" s="3">
        <f t="shared" si="63"/>
        <v>35000</v>
      </c>
      <c r="T1879" s="15"/>
    </row>
    <row r="1880" spans="1:21" ht="11.85" customHeight="1" x14ac:dyDescent="0.2">
      <c r="A1880" s="2" t="s">
        <v>905</v>
      </c>
      <c r="C1880" s="3">
        <v>1848</v>
      </c>
      <c r="D1880" s="3"/>
      <c r="E1880" s="3">
        <v>410</v>
      </c>
      <c r="F1880" s="3"/>
      <c r="G1880" s="4">
        <v>5961.63</v>
      </c>
      <c r="H1880" s="3"/>
      <c r="I1880" s="3">
        <v>0</v>
      </c>
      <c r="J1880" s="3"/>
      <c r="K1880" s="3">
        <v>0</v>
      </c>
      <c r="L1880" s="3"/>
      <c r="M1880" s="3">
        <v>0</v>
      </c>
      <c r="N1880" s="3"/>
      <c r="O1880" s="3">
        <v>0</v>
      </c>
      <c r="P1880" s="3"/>
      <c r="Q1880" s="3">
        <f t="shared" si="63"/>
        <v>0</v>
      </c>
      <c r="T1880" s="15"/>
    </row>
    <row r="1881" spans="1:21" ht="11.85" hidden="1" customHeight="1" x14ac:dyDescent="0.2">
      <c r="A1881" s="2" t="s">
        <v>906</v>
      </c>
      <c r="C1881" s="3">
        <v>0</v>
      </c>
      <c r="D1881" s="3"/>
      <c r="E1881" s="3">
        <v>0</v>
      </c>
      <c r="F1881" s="3"/>
      <c r="G1881" s="4">
        <v>0</v>
      </c>
      <c r="H1881" s="3"/>
      <c r="I1881" s="3">
        <v>0</v>
      </c>
      <c r="J1881" s="3"/>
      <c r="K1881" s="3">
        <v>0</v>
      </c>
      <c r="L1881" s="3"/>
      <c r="M1881" s="3">
        <v>0</v>
      </c>
      <c r="N1881" s="3"/>
      <c r="O1881" s="3">
        <v>0</v>
      </c>
      <c r="P1881" s="3"/>
      <c r="Q1881" s="3">
        <f t="shared" si="63"/>
        <v>0</v>
      </c>
      <c r="T1881" s="15"/>
    </row>
    <row r="1882" spans="1:21" ht="11.85" customHeight="1" x14ac:dyDescent="0.2">
      <c r="A1882" s="2" t="s">
        <v>907</v>
      </c>
      <c r="C1882" s="3">
        <v>0</v>
      </c>
      <c r="D1882" s="3"/>
      <c r="E1882" s="3">
        <v>0</v>
      </c>
      <c r="F1882" s="3"/>
      <c r="G1882" s="4">
        <v>0</v>
      </c>
      <c r="H1882" s="3"/>
      <c r="I1882" s="3">
        <v>0</v>
      </c>
      <c r="J1882" s="3"/>
      <c r="K1882" s="3">
        <v>0</v>
      </c>
      <c r="L1882" s="3"/>
      <c r="M1882" s="3">
        <v>0</v>
      </c>
      <c r="N1882" s="3"/>
      <c r="O1882" s="3">
        <v>0</v>
      </c>
      <c r="P1882" s="3"/>
      <c r="Q1882" s="3">
        <f t="shared" si="63"/>
        <v>0</v>
      </c>
      <c r="T1882" s="15"/>
    </row>
    <row r="1883" spans="1:21" ht="11.85" customHeight="1" x14ac:dyDescent="0.2">
      <c r="A1883" s="2" t="s">
        <v>908</v>
      </c>
      <c r="C1883" s="3">
        <v>1150</v>
      </c>
      <c r="D1883" s="3"/>
      <c r="E1883" s="3">
        <v>825</v>
      </c>
      <c r="F1883" s="3"/>
      <c r="G1883" s="4">
        <v>550</v>
      </c>
      <c r="H1883" s="3"/>
      <c r="I1883" s="3">
        <v>660</v>
      </c>
      <c r="J1883" s="3"/>
      <c r="K1883" s="3">
        <v>660</v>
      </c>
      <c r="L1883" s="3"/>
      <c r="M1883" s="3">
        <v>660</v>
      </c>
      <c r="N1883" s="3"/>
      <c r="O1883" s="3">
        <v>0</v>
      </c>
      <c r="P1883" s="3"/>
      <c r="Q1883" s="3">
        <f t="shared" si="63"/>
        <v>660</v>
      </c>
      <c r="T1883" s="15"/>
    </row>
    <row r="1884" spans="1:21" ht="11.85" customHeight="1" x14ac:dyDescent="0.2">
      <c r="A1884" s="2" t="s">
        <v>909</v>
      </c>
      <c r="C1884" s="3">
        <v>0</v>
      </c>
      <c r="D1884" s="3"/>
      <c r="E1884" s="3">
        <v>0</v>
      </c>
      <c r="F1884" s="3"/>
      <c r="G1884" s="4">
        <v>0</v>
      </c>
      <c r="H1884" s="3"/>
      <c r="I1884" s="3">
        <v>0</v>
      </c>
      <c r="J1884" s="3"/>
      <c r="K1884" s="3">
        <v>0</v>
      </c>
      <c r="L1884" s="3"/>
      <c r="M1884" s="3">
        <v>0</v>
      </c>
      <c r="N1884" s="3"/>
      <c r="O1884" s="3">
        <v>0</v>
      </c>
      <c r="P1884" s="3"/>
      <c r="Q1884" s="3">
        <f t="shared" si="63"/>
        <v>0</v>
      </c>
      <c r="T1884" s="15"/>
    </row>
    <row r="1885" spans="1:21" ht="11.85" customHeight="1" x14ac:dyDescent="0.2">
      <c r="A1885" s="2" t="s">
        <v>910</v>
      </c>
      <c r="C1885" s="3">
        <v>0</v>
      </c>
      <c r="D1885" s="3"/>
      <c r="E1885" s="3">
        <v>0</v>
      </c>
      <c r="F1885" s="3"/>
      <c r="G1885" s="4">
        <v>0</v>
      </c>
      <c r="H1885" s="3"/>
      <c r="I1885" s="3">
        <v>0</v>
      </c>
      <c r="J1885" s="3"/>
      <c r="K1885" s="3">
        <v>0</v>
      </c>
      <c r="L1885" s="3"/>
      <c r="M1885" s="3">
        <v>0</v>
      </c>
      <c r="N1885" s="3"/>
      <c r="O1885" s="3">
        <v>0</v>
      </c>
      <c r="P1885" s="3"/>
      <c r="Q1885" s="3">
        <f t="shared" si="63"/>
        <v>0</v>
      </c>
      <c r="T1885" s="15"/>
    </row>
    <row r="1886" spans="1:21" ht="11.85" customHeight="1" x14ac:dyDescent="0.2">
      <c r="A1886" s="2" t="s">
        <v>911</v>
      </c>
      <c r="C1886" s="3">
        <v>250</v>
      </c>
      <c r="D1886" s="3"/>
      <c r="E1886" s="3">
        <v>0</v>
      </c>
      <c r="F1886" s="3"/>
      <c r="G1886" s="4">
        <v>0</v>
      </c>
      <c r="H1886" s="3"/>
      <c r="I1886" s="3">
        <v>0</v>
      </c>
      <c r="J1886" s="3"/>
      <c r="K1886" s="3">
        <v>0</v>
      </c>
      <c r="L1886" s="3"/>
      <c r="M1886" s="3">
        <v>0</v>
      </c>
      <c r="N1886" s="3"/>
      <c r="O1886" s="3">
        <v>0</v>
      </c>
      <c r="P1886" s="3"/>
      <c r="Q1886" s="3">
        <f t="shared" si="63"/>
        <v>0</v>
      </c>
      <c r="T1886" s="15"/>
    </row>
    <row r="1887" spans="1:21" ht="11.85" customHeight="1" x14ac:dyDescent="0.2">
      <c r="A1887" s="2" t="s">
        <v>912</v>
      </c>
      <c r="C1887" s="3">
        <v>142</v>
      </c>
      <c r="D1887" s="3"/>
      <c r="E1887" s="3">
        <v>168.35</v>
      </c>
      <c r="F1887" s="3"/>
      <c r="G1887" s="4">
        <v>51.8</v>
      </c>
      <c r="H1887" s="3"/>
      <c r="I1887" s="3">
        <v>160</v>
      </c>
      <c r="J1887" s="3"/>
      <c r="K1887" s="3">
        <v>160</v>
      </c>
      <c r="L1887" s="3"/>
      <c r="M1887" s="3">
        <v>160</v>
      </c>
      <c r="N1887" s="3"/>
      <c r="O1887" s="3">
        <v>0</v>
      </c>
      <c r="P1887" s="3"/>
      <c r="Q1887" s="3">
        <f t="shared" si="63"/>
        <v>160</v>
      </c>
      <c r="T1887" s="15"/>
    </row>
    <row r="1888" spans="1:21" ht="11.85" customHeight="1" x14ac:dyDescent="0.2">
      <c r="A1888" s="2" t="s">
        <v>913</v>
      </c>
      <c r="C1888" s="3">
        <v>655</v>
      </c>
      <c r="D1888" s="3"/>
      <c r="E1888" s="3">
        <v>395</v>
      </c>
      <c r="F1888" s="3"/>
      <c r="G1888" s="4">
        <v>778</v>
      </c>
      <c r="H1888" s="3"/>
      <c r="I1888" s="3">
        <v>800</v>
      </c>
      <c r="J1888" s="3"/>
      <c r="K1888" s="3">
        <v>800</v>
      </c>
      <c r="L1888" s="3"/>
      <c r="M1888" s="3">
        <v>800</v>
      </c>
      <c r="N1888" s="3"/>
      <c r="O1888" s="3">
        <v>0</v>
      </c>
      <c r="P1888" s="3"/>
      <c r="Q1888" s="3">
        <f t="shared" si="63"/>
        <v>800</v>
      </c>
      <c r="T1888" s="15"/>
    </row>
    <row r="1889" spans="1:20" ht="11.85" customHeight="1" x14ac:dyDescent="0.2">
      <c r="A1889" s="2" t="s">
        <v>914</v>
      </c>
      <c r="C1889" s="3">
        <v>0</v>
      </c>
      <c r="D1889" s="3"/>
      <c r="E1889" s="3">
        <v>0</v>
      </c>
      <c r="F1889" s="3"/>
      <c r="G1889" s="4">
        <v>0</v>
      </c>
      <c r="H1889" s="3"/>
      <c r="I1889" s="3">
        <v>0</v>
      </c>
      <c r="J1889" s="3"/>
      <c r="K1889" s="3">
        <v>0</v>
      </c>
      <c r="L1889" s="3"/>
      <c r="M1889" s="3">
        <v>500</v>
      </c>
      <c r="N1889" s="3"/>
      <c r="O1889" s="3">
        <v>0</v>
      </c>
      <c r="P1889" s="3"/>
      <c r="Q1889" s="3">
        <f t="shared" si="63"/>
        <v>500</v>
      </c>
      <c r="T1889" s="15"/>
    </row>
    <row r="1890" spans="1:20" ht="11.85" customHeight="1" x14ac:dyDescent="0.2">
      <c r="A1890" s="2" t="s">
        <v>915</v>
      </c>
      <c r="C1890" s="3">
        <v>0</v>
      </c>
      <c r="D1890" s="3"/>
      <c r="E1890" s="3">
        <v>0</v>
      </c>
      <c r="F1890" s="3"/>
      <c r="G1890" s="4">
        <v>0</v>
      </c>
      <c r="H1890" s="3"/>
      <c r="I1890" s="3">
        <v>0</v>
      </c>
      <c r="J1890" s="3"/>
      <c r="K1890" s="3">
        <v>0</v>
      </c>
      <c r="L1890" s="3"/>
      <c r="M1890" s="3">
        <v>0</v>
      </c>
      <c r="N1890" s="3"/>
      <c r="O1890" s="3">
        <v>0</v>
      </c>
      <c r="P1890" s="3"/>
      <c r="Q1890" s="3">
        <f t="shared" si="63"/>
        <v>0</v>
      </c>
      <c r="T1890" s="15"/>
    </row>
    <row r="1891" spans="1:20" ht="11.85" customHeight="1" x14ac:dyDescent="0.2">
      <c r="A1891" s="2" t="s">
        <v>916</v>
      </c>
      <c r="C1891" s="16">
        <v>680</v>
      </c>
      <c r="D1891" s="19"/>
      <c r="E1891" s="16">
        <v>0</v>
      </c>
      <c r="F1891" s="19"/>
      <c r="G1891" s="17">
        <v>720</v>
      </c>
      <c r="H1891" s="19"/>
      <c r="I1891" s="16">
        <v>1000</v>
      </c>
      <c r="J1891" s="19"/>
      <c r="K1891" s="16">
        <v>1000</v>
      </c>
      <c r="L1891" s="19"/>
      <c r="M1891" s="16">
        <v>1000</v>
      </c>
      <c r="N1891" s="19"/>
      <c r="O1891" s="16">
        <v>0</v>
      </c>
      <c r="P1891" s="19"/>
      <c r="Q1891" s="16">
        <f t="shared" si="63"/>
        <v>1000</v>
      </c>
      <c r="T1891" s="15"/>
    </row>
    <row r="1892" spans="1:20" ht="11.85" hidden="1" customHeight="1" x14ac:dyDescent="0.2">
      <c r="A1892" s="2" t="s">
        <v>917</v>
      </c>
      <c r="C1892" s="16">
        <v>0</v>
      </c>
      <c r="D1892" s="3"/>
      <c r="E1892" s="16">
        <v>0</v>
      </c>
      <c r="F1892" s="3"/>
      <c r="G1892" s="17">
        <v>0</v>
      </c>
      <c r="H1892" s="3"/>
      <c r="I1892" s="16">
        <v>0</v>
      </c>
      <c r="J1892" s="3"/>
      <c r="K1892" s="16">
        <v>0</v>
      </c>
      <c r="L1892" s="3"/>
      <c r="M1892" s="16">
        <v>0</v>
      </c>
      <c r="N1892" s="3"/>
      <c r="O1892" s="16">
        <v>0</v>
      </c>
      <c r="P1892" s="3"/>
      <c r="Q1892" s="16">
        <f t="shared" si="63"/>
        <v>0</v>
      </c>
      <c r="T1892" s="15"/>
    </row>
    <row r="1893" spans="1:20" ht="11.85" customHeight="1" x14ac:dyDescent="0.2">
      <c r="A1893" s="2" t="s">
        <v>267</v>
      </c>
      <c r="C1893" s="3">
        <f>SUM(C1878:C1892)</f>
        <v>33528</v>
      </c>
      <c r="D1893" s="3"/>
      <c r="E1893" s="3">
        <f>SUM(E1878:E1892)</f>
        <v>31523.469999999998</v>
      </c>
      <c r="F1893" s="3"/>
      <c r="G1893" s="4">
        <f>SUM(G1878:G1892)</f>
        <v>37685.71</v>
      </c>
      <c r="H1893" s="3"/>
      <c r="I1893" s="3">
        <f>SUM(I1878:I1892)</f>
        <v>32620</v>
      </c>
      <c r="J1893" s="3"/>
      <c r="K1893" s="3">
        <f>SUM(K1878:K1892)</f>
        <v>37620</v>
      </c>
      <c r="L1893" s="3"/>
      <c r="M1893" s="3">
        <f>SUM(M1878:M1892)</f>
        <v>38120</v>
      </c>
      <c r="N1893" s="3"/>
      <c r="O1893" s="3">
        <f>SUM(O1878:O1892)</f>
        <v>0</v>
      </c>
      <c r="P1893" s="3"/>
      <c r="Q1893" s="3">
        <f>SUM(Q1878:Q1892)</f>
        <v>38120</v>
      </c>
    </row>
    <row r="1894" spans="1:20" ht="11.85" customHeight="1" x14ac:dyDescent="0.2">
      <c r="C1894" s="3"/>
      <c r="D1894" s="3"/>
      <c r="F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</row>
    <row r="1895" spans="1:20" ht="11.85" customHeight="1" x14ac:dyDescent="0.2">
      <c r="A1895" s="14" t="s">
        <v>268</v>
      </c>
      <c r="C1895" s="3"/>
      <c r="D1895" s="3"/>
      <c r="F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</row>
    <row r="1896" spans="1:20" ht="11.85" customHeight="1" x14ac:dyDescent="0.2">
      <c r="A1896" s="2" t="s">
        <v>918</v>
      </c>
      <c r="C1896" s="3">
        <v>560</v>
      </c>
      <c r="D1896" s="3"/>
      <c r="E1896" s="3">
        <v>195</v>
      </c>
      <c r="F1896" s="3"/>
      <c r="G1896" s="4">
        <v>430</v>
      </c>
      <c r="H1896" s="3"/>
      <c r="I1896" s="3">
        <v>350</v>
      </c>
      <c r="J1896" s="3"/>
      <c r="K1896" s="3">
        <v>350</v>
      </c>
      <c r="L1896" s="3"/>
      <c r="M1896" s="3">
        <v>350</v>
      </c>
      <c r="N1896" s="3"/>
      <c r="O1896" s="3">
        <v>0</v>
      </c>
      <c r="P1896" s="3"/>
      <c r="Q1896" s="3">
        <f t="shared" ref="Q1896:Q1918" si="64">M1896+O1896</f>
        <v>350</v>
      </c>
      <c r="T1896" s="15"/>
    </row>
    <row r="1897" spans="1:20" ht="11.85" customHeight="1" x14ac:dyDescent="0.2">
      <c r="A1897" s="2" t="s">
        <v>919</v>
      </c>
      <c r="C1897" s="3">
        <v>0</v>
      </c>
      <c r="D1897" s="3"/>
      <c r="E1897" s="3">
        <v>0</v>
      </c>
      <c r="F1897" s="3"/>
      <c r="G1897" s="4">
        <v>12.4</v>
      </c>
      <c r="H1897" s="3"/>
      <c r="I1897" s="3">
        <v>0</v>
      </c>
      <c r="J1897" s="3"/>
      <c r="K1897" s="3">
        <v>0</v>
      </c>
      <c r="L1897" s="3"/>
      <c r="M1897" s="3">
        <v>500</v>
      </c>
      <c r="N1897" s="3"/>
      <c r="O1897" s="3">
        <v>0</v>
      </c>
      <c r="P1897" s="3"/>
      <c r="Q1897" s="3">
        <f t="shared" si="64"/>
        <v>500</v>
      </c>
      <c r="T1897" s="15"/>
    </row>
    <row r="1898" spans="1:20" ht="11.85" customHeight="1" x14ac:dyDescent="0.2">
      <c r="A1898" s="2" t="s">
        <v>920</v>
      </c>
      <c r="C1898" s="3">
        <v>4934</v>
      </c>
      <c r="D1898" s="3"/>
      <c r="E1898" s="3">
        <v>5555.38</v>
      </c>
      <c r="F1898" s="3"/>
      <c r="G1898" s="4">
        <v>3715.46</v>
      </c>
      <c r="H1898" s="3"/>
      <c r="I1898" s="3">
        <v>4000</v>
      </c>
      <c r="J1898" s="3"/>
      <c r="K1898" s="3">
        <v>3700</v>
      </c>
      <c r="L1898" s="3"/>
      <c r="M1898" s="3">
        <v>4000</v>
      </c>
      <c r="N1898" s="3"/>
      <c r="O1898" s="3">
        <v>0</v>
      </c>
      <c r="P1898" s="3"/>
      <c r="Q1898" s="3">
        <f t="shared" si="64"/>
        <v>4000</v>
      </c>
      <c r="T1898" s="15"/>
    </row>
    <row r="1899" spans="1:20" ht="11.85" customHeight="1" x14ac:dyDescent="0.2">
      <c r="A1899" s="2" t="s">
        <v>921</v>
      </c>
      <c r="C1899" s="3">
        <v>4455</v>
      </c>
      <c r="D1899" s="3"/>
      <c r="E1899" s="3">
        <v>3069.07</v>
      </c>
      <c r="F1899" s="3"/>
      <c r="G1899" s="4">
        <v>4990.1000000000004</v>
      </c>
      <c r="H1899" s="3"/>
      <c r="I1899" s="3">
        <v>5000</v>
      </c>
      <c r="J1899" s="3"/>
      <c r="K1899" s="3">
        <v>5000</v>
      </c>
      <c r="L1899" s="3"/>
      <c r="M1899" s="3">
        <v>5000</v>
      </c>
      <c r="N1899" s="3"/>
      <c r="O1899" s="3">
        <v>0</v>
      </c>
      <c r="P1899" s="3"/>
      <c r="Q1899" s="3">
        <f t="shared" si="64"/>
        <v>5000</v>
      </c>
      <c r="T1899" s="15"/>
    </row>
    <row r="1900" spans="1:20" ht="11.85" customHeight="1" x14ac:dyDescent="0.2">
      <c r="A1900" s="2" t="s">
        <v>922</v>
      </c>
      <c r="C1900" s="3">
        <v>341</v>
      </c>
      <c r="D1900" s="3"/>
      <c r="E1900" s="3">
        <v>458.95</v>
      </c>
      <c r="F1900" s="3"/>
      <c r="G1900" s="4">
        <v>656.66</v>
      </c>
      <c r="H1900" s="3"/>
      <c r="I1900" s="3">
        <v>1000</v>
      </c>
      <c r="J1900" s="3"/>
      <c r="K1900" s="3">
        <v>1500</v>
      </c>
      <c r="L1900" s="3"/>
      <c r="M1900" s="3">
        <v>1000</v>
      </c>
      <c r="N1900" s="3"/>
      <c r="O1900" s="3">
        <v>0</v>
      </c>
      <c r="P1900" s="3"/>
      <c r="Q1900" s="3">
        <f t="shared" si="64"/>
        <v>1000</v>
      </c>
      <c r="T1900" s="15"/>
    </row>
    <row r="1901" spans="1:20" ht="11.85" hidden="1" customHeight="1" x14ac:dyDescent="0.2">
      <c r="A1901" s="2" t="s">
        <v>923</v>
      </c>
      <c r="C1901" s="3">
        <v>0</v>
      </c>
      <c r="D1901" s="3"/>
      <c r="E1901" s="3">
        <v>0</v>
      </c>
      <c r="F1901" s="3"/>
      <c r="G1901" s="4">
        <v>0</v>
      </c>
      <c r="H1901" s="3"/>
      <c r="I1901" s="3">
        <v>0</v>
      </c>
      <c r="J1901" s="3"/>
      <c r="K1901" s="3">
        <v>0</v>
      </c>
      <c r="L1901" s="3"/>
      <c r="M1901" s="3">
        <v>0</v>
      </c>
      <c r="N1901" s="3"/>
      <c r="O1901" s="3">
        <v>0</v>
      </c>
      <c r="P1901" s="3"/>
      <c r="Q1901" s="3">
        <f t="shared" si="64"/>
        <v>0</v>
      </c>
      <c r="T1901" s="15"/>
    </row>
    <row r="1902" spans="1:20" ht="11.85" customHeight="1" x14ac:dyDescent="0.2">
      <c r="A1902" s="2" t="s">
        <v>924</v>
      </c>
      <c r="C1902" s="3">
        <v>3876</v>
      </c>
      <c r="D1902" s="3"/>
      <c r="E1902" s="3">
        <v>4913.26</v>
      </c>
      <c r="F1902" s="3"/>
      <c r="G1902" s="4">
        <v>955.64</v>
      </c>
      <c r="H1902" s="3"/>
      <c r="I1902" s="3">
        <v>6000</v>
      </c>
      <c r="J1902" s="3"/>
      <c r="K1902" s="3">
        <v>9300</v>
      </c>
      <c r="L1902" s="3"/>
      <c r="M1902" s="3">
        <v>9300</v>
      </c>
      <c r="N1902" s="3"/>
      <c r="O1902" s="3">
        <v>7500</v>
      </c>
      <c r="P1902" s="3"/>
      <c r="Q1902" s="3">
        <f t="shared" si="64"/>
        <v>16800</v>
      </c>
      <c r="T1902" s="15"/>
    </row>
    <row r="1903" spans="1:20" ht="11.85" customHeight="1" x14ac:dyDescent="0.2">
      <c r="A1903" s="2" t="s">
        <v>925</v>
      </c>
      <c r="C1903" s="3">
        <v>0</v>
      </c>
      <c r="D1903" s="3"/>
      <c r="E1903" s="3">
        <v>0</v>
      </c>
      <c r="F1903" s="3"/>
      <c r="G1903" s="4">
        <v>0</v>
      </c>
      <c r="H1903" s="3"/>
      <c r="I1903" s="3">
        <v>0</v>
      </c>
      <c r="J1903" s="3"/>
      <c r="K1903" s="3">
        <v>2000</v>
      </c>
      <c r="L1903" s="3"/>
      <c r="M1903" s="3">
        <v>0</v>
      </c>
      <c r="N1903" s="3"/>
      <c r="O1903" s="3">
        <v>0</v>
      </c>
      <c r="P1903" s="3"/>
      <c r="Q1903" s="3">
        <f t="shared" si="64"/>
        <v>0</v>
      </c>
      <c r="T1903" s="15"/>
    </row>
    <row r="1904" spans="1:20" ht="11.85" customHeight="1" x14ac:dyDescent="0.2">
      <c r="A1904" s="2" t="s">
        <v>926</v>
      </c>
      <c r="C1904" s="3">
        <v>4026</v>
      </c>
      <c r="D1904" s="3"/>
      <c r="E1904" s="3">
        <v>1424.58</v>
      </c>
      <c r="F1904" s="3"/>
      <c r="G1904" s="4">
        <v>390.97</v>
      </c>
      <c r="H1904" s="3"/>
      <c r="I1904" s="3">
        <v>2000</v>
      </c>
      <c r="J1904" s="3"/>
      <c r="K1904" s="3">
        <v>900</v>
      </c>
      <c r="L1904" s="3"/>
      <c r="M1904" s="3">
        <v>2000</v>
      </c>
      <c r="N1904" s="3"/>
      <c r="O1904" s="3">
        <v>0</v>
      </c>
      <c r="P1904" s="3"/>
      <c r="Q1904" s="3">
        <f t="shared" si="64"/>
        <v>2000</v>
      </c>
      <c r="T1904" s="15"/>
    </row>
    <row r="1905" spans="1:21" ht="11.85" customHeight="1" x14ac:dyDescent="0.2">
      <c r="A1905" s="2" t="s">
        <v>927</v>
      </c>
      <c r="C1905" s="3">
        <v>11172</v>
      </c>
      <c r="D1905" s="3"/>
      <c r="E1905" s="3">
        <v>3213.97</v>
      </c>
      <c r="F1905" s="3"/>
      <c r="G1905" s="4">
        <v>6257.86</v>
      </c>
      <c r="H1905" s="3"/>
      <c r="I1905" s="3">
        <v>8000</v>
      </c>
      <c r="J1905" s="3"/>
      <c r="K1905" s="3">
        <v>7700</v>
      </c>
      <c r="L1905" s="3"/>
      <c r="M1905" s="3">
        <v>8000</v>
      </c>
      <c r="N1905" s="3"/>
      <c r="O1905" s="3">
        <f>25000+2690+2955</f>
        <v>30645</v>
      </c>
      <c r="P1905" s="3"/>
      <c r="Q1905" s="3">
        <f t="shared" si="64"/>
        <v>38645</v>
      </c>
      <c r="T1905" s="15"/>
    </row>
    <row r="1906" spans="1:21" ht="11.85" customHeight="1" x14ac:dyDescent="0.2">
      <c r="A1906" s="2" t="s">
        <v>928</v>
      </c>
      <c r="C1906" s="3">
        <v>987</v>
      </c>
      <c r="D1906" s="3"/>
      <c r="E1906" s="3">
        <v>1284.3399999999999</v>
      </c>
      <c r="F1906" s="3"/>
      <c r="G1906" s="4">
        <v>1016.79</v>
      </c>
      <c r="H1906" s="3"/>
      <c r="I1906" s="3">
        <v>1200</v>
      </c>
      <c r="J1906" s="3"/>
      <c r="K1906" s="3">
        <v>1200</v>
      </c>
      <c r="L1906" s="3"/>
      <c r="M1906" s="3">
        <v>1200</v>
      </c>
      <c r="N1906" s="3"/>
      <c r="O1906" s="3">
        <v>0</v>
      </c>
      <c r="P1906" s="3"/>
      <c r="Q1906" s="3">
        <f t="shared" si="64"/>
        <v>1200</v>
      </c>
      <c r="T1906" s="15"/>
    </row>
    <row r="1907" spans="1:21" ht="11.85" customHeight="1" x14ac:dyDescent="0.2">
      <c r="A1907" s="2" t="s">
        <v>929</v>
      </c>
      <c r="C1907" s="3">
        <v>377</v>
      </c>
      <c r="D1907" s="3"/>
      <c r="E1907" s="3">
        <v>548</v>
      </c>
      <c r="F1907" s="3"/>
      <c r="G1907" s="4">
        <v>520</v>
      </c>
      <c r="H1907" s="3"/>
      <c r="I1907" s="3">
        <v>500</v>
      </c>
      <c r="J1907" s="3"/>
      <c r="K1907" s="3">
        <v>500</v>
      </c>
      <c r="L1907" s="3"/>
      <c r="M1907" s="3">
        <v>500</v>
      </c>
      <c r="N1907" s="3"/>
      <c r="O1907" s="3">
        <v>0</v>
      </c>
      <c r="P1907" s="3"/>
      <c r="Q1907" s="3">
        <f t="shared" si="64"/>
        <v>500</v>
      </c>
      <c r="T1907" s="15"/>
    </row>
    <row r="1908" spans="1:21" ht="11.85" hidden="1" customHeight="1" x14ac:dyDescent="0.2">
      <c r="A1908" s="2" t="s">
        <v>930</v>
      </c>
      <c r="C1908" s="3">
        <v>0</v>
      </c>
      <c r="D1908" s="3"/>
      <c r="E1908" s="3">
        <v>0</v>
      </c>
      <c r="F1908" s="3"/>
      <c r="G1908" s="4">
        <v>0</v>
      </c>
      <c r="H1908" s="3"/>
      <c r="I1908" s="3">
        <v>0</v>
      </c>
      <c r="J1908" s="3"/>
      <c r="K1908" s="3">
        <v>0</v>
      </c>
      <c r="L1908" s="3"/>
      <c r="M1908" s="3">
        <v>0</v>
      </c>
      <c r="N1908" s="3"/>
      <c r="O1908" s="3">
        <v>0</v>
      </c>
      <c r="P1908" s="3"/>
      <c r="Q1908" s="3">
        <f t="shared" si="64"/>
        <v>0</v>
      </c>
      <c r="T1908" s="15"/>
    </row>
    <row r="1909" spans="1:21" ht="11.85" customHeight="1" x14ac:dyDescent="0.2">
      <c r="A1909" s="2" t="s">
        <v>931</v>
      </c>
      <c r="C1909" s="3">
        <v>0</v>
      </c>
      <c r="D1909" s="3"/>
      <c r="E1909" s="3">
        <v>165.42</v>
      </c>
      <c r="F1909" s="3"/>
      <c r="G1909" s="4">
        <v>0</v>
      </c>
      <c r="H1909" s="3"/>
      <c r="I1909" s="3">
        <v>200</v>
      </c>
      <c r="J1909" s="3"/>
      <c r="K1909" s="3">
        <v>200</v>
      </c>
      <c r="L1909" s="3"/>
      <c r="M1909" s="3">
        <v>200</v>
      </c>
      <c r="N1909" s="3"/>
      <c r="O1909" s="3">
        <v>0</v>
      </c>
      <c r="P1909" s="3"/>
      <c r="Q1909" s="3">
        <f t="shared" si="64"/>
        <v>200</v>
      </c>
      <c r="T1909" s="15"/>
    </row>
    <row r="1910" spans="1:21" ht="11.85" customHeight="1" x14ac:dyDescent="0.2">
      <c r="A1910" s="2" t="s">
        <v>932</v>
      </c>
      <c r="C1910" s="3">
        <v>30</v>
      </c>
      <c r="D1910" s="3"/>
      <c r="E1910" s="3">
        <v>0</v>
      </c>
      <c r="F1910" s="3"/>
      <c r="G1910" s="4">
        <v>0</v>
      </c>
      <c r="H1910" s="3"/>
      <c r="I1910" s="3">
        <v>350</v>
      </c>
      <c r="J1910" s="3"/>
      <c r="K1910" s="3">
        <v>350</v>
      </c>
      <c r="L1910" s="3"/>
      <c r="M1910" s="3">
        <v>350</v>
      </c>
      <c r="N1910" s="3"/>
      <c r="O1910" s="3">
        <v>0</v>
      </c>
      <c r="P1910" s="3"/>
      <c r="Q1910" s="3">
        <f t="shared" si="64"/>
        <v>350</v>
      </c>
      <c r="T1910" s="15"/>
    </row>
    <row r="1911" spans="1:21" ht="11.85" customHeight="1" x14ac:dyDescent="0.2">
      <c r="A1911" s="2" t="s">
        <v>933</v>
      </c>
      <c r="C1911" s="3">
        <v>0</v>
      </c>
      <c r="D1911" s="3"/>
      <c r="E1911" s="3">
        <v>0</v>
      </c>
      <c r="F1911" s="3"/>
      <c r="G1911" s="4">
        <v>0</v>
      </c>
      <c r="H1911" s="3"/>
      <c r="I1911" s="3">
        <v>0</v>
      </c>
      <c r="J1911" s="3"/>
      <c r="K1911" s="3">
        <v>0</v>
      </c>
      <c r="L1911" s="3"/>
      <c r="M1911" s="3">
        <v>0</v>
      </c>
      <c r="N1911" s="3"/>
      <c r="O1911" s="3">
        <v>0</v>
      </c>
      <c r="P1911" s="3"/>
      <c r="Q1911" s="3">
        <f t="shared" si="64"/>
        <v>0</v>
      </c>
      <c r="T1911" s="15"/>
    </row>
    <row r="1912" spans="1:21" ht="11.85" customHeight="1" x14ac:dyDescent="0.2">
      <c r="A1912" s="2" t="s">
        <v>934</v>
      </c>
      <c r="C1912" s="3">
        <v>2152</v>
      </c>
      <c r="D1912" s="3"/>
      <c r="E1912" s="3">
        <v>2023.95</v>
      </c>
      <c r="F1912" s="3"/>
      <c r="G1912" s="4">
        <v>2151.38</v>
      </c>
      <c r="H1912" s="3"/>
      <c r="I1912" s="3">
        <v>2000</v>
      </c>
      <c r="J1912" s="3"/>
      <c r="K1912" s="3">
        <v>2000</v>
      </c>
      <c r="L1912" s="3"/>
      <c r="M1912" s="3">
        <v>2000</v>
      </c>
      <c r="N1912" s="3"/>
      <c r="O1912" s="3">
        <v>0</v>
      </c>
      <c r="P1912" s="3"/>
      <c r="Q1912" s="3">
        <f t="shared" si="64"/>
        <v>2000</v>
      </c>
      <c r="T1912" s="15"/>
    </row>
    <row r="1913" spans="1:21" ht="11.85" customHeight="1" x14ac:dyDescent="0.2">
      <c r="A1913" s="2" t="s">
        <v>935</v>
      </c>
      <c r="C1913" s="3">
        <v>12368</v>
      </c>
      <c r="D1913" s="3"/>
      <c r="E1913" s="3">
        <v>12523.12</v>
      </c>
      <c r="F1913" s="3"/>
      <c r="G1913" s="4">
        <v>13075.58</v>
      </c>
      <c r="H1913" s="3"/>
      <c r="I1913" s="3">
        <v>12000</v>
      </c>
      <c r="J1913" s="3"/>
      <c r="K1913" s="3">
        <v>12000</v>
      </c>
      <c r="L1913" s="3"/>
      <c r="M1913" s="3">
        <v>12000</v>
      </c>
      <c r="N1913" s="3"/>
      <c r="O1913" s="3">
        <v>0</v>
      </c>
      <c r="P1913" s="3"/>
      <c r="Q1913" s="3">
        <f t="shared" si="64"/>
        <v>12000</v>
      </c>
      <c r="T1913" s="15"/>
    </row>
    <row r="1914" spans="1:21" ht="11.85" customHeight="1" x14ac:dyDescent="0.2">
      <c r="A1914" s="2" t="s">
        <v>936</v>
      </c>
      <c r="C1914" s="3">
        <v>0</v>
      </c>
      <c r="D1914" s="3"/>
      <c r="E1914" s="3">
        <v>0</v>
      </c>
      <c r="F1914" s="3"/>
      <c r="G1914" s="4">
        <v>0</v>
      </c>
      <c r="H1914" s="3"/>
      <c r="I1914" s="3">
        <v>0</v>
      </c>
      <c r="J1914" s="3"/>
      <c r="K1914" s="3">
        <v>0</v>
      </c>
      <c r="L1914" s="3"/>
      <c r="M1914" s="3">
        <v>0</v>
      </c>
      <c r="N1914" s="3"/>
      <c r="O1914" s="3">
        <v>0</v>
      </c>
      <c r="P1914" s="3"/>
      <c r="Q1914" s="3">
        <f t="shared" si="64"/>
        <v>0</v>
      </c>
      <c r="T1914" s="15"/>
    </row>
    <row r="1915" spans="1:21" ht="11.85" customHeight="1" x14ac:dyDescent="0.2">
      <c r="A1915" s="2" t="s">
        <v>937</v>
      </c>
      <c r="C1915" s="3">
        <v>110937</v>
      </c>
      <c r="D1915" s="3"/>
      <c r="E1915" s="3">
        <v>0</v>
      </c>
      <c r="F1915" s="3"/>
      <c r="G1915" s="4">
        <v>0</v>
      </c>
      <c r="H1915" s="3"/>
      <c r="I1915" s="3">
        <v>0</v>
      </c>
      <c r="J1915" s="3"/>
      <c r="K1915" s="3">
        <v>0</v>
      </c>
      <c r="L1915" s="3"/>
      <c r="M1915" s="3">
        <v>0</v>
      </c>
      <c r="N1915" s="3"/>
      <c r="O1915" s="3">
        <v>0</v>
      </c>
      <c r="P1915" s="3"/>
      <c r="Q1915" s="3">
        <f t="shared" si="64"/>
        <v>0</v>
      </c>
      <c r="T1915" s="15"/>
    </row>
    <row r="1916" spans="1:21" ht="11.85" customHeight="1" x14ac:dyDescent="0.2">
      <c r="A1916" s="2" t="s">
        <v>938</v>
      </c>
      <c r="C1916" s="3">
        <v>402</v>
      </c>
      <c r="D1916" s="3"/>
      <c r="E1916" s="3">
        <v>610</v>
      </c>
      <c r="F1916" s="3"/>
      <c r="G1916" s="4">
        <v>1050</v>
      </c>
      <c r="H1916" s="3"/>
      <c r="I1916" s="3">
        <v>350</v>
      </c>
      <c r="J1916" s="3"/>
      <c r="K1916" s="3">
        <v>350</v>
      </c>
      <c r="L1916" s="3"/>
      <c r="M1916" s="3">
        <v>350</v>
      </c>
      <c r="N1916" s="3"/>
      <c r="O1916" s="3">
        <v>0</v>
      </c>
      <c r="P1916" s="3"/>
      <c r="Q1916" s="3">
        <f t="shared" si="64"/>
        <v>350</v>
      </c>
      <c r="T1916" s="15"/>
    </row>
    <row r="1917" spans="1:21" ht="11.85" customHeight="1" x14ac:dyDescent="0.2">
      <c r="A1917" s="2" t="s">
        <v>939</v>
      </c>
      <c r="C1917" s="3">
        <v>442</v>
      </c>
      <c r="D1917" s="3"/>
      <c r="E1917" s="3">
        <v>345.96</v>
      </c>
      <c r="F1917" s="3"/>
      <c r="G1917" s="4">
        <v>245.88</v>
      </c>
      <c r="H1917" s="3"/>
      <c r="I1917" s="3">
        <v>141</v>
      </c>
      <c r="J1917" s="3"/>
      <c r="K1917" s="3">
        <v>141</v>
      </c>
      <c r="L1917" s="3"/>
      <c r="M1917" s="3">
        <v>35</v>
      </c>
      <c r="N1917" s="3"/>
      <c r="O1917" s="3">
        <v>0</v>
      </c>
      <c r="P1917" s="3"/>
      <c r="Q1917" s="3">
        <f t="shared" si="64"/>
        <v>35</v>
      </c>
      <c r="T1917" s="15"/>
    </row>
    <row r="1918" spans="1:21" ht="11.85" customHeight="1" x14ac:dyDescent="0.2">
      <c r="A1918" s="2" t="s">
        <v>940</v>
      </c>
      <c r="C1918" s="16">
        <v>2192</v>
      </c>
      <c r="D1918" s="3"/>
      <c r="E1918" s="16">
        <v>2288.04</v>
      </c>
      <c r="F1918" s="3"/>
      <c r="G1918" s="17">
        <v>2396.52</v>
      </c>
      <c r="H1918" s="3"/>
      <c r="I1918" s="16">
        <v>2493</v>
      </c>
      <c r="J1918" s="3"/>
      <c r="K1918" s="16">
        <v>2493</v>
      </c>
      <c r="L1918" s="3"/>
      <c r="M1918" s="16">
        <v>1941</v>
      </c>
      <c r="N1918" s="3"/>
      <c r="O1918" s="16">
        <v>0</v>
      </c>
      <c r="P1918" s="3"/>
      <c r="Q1918" s="16">
        <f t="shared" si="64"/>
        <v>1941</v>
      </c>
      <c r="T1918" s="15"/>
    </row>
    <row r="1919" spans="1:21" ht="11.85" customHeight="1" x14ac:dyDescent="0.2">
      <c r="A1919" s="2" t="s">
        <v>290</v>
      </c>
      <c r="C1919" s="3">
        <f>SUM(C1896:C1902)+SUM(C1903:C1918)</f>
        <v>159251</v>
      </c>
      <c r="D1919" s="3"/>
      <c r="E1919" s="3">
        <f>SUM(E1896:E1902)+SUM(E1903:E1918)</f>
        <v>38619.040000000001</v>
      </c>
      <c r="F1919" s="3"/>
      <c r="G1919" s="4">
        <f>SUM(G1896:G1902)+SUM(G1903:G1918)</f>
        <v>37865.240000000005</v>
      </c>
      <c r="H1919" s="3"/>
      <c r="I1919" s="3">
        <f>SUM(I1896:I1902)+SUM(I1903:I1918)</f>
        <v>45584</v>
      </c>
      <c r="J1919" s="3"/>
      <c r="K1919" s="3">
        <f>SUM(K1896:K1902)+SUM(K1903:K1918)</f>
        <v>49684</v>
      </c>
      <c r="L1919" s="3"/>
      <c r="M1919" s="3">
        <f>SUM(M1896:M1902)+SUM(M1903:M1918)</f>
        <v>48726</v>
      </c>
      <c r="N1919" s="3"/>
      <c r="O1919" s="3">
        <f>SUM(O1896:O1902)+SUM(O1903:O1918)</f>
        <v>38145</v>
      </c>
      <c r="P1919" s="3"/>
      <c r="Q1919" s="3">
        <f>SUM(Q1896:Q1902)+SUM(Q1903:Q1918)</f>
        <v>86871</v>
      </c>
      <c r="U1919" s="3"/>
    </row>
    <row r="1920" spans="1:21" ht="11.85" customHeight="1" x14ac:dyDescent="0.2">
      <c r="A1920" s="1"/>
      <c r="B1920" s="1"/>
      <c r="E1920" s="3" t="str">
        <f>$E$1</f>
        <v>CITY OF BRADY</v>
      </c>
    </row>
    <row r="1921" spans="1:17" ht="11.85" customHeight="1" x14ac:dyDescent="0.2">
      <c r="E1921" s="3" t="str">
        <f>$E$2</f>
        <v>BUDGET REPORT</v>
      </c>
    </row>
    <row r="1922" spans="1:17" ht="11.85" customHeight="1" x14ac:dyDescent="0.2">
      <c r="E1922" s="3" t="str">
        <f>$E$3</f>
        <v>FISCAL YEAR 2015 - 2016</v>
      </c>
    </row>
    <row r="1923" spans="1:17" ht="11.85" customHeight="1" x14ac:dyDescent="0.2">
      <c r="A1923" s="2" t="s">
        <v>3</v>
      </c>
    </row>
    <row r="1924" spans="1:17" ht="11.85" customHeight="1" x14ac:dyDescent="0.2">
      <c r="A1924" s="2" t="s">
        <v>893</v>
      </c>
    </row>
    <row r="1925" spans="1:17" ht="11.85" customHeight="1" x14ac:dyDescent="0.2">
      <c r="I1925" s="48" t="str">
        <f>$I$6</f>
        <v>(----- 2014-2015 ------)</v>
      </c>
      <c r="J1925" s="48"/>
      <c r="K1925" s="48"/>
      <c r="L1925" s="7"/>
      <c r="M1925" s="48" t="str">
        <f>$M$6</f>
        <v>2015-2016</v>
      </c>
      <c r="N1925" s="48"/>
      <c r="O1925" s="48"/>
      <c r="P1925" s="48"/>
      <c r="Q1925" s="48"/>
    </row>
    <row r="1926" spans="1:17" ht="11.85" customHeight="1" x14ac:dyDescent="0.2">
      <c r="C1926" s="7" t="str">
        <f>$C$7</f>
        <v>2011- 2012</v>
      </c>
      <c r="D1926" s="7"/>
      <c r="E1926" s="8" t="str">
        <f>$E$7</f>
        <v>2012-2013</v>
      </c>
      <c r="F1926" s="7"/>
      <c r="G1926" s="9" t="str">
        <f>$G$7</f>
        <v>2013- 2014</v>
      </c>
      <c r="H1926" s="7"/>
      <c r="I1926" s="7" t="s">
        <v>9</v>
      </c>
      <c r="J1926" s="7"/>
      <c r="K1926" s="7" t="str">
        <f>+$K$7</f>
        <v>PROJECTED</v>
      </c>
      <c r="L1926" s="7"/>
      <c r="M1926" s="7" t="str">
        <f>$M$7</f>
        <v>2015-2016</v>
      </c>
      <c r="N1926" s="7"/>
      <c r="O1926" s="7" t="str">
        <f>$O$7</f>
        <v>2015-2016</v>
      </c>
      <c r="P1926" s="7"/>
      <c r="Q1926" s="42" t="str">
        <f>$Q$7</f>
        <v>APPROVED</v>
      </c>
    </row>
    <row r="1927" spans="1:17" ht="11.85" customHeight="1" x14ac:dyDescent="0.2">
      <c r="A1927" s="10" t="s">
        <v>237</v>
      </c>
      <c r="C1927" s="11" t="s">
        <v>12</v>
      </c>
      <c r="D1927" s="7"/>
      <c r="E1927" s="12" t="s">
        <v>12</v>
      </c>
      <c r="F1927" s="7"/>
      <c r="G1927" s="13" t="s">
        <v>12</v>
      </c>
      <c r="H1927" s="7"/>
      <c r="I1927" s="11" t="s">
        <v>13</v>
      </c>
      <c r="J1927" s="7"/>
      <c r="K1927" s="11" t="s">
        <v>13</v>
      </c>
      <c r="L1927" s="7"/>
      <c r="M1927" s="11" t="str">
        <f>$M$8</f>
        <v>BASE</v>
      </c>
      <c r="N1927" s="7"/>
      <c r="O1927" s="11" t="str">
        <f>$O$8</f>
        <v>SUPPLEMENTAL</v>
      </c>
      <c r="P1927" s="7"/>
      <c r="Q1927" s="11" t="str">
        <f>$Q$8</f>
        <v>BUDGET</v>
      </c>
    </row>
    <row r="1928" spans="1:17" ht="11.85" customHeight="1" x14ac:dyDescent="0.2">
      <c r="C1928" s="3"/>
      <c r="D1928" s="3"/>
      <c r="F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</row>
    <row r="1929" spans="1:17" ht="11.85" customHeight="1" x14ac:dyDescent="0.2">
      <c r="A1929" s="2" t="s">
        <v>941</v>
      </c>
      <c r="C1929" s="19">
        <v>59297</v>
      </c>
      <c r="D1929" s="3"/>
      <c r="E1929" s="19">
        <v>5452.71</v>
      </c>
      <c r="F1929" s="3"/>
      <c r="G1929" s="20">
        <v>0</v>
      </c>
      <c r="H1929" s="3"/>
      <c r="I1929" s="19">
        <v>0</v>
      </c>
      <c r="J1929" s="3"/>
      <c r="K1929" s="19">
        <v>0</v>
      </c>
      <c r="L1929" s="3"/>
      <c r="M1929" s="19">
        <v>0</v>
      </c>
      <c r="N1929" s="3"/>
      <c r="O1929" s="19">
        <v>0</v>
      </c>
      <c r="P1929" s="3"/>
      <c r="Q1929" s="19">
        <f>M1929+O1929</f>
        <v>0</v>
      </c>
    </row>
    <row r="1930" spans="1:17" ht="11.85" customHeight="1" x14ac:dyDescent="0.2">
      <c r="A1930" s="2" t="s">
        <v>942</v>
      </c>
      <c r="C1930" s="16">
        <v>0</v>
      </c>
      <c r="D1930" s="3"/>
      <c r="E1930" s="16">
        <v>0</v>
      </c>
      <c r="F1930" s="3"/>
      <c r="G1930" s="17">
        <v>0</v>
      </c>
      <c r="H1930" s="3"/>
      <c r="I1930" s="16">
        <v>0</v>
      </c>
      <c r="J1930" s="3"/>
      <c r="K1930" s="16">
        <v>0</v>
      </c>
      <c r="L1930" s="3"/>
      <c r="M1930" s="16">
        <v>0</v>
      </c>
      <c r="N1930" s="3"/>
      <c r="O1930" s="16">
        <v>0</v>
      </c>
      <c r="P1930" s="3"/>
      <c r="Q1930" s="16">
        <f>M1930+O1930</f>
        <v>0</v>
      </c>
    </row>
    <row r="1931" spans="1:17" ht="11.85" customHeight="1" x14ac:dyDescent="0.2">
      <c r="A1931" s="2" t="s">
        <v>293</v>
      </c>
      <c r="C1931" s="3">
        <f>SUM(C1929:C1930)</f>
        <v>59297</v>
      </c>
      <c r="D1931" s="3"/>
      <c r="E1931" s="3">
        <f>SUM(E1929:E1930)</f>
        <v>5452.71</v>
      </c>
      <c r="F1931" s="3"/>
      <c r="G1931" s="4">
        <f>SUM(G1929:G1930)</f>
        <v>0</v>
      </c>
      <c r="H1931" s="3"/>
      <c r="I1931" s="3">
        <f>SUM(I1929:I1930)</f>
        <v>0</v>
      </c>
      <c r="J1931" s="3"/>
      <c r="K1931" s="3">
        <f>SUM(K1929:K1930)</f>
        <v>0</v>
      </c>
      <c r="L1931" s="3"/>
      <c r="M1931" s="3">
        <f>SUM(M1929:M1930)</f>
        <v>0</v>
      </c>
      <c r="N1931" s="3"/>
      <c r="O1931" s="3">
        <f>SUM(O1929:O1930)</f>
        <v>0</v>
      </c>
      <c r="P1931" s="3"/>
      <c r="Q1931" s="3">
        <f>SUM(Q1929:Q1930)</f>
        <v>0</v>
      </c>
    </row>
    <row r="1932" spans="1:17" ht="11.85" customHeight="1" x14ac:dyDescent="0.2">
      <c r="C1932" s="3"/>
      <c r="D1932" s="3"/>
      <c r="F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</row>
    <row r="1933" spans="1:17" ht="11.85" customHeight="1" x14ac:dyDescent="0.2">
      <c r="A1933" s="14" t="s">
        <v>943</v>
      </c>
      <c r="C1933" s="3"/>
      <c r="D1933" s="3"/>
      <c r="F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</row>
    <row r="1934" spans="1:17" ht="11.85" customHeight="1" x14ac:dyDescent="0.2">
      <c r="A1934" s="2" t="s">
        <v>944</v>
      </c>
      <c r="C1934" s="16">
        <v>1845</v>
      </c>
      <c r="D1934" s="3"/>
      <c r="E1934" s="16">
        <v>0</v>
      </c>
      <c r="F1934" s="3"/>
      <c r="G1934" s="17">
        <v>0</v>
      </c>
      <c r="H1934" s="3"/>
      <c r="I1934" s="16">
        <v>0</v>
      </c>
      <c r="J1934" s="3"/>
      <c r="K1934" s="16">
        <v>0</v>
      </c>
      <c r="L1934" s="3"/>
      <c r="M1934" s="16">
        <v>0</v>
      </c>
      <c r="N1934" s="3"/>
      <c r="O1934" s="16">
        <v>0</v>
      </c>
      <c r="P1934" s="3"/>
      <c r="Q1934" s="16">
        <f>M1934+O1934</f>
        <v>0</v>
      </c>
    </row>
    <row r="1935" spans="1:17" ht="11.85" customHeight="1" x14ac:dyDescent="0.2">
      <c r="A1935" s="2" t="s">
        <v>945</v>
      </c>
      <c r="C1935" s="3">
        <f>SUM(C1934)</f>
        <v>1845</v>
      </c>
      <c r="D1935" s="3"/>
      <c r="E1935" s="3">
        <f>SUM(E1934)</f>
        <v>0</v>
      </c>
      <c r="F1935" s="3"/>
      <c r="G1935" s="4">
        <f>SUM(G1934)</f>
        <v>0</v>
      </c>
      <c r="H1935" s="3"/>
      <c r="I1935" s="3">
        <f>SUM(I1934)</f>
        <v>0</v>
      </c>
      <c r="J1935" s="3"/>
      <c r="K1935" s="3">
        <f>SUM(K1934)</f>
        <v>0</v>
      </c>
      <c r="L1935" s="3"/>
      <c r="M1935" s="3">
        <f>SUM(M1934)</f>
        <v>0</v>
      </c>
      <c r="N1935" s="3"/>
      <c r="O1935" s="3">
        <f>SUM(O1934)</f>
        <v>0</v>
      </c>
      <c r="P1935" s="3"/>
      <c r="Q1935" s="3">
        <f>SUM(Q1934)</f>
        <v>0</v>
      </c>
    </row>
    <row r="1936" spans="1:17" ht="11.85" customHeight="1" x14ac:dyDescent="0.2">
      <c r="C1936" s="3"/>
      <c r="D1936" s="3"/>
      <c r="F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</row>
    <row r="1937" spans="1:21" ht="11.85" customHeight="1" x14ac:dyDescent="0.2">
      <c r="A1937" s="14" t="s">
        <v>294</v>
      </c>
      <c r="C1937" s="3"/>
      <c r="D1937" s="3"/>
      <c r="F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</row>
    <row r="1938" spans="1:21" ht="11.85" customHeight="1" x14ac:dyDescent="0.2">
      <c r="A1938" s="2" t="s">
        <v>946</v>
      </c>
      <c r="C1938" s="16">
        <v>0</v>
      </c>
      <c r="D1938" s="3"/>
      <c r="E1938" s="16">
        <v>0</v>
      </c>
      <c r="F1938" s="3"/>
      <c r="G1938" s="17">
        <v>0</v>
      </c>
      <c r="H1938" s="3"/>
      <c r="I1938" s="16">
        <v>0</v>
      </c>
      <c r="J1938" s="3"/>
      <c r="K1938" s="16">
        <v>0</v>
      </c>
      <c r="L1938" s="3"/>
      <c r="M1938" s="16">
        <v>0</v>
      </c>
      <c r="N1938" s="3"/>
      <c r="O1938" s="16">
        <v>0</v>
      </c>
      <c r="P1938" s="3"/>
      <c r="Q1938" s="16">
        <f>M1938+O1938</f>
        <v>0</v>
      </c>
    </row>
    <row r="1939" spans="1:21" ht="11.85" customHeight="1" x14ac:dyDescent="0.2">
      <c r="A1939" s="2" t="s">
        <v>296</v>
      </c>
      <c r="C1939" s="3">
        <f>SUM(C1938)</f>
        <v>0</v>
      </c>
      <c r="D1939" s="3"/>
      <c r="E1939" s="3">
        <f>SUM(E1938)</f>
        <v>0</v>
      </c>
      <c r="F1939" s="3"/>
      <c r="G1939" s="4">
        <f>SUM(G1938)</f>
        <v>0</v>
      </c>
      <c r="H1939" s="3"/>
      <c r="I1939" s="3">
        <f>SUM(I1938)</f>
        <v>0</v>
      </c>
      <c r="J1939" s="3"/>
      <c r="K1939" s="3">
        <f>SUM(K1938)</f>
        <v>0</v>
      </c>
      <c r="L1939" s="3"/>
      <c r="M1939" s="3">
        <f>SUM(M1938)</f>
        <v>0</v>
      </c>
      <c r="N1939" s="3"/>
      <c r="O1939" s="3">
        <f>SUM(O1938)</f>
        <v>0</v>
      </c>
      <c r="P1939" s="3"/>
      <c r="Q1939" s="3">
        <f>SUM(Q1938)</f>
        <v>0</v>
      </c>
    </row>
    <row r="1940" spans="1:21" ht="11.85" customHeight="1" x14ac:dyDescent="0.2">
      <c r="C1940" s="3"/>
      <c r="D1940" s="3"/>
      <c r="F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</row>
    <row r="1941" spans="1:21" ht="11.85" customHeight="1" x14ac:dyDescent="0.2">
      <c r="C1941" s="3"/>
      <c r="D1941" s="3"/>
      <c r="F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</row>
    <row r="1942" spans="1:21" ht="11.85" customHeight="1" x14ac:dyDescent="0.2">
      <c r="A1942" s="2" t="s">
        <v>947</v>
      </c>
      <c r="C1942" s="3">
        <f>C1875+C1893+C1919+C1931+C1935+C1939</f>
        <v>356543</v>
      </c>
      <c r="D1942" s="3"/>
      <c r="E1942" s="3">
        <f>E1875+E1893+E1919+E1931+E1935+E1939</f>
        <v>186657.33</v>
      </c>
      <c r="F1942" s="3"/>
      <c r="G1942" s="4">
        <f>G1875+G1893+G1919+G1931+G1935+G1939</f>
        <v>158709.79999999999</v>
      </c>
      <c r="H1942" s="3"/>
      <c r="I1942" s="3">
        <f>I1875+I1893+I1919+I1931+I1935+I1939</f>
        <v>176658</v>
      </c>
      <c r="J1942" s="3"/>
      <c r="K1942" s="3">
        <f>K1875+K1893+K1919+K1931+K1935+K1939</f>
        <v>185758</v>
      </c>
      <c r="L1942" s="3"/>
      <c r="M1942" s="3">
        <f>M1875+M1893+M1919+M1931+M1935+M1939</f>
        <v>190251</v>
      </c>
      <c r="N1942" s="3"/>
      <c r="O1942" s="3">
        <f>O1875+O1893+O1919+O1931+O1935+O1939</f>
        <v>38145</v>
      </c>
      <c r="P1942" s="3"/>
      <c r="Q1942" s="3">
        <f>Q1875+Q1893+Q1919+Q1931+Q1935+Q1939</f>
        <v>228396</v>
      </c>
      <c r="T1942" s="15"/>
      <c r="U1942" s="3"/>
    </row>
    <row r="1943" spans="1:21" ht="11.85" customHeight="1" x14ac:dyDescent="0.2"/>
    <row r="1944" spans="1:21" ht="11.85" customHeight="1" x14ac:dyDescent="0.2"/>
    <row r="1945" spans="1:21" ht="11.85" customHeight="1" x14ac:dyDescent="0.2"/>
    <row r="1946" spans="1:21" ht="11.85" customHeight="1" x14ac:dyDescent="0.2">
      <c r="K1946" s="3"/>
    </row>
    <row r="1947" spans="1:21" ht="11.85" customHeight="1" x14ac:dyDescent="0.2"/>
    <row r="1948" spans="1:21" ht="11.85" customHeight="1" x14ac:dyDescent="0.2"/>
    <row r="1949" spans="1:21" ht="11.85" customHeight="1" x14ac:dyDescent="0.2"/>
    <row r="1950" spans="1:21" ht="11.85" customHeight="1" x14ac:dyDescent="0.2"/>
    <row r="1951" spans="1:21" ht="11.85" customHeight="1" x14ac:dyDescent="0.2"/>
    <row r="1952" spans="1:21" ht="11.85" customHeight="1" x14ac:dyDescent="0.2"/>
    <row r="1953" ht="11.85" customHeight="1" x14ac:dyDescent="0.2"/>
    <row r="1954" ht="11.85" customHeight="1" x14ac:dyDescent="0.2"/>
    <row r="1955" ht="11.85" customHeight="1" x14ac:dyDescent="0.2"/>
    <row r="1956" ht="11.85" customHeight="1" x14ac:dyDescent="0.2"/>
    <row r="1957" ht="11.85" customHeight="1" x14ac:dyDescent="0.2"/>
    <row r="1958" ht="11.85" customHeight="1" x14ac:dyDescent="0.2"/>
    <row r="1959" ht="11.85" customHeight="1" x14ac:dyDescent="0.2"/>
    <row r="1960" ht="11.85" customHeight="1" x14ac:dyDescent="0.2"/>
    <row r="1961" ht="11.85" customHeight="1" x14ac:dyDescent="0.2"/>
    <row r="1962" ht="11.85" customHeight="1" x14ac:dyDescent="0.2"/>
    <row r="1963" ht="11.85" customHeight="1" x14ac:dyDescent="0.2"/>
    <row r="1964" ht="11.85" customHeight="1" x14ac:dyDescent="0.2"/>
    <row r="1965" ht="11.85" customHeight="1" x14ac:dyDescent="0.2"/>
    <row r="1966" ht="11.85" customHeight="1" x14ac:dyDescent="0.2"/>
    <row r="1967" ht="11.85" customHeight="1" x14ac:dyDescent="0.2"/>
    <row r="1968" ht="11.85" customHeight="1" x14ac:dyDescent="0.2"/>
    <row r="1969" spans="1:5" ht="11.85" customHeight="1" x14ac:dyDescent="0.2"/>
    <row r="1970" spans="1:5" ht="11.85" customHeight="1" x14ac:dyDescent="0.2"/>
    <row r="1971" spans="1:5" ht="11.85" customHeight="1" x14ac:dyDescent="0.2"/>
    <row r="1972" spans="1:5" ht="11.85" customHeight="1" x14ac:dyDescent="0.2"/>
    <row r="1973" spans="1:5" ht="11.85" customHeight="1" x14ac:dyDescent="0.2"/>
    <row r="1974" spans="1:5" ht="11.85" customHeight="1" x14ac:dyDescent="0.2"/>
    <row r="1975" spans="1:5" ht="11.85" customHeight="1" x14ac:dyDescent="0.2"/>
    <row r="1976" spans="1:5" ht="11.85" customHeight="1" x14ac:dyDescent="0.2"/>
    <row r="1977" spans="1:5" ht="11.85" customHeight="1" x14ac:dyDescent="0.2"/>
    <row r="1978" spans="1:5" ht="11.85" customHeight="1" x14ac:dyDescent="0.2"/>
    <row r="1979" spans="1:5" ht="11.85" customHeight="1" x14ac:dyDescent="0.2"/>
    <row r="1980" spans="1:5" ht="11.85" customHeight="1" x14ac:dyDescent="0.2"/>
    <row r="1981" spans="1:5" ht="11.85" customHeight="1" x14ac:dyDescent="0.2"/>
    <row r="1982" spans="1:5" ht="11.85" customHeight="1" x14ac:dyDescent="0.2"/>
    <row r="1983" spans="1:5" ht="11.85" customHeight="1" x14ac:dyDescent="0.2">
      <c r="A1983" s="1"/>
      <c r="B1983" s="1"/>
      <c r="E1983" s="3" t="str">
        <f>$E$1</f>
        <v>CITY OF BRADY</v>
      </c>
    </row>
    <row r="1984" spans="1:5" ht="11.85" customHeight="1" x14ac:dyDescent="0.2">
      <c r="E1984" s="3" t="str">
        <f>$E$2</f>
        <v>BUDGET REPORT</v>
      </c>
    </row>
    <row r="1985" spans="1:20" ht="11.85" customHeight="1" x14ac:dyDescent="0.2">
      <c r="E1985" s="3" t="str">
        <f>$E$3</f>
        <v>FISCAL YEAR 2015 - 2016</v>
      </c>
    </row>
    <row r="1986" spans="1:20" ht="11.85" customHeight="1" x14ac:dyDescent="0.2">
      <c r="A1986" s="2" t="s">
        <v>3</v>
      </c>
    </row>
    <row r="1987" spans="1:20" ht="11.85" customHeight="1" x14ac:dyDescent="0.2">
      <c r="A1987" s="2" t="s">
        <v>948</v>
      </c>
    </row>
    <row r="1988" spans="1:20" ht="11.85" customHeight="1" x14ac:dyDescent="0.2">
      <c r="I1988" s="48" t="str">
        <f>$I$6</f>
        <v>(----- 2014-2015 ------)</v>
      </c>
      <c r="J1988" s="48"/>
      <c r="K1988" s="48"/>
      <c r="L1988" s="7"/>
      <c r="M1988" s="48" t="str">
        <f>$M$6</f>
        <v>2015-2016</v>
      </c>
      <c r="N1988" s="48"/>
      <c r="O1988" s="48"/>
      <c r="P1988" s="48"/>
      <c r="Q1988" s="48"/>
    </row>
    <row r="1989" spans="1:20" ht="11.85" customHeight="1" x14ac:dyDescent="0.2">
      <c r="C1989" s="7" t="str">
        <f>$C$7</f>
        <v>2011- 2012</v>
      </c>
      <c r="D1989" s="7"/>
      <c r="E1989" s="8" t="str">
        <f>$E$7</f>
        <v>2012-2013</v>
      </c>
      <c r="F1989" s="7"/>
      <c r="G1989" s="9" t="str">
        <f>$G$7</f>
        <v>2013- 2014</v>
      </c>
      <c r="H1989" s="7"/>
      <c r="I1989" s="7" t="s">
        <v>9</v>
      </c>
      <c r="J1989" s="7"/>
      <c r="K1989" s="7" t="str">
        <f>+$K$7</f>
        <v>PROJECTED</v>
      </c>
      <c r="L1989" s="7"/>
      <c r="M1989" s="7" t="str">
        <f>$M$7</f>
        <v>2015-2016</v>
      </c>
      <c r="N1989" s="7"/>
      <c r="O1989" s="7" t="str">
        <f>$O$7</f>
        <v>2015-2016</v>
      </c>
      <c r="P1989" s="7"/>
      <c r="Q1989" s="42" t="str">
        <f>$Q$7</f>
        <v>APPROVED</v>
      </c>
    </row>
    <row r="1990" spans="1:20" ht="11.85" customHeight="1" x14ac:dyDescent="0.2">
      <c r="A1990" s="10" t="s">
        <v>237</v>
      </c>
      <c r="C1990" s="11" t="s">
        <v>12</v>
      </c>
      <c r="D1990" s="7"/>
      <c r="E1990" s="12" t="s">
        <v>12</v>
      </c>
      <c r="F1990" s="7"/>
      <c r="G1990" s="13" t="s">
        <v>12</v>
      </c>
      <c r="H1990" s="7"/>
      <c r="I1990" s="11" t="s">
        <v>13</v>
      </c>
      <c r="J1990" s="7"/>
      <c r="K1990" s="11" t="s">
        <v>13</v>
      </c>
      <c r="L1990" s="7"/>
      <c r="M1990" s="11" t="str">
        <f>$M$8</f>
        <v>BASE</v>
      </c>
      <c r="N1990" s="7"/>
      <c r="O1990" s="11" t="str">
        <f>$O$8</f>
        <v>SUPPLEMENTAL</v>
      </c>
      <c r="P1990" s="7"/>
      <c r="Q1990" s="11" t="str">
        <f>$Q$8</f>
        <v>BUDGET</v>
      </c>
    </row>
    <row r="1991" spans="1:20" ht="11.85" customHeight="1" x14ac:dyDescent="0.2"/>
    <row r="1992" spans="1:20" ht="11.85" customHeight="1" x14ac:dyDescent="0.2">
      <c r="A1992" s="14" t="s">
        <v>250</v>
      </c>
      <c r="C1992" s="3"/>
      <c r="D1992" s="3"/>
      <c r="F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</row>
    <row r="1993" spans="1:20" ht="11.85" customHeight="1" x14ac:dyDescent="0.2">
      <c r="A1993" s="2" t="s">
        <v>949</v>
      </c>
      <c r="C1993" s="3">
        <v>7098</v>
      </c>
      <c r="D1993" s="3"/>
      <c r="E1993" s="3">
        <v>6230.16</v>
      </c>
      <c r="F1993" s="3"/>
      <c r="G1993" s="4">
        <v>8681.6</v>
      </c>
      <c r="H1993" s="3"/>
      <c r="I1993" s="3">
        <v>7500</v>
      </c>
      <c r="J1993" s="3"/>
      <c r="K1993" s="3">
        <v>7500</v>
      </c>
      <c r="L1993" s="3"/>
      <c r="M1993" s="3">
        <v>7500</v>
      </c>
      <c r="N1993" s="3"/>
      <c r="O1993" s="3">
        <v>0</v>
      </c>
      <c r="P1993" s="3"/>
      <c r="Q1993" s="3">
        <f t="shared" ref="Q1993:Q1999" si="65">M1993+O1993</f>
        <v>7500</v>
      </c>
      <c r="T1993" s="15"/>
    </row>
    <row r="1994" spans="1:20" ht="11.85" customHeight="1" x14ac:dyDescent="0.2">
      <c r="A1994" s="2" t="s">
        <v>950</v>
      </c>
      <c r="C1994" s="3">
        <v>717</v>
      </c>
      <c r="D1994" s="3"/>
      <c r="E1994" s="3">
        <v>0</v>
      </c>
      <c r="F1994" s="3"/>
      <c r="G1994" s="4">
        <v>0</v>
      </c>
      <c r="H1994" s="3"/>
      <c r="I1994" s="3">
        <v>0</v>
      </c>
      <c r="J1994" s="3"/>
      <c r="K1994" s="3">
        <v>0</v>
      </c>
      <c r="L1994" s="3"/>
      <c r="M1994" s="3">
        <v>0</v>
      </c>
      <c r="N1994" s="3"/>
      <c r="O1994" s="3">
        <v>0</v>
      </c>
      <c r="P1994" s="3"/>
      <c r="Q1994" s="3">
        <f t="shared" si="65"/>
        <v>0</v>
      </c>
      <c r="T1994" s="15"/>
    </row>
    <row r="1995" spans="1:20" ht="11.85" customHeight="1" x14ac:dyDescent="0.2">
      <c r="A1995" s="2" t="s">
        <v>951</v>
      </c>
      <c r="C1995" s="3">
        <v>0</v>
      </c>
      <c r="D1995" s="3"/>
      <c r="E1995" s="3">
        <v>0</v>
      </c>
      <c r="F1995" s="3"/>
      <c r="G1995" s="4">
        <v>0</v>
      </c>
      <c r="H1995" s="3"/>
      <c r="I1995" s="3">
        <v>0</v>
      </c>
      <c r="J1995" s="3"/>
      <c r="K1995" s="3">
        <v>0</v>
      </c>
      <c r="L1995" s="3"/>
      <c r="M1995" s="3">
        <v>0</v>
      </c>
      <c r="N1995" s="3"/>
      <c r="O1995" s="3">
        <v>0</v>
      </c>
      <c r="P1995" s="3"/>
      <c r="Q1995" s="3">
        <f t="shared" si="65"/>
        <v>0</v>
      </c>
      <c r="T1995" s="15"/>
    </row>
    <row r="1996" spans="1:20" ht="11.85" customHeight="1" x14ac:dyDescent="0.2">
      <c r="A1996" s="2" t="s">
        <v>952</v>
      </c>
      <c r="C1996" s="3">
        <v>0</v>
      </c>
      <c r="D1996" s="3"/>
      <c r="E1996" s="3">
        <v>0</v>
      </c>
      <c r="F1996" s="3"/>
      <c r="G1996" s="4">
        <v>0</v>
      </c>
      <c r="H1996" s="3"/>
      <c r="I1996" s="3">
        <v>0</v>
      </c>
      <c r="J1996" s="3"/>
      <c r="K1996" s="3">
        <v>0</v>
      </c>
      <c r="L1996" s="3"/>
      <c r="M1996" s="3">
        <v>0</v>
      </c>
      <c r="N1996" s="3"/>
      <c r="O1996" s="3">
        <v>0</v>
      </c>
      <c r="P1996" s="3"/>
      <c r="Q1996" s="3">
        <f t="shared" si="65"/>
        <v>0</v>
      </c>
      <c r="T1996" s="15"/>
    </row>
    <row r="1997" spans="1:20" ht="11.85" customHeight="1" x14ac:dyDescent="0.2">
      <c r="A1997" s="2" t="s">
        <v>953</v>
      </c>
      <c r="C1997" s="3">
        <v>350</v>
      </c>
      <c r="D1997" s="3"/>
      <c r="E1997" s="3">
        <v>653.88</v>
      </c>
      <c r="F1997" s="3"/>
      <c r="G1997" s="4">
        <v>0</v>
      </c>
      <c r="H1997" s="3"/>
      <c r="I1997" s="3">
        <v>400</v>
      </c>
      <c r="J1997" s="3"/>
      <c r="K1997" s="3">
        <v>400</v>
      </c>
      <c r="L1997" s="3"/>
      <c r="M1997" s="3">
        <v>400</v>
      </c>
      <c r="N1997" s="3"/>
      <c r="O1997" s="3">
        <v>0</v>
      </c>
      <c r="P1997" s="3"/>
      <c r="Q1997" s="3">
        <f t="shared" si="65"/>
        <v>400</v>
      </c>
      <c r="T1997" s="15"/>
    </row>
    <row r="1998" spans="1:20" ht="11.85" customHeight="1" x14ac:dyDescent="0.2">
      <c r="A1998" s="2" t="s">
        <v>954</v>
      </c>
      <c r="C1998" s="3">
        <v>0</v>
      </c>
      <c r="D1998" s="3"/>
      <c r="E1998" s="3">
        <v>150</v>
      </c>
      <c r="F1998" s="3"/>
      <c r="G1998" s="4">
        <v>0</v>
      </c>
      <c r="H1998" s="3"/>
      <c r="I1998" s="3">
        <v>0</v>
      </c>
      <c r="J1998" s="3"/>
      <c r="K1998" s="3">
        <v>0</v>
      </c>
      <c r="L1998" s="3"/>
      <c r="M1998" s="3">
        <v>0</v>
      </c>
      <c r="N1998" s="3"/>
      <c r="O1998" s="3">
        <v>0</v>
      </c>
      <c r="P1998" s="3"/>
      <c r="Q1998" s="3">
        <f t="shared" si="65"/>
        <v>0</v>
      </c>
      <c r="T1998" s="15"/>
    </row>
    <row r="1999" spans="1:20" ht="11.85" customHeight="1" x14ac:dyDescent="0.2">
      <c r="A1999" s="2" t="s">
        <v>955</v>
      </c>
      <c r="C1999" s="16">
        <v>0</v>
      </c>
      <c r="D1999" s="3"/>
      <c r="E1999" s="16">
        <v>0</v>
      </c>
      <c r="F1999" s="3"/>
      <c r="G1999" s="17">
        <v>0</v>
      </c>
      <c r="H1999" s="3"/>
      <c r="I1999" s="16">
        <v>0</v>
      </c>
      <c r="J1999" s="3"/>
      <c r="K1999" s="16">
        <v>0</v>
      </c>
      <c r="L1999" s="3"/>
      <c r="M1999" s="16">
        <v>0</v>
      </c>
      <c r="N1999" s="3"/>
      <c r="O1999" s="16">
        <v>0</v>
      </c>
      <c r="P1999" s="3"/>
      <c r="Q1999" s="16">
        <f t="shared" si="65"/>
        <v>0</v>
      </c>
      <c r="T1999" s="15"/>
    </row>
    <row r="2000" spans="1:20" ht="11.85" customHeight="1" x14ac:dyDescent="0.2">
      <c r="A2000" s="2" t="s">
        <v>267</v>
      </c>
      <c r="C2000" s="3">
        <f>SUM(C1993:C1999)</f>
        <v>8165</v>
      </c>
      <c r="D2000" s="3"/>
      <c r="E2000" s="3">
        <f>SUM(E1993:E1999)</f>
        <v>7034.04</v>
      </c>
      <c r="F2000" s="3"/>
      <c r="G2000" s="4">
        <f>SUM(G1993:G1999)</f>
        <v>8681.6</v>
      </c>
      <c r="H2000" s="3"/>
      <c r="I2000" s="3">
        <f>SUM(I1993:I1999)</f>
        <v>7900</v>
      </c>
      <c r="J2000" s="3"/>
      <c r="K2000" s="3">
        <f>SUM(K1993:K1999)</f>
        <v>7900</v>
      </c>
      <c r="L2000" s="3"/>
      <c r="M2000" s="3">
        <f>SUM(M1993:M1999)</f>
        <v>7900</v>
      </c>
      <c r="N2000" s="3"/>
      <c r="O2000" s="3">
        <f>SUM(O1993:O1999)</f>
        <v>0</v>
      </c>
      <c r="P2000" s="3"/>
      <c r="Q2000" s="3">
        <f>SUM(Q1993:Q1999)</f>
        <v>7900</v>
      </c>
    </row>
    <row r="2001" spans="1:20" ht="11.85" customHeight="1" x14ac:dyDescent="0.2">
      <c r="C2001" s="3"/>
      <c r="D2001" s="3"/>
      <c r="F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</row>
    <row r="2002" spans="1:20" ht="11.85" customHeight="1" x14ac:dyDescent="0.2">
      <c r="A2002" s="14" t="s">
        <v>268</v>
      </c>
      <c r="C2002" s="3"/>
      <c r="D2002" s="3"/>
      <c r="F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</row>
    <row r="2003" spans="1:20" ht="11.85" customHeight="1" x14ac:dyDescent="0.2">
      <c r="A2003" s="2" t="s">
        <v>956</v>
      </c>
      <c r="C2003" s="3">
        <v>0</v>
      </c>
      <c r="D2003" s="3"/>
      <c r="E2003" s="3">
        <v>219.34</v>
      </c>
      <c r="F2003" s="3"/>
      <c r="G2003" s="4">
        <v>28.23</v>
      </c>
      <c r="H2003" s="3"/>
      <c r="I2003" s="3">
        <v>200</v>
      </c>
      <c r="J2003" s="3"/>
      <c r="K2003" s="3">
        <v>200</v>
      </c>
      <c r="L2003" s="3"/>
      <c r="M2003" s="3">
        <v>100</v>
      </c>
      <c r="N2003" s="3"/>
      <c r="O2003" s="3">
        <v>0</v>
      </c>
      <c r="P2003" s="3"/>
      <c r="Q2003" s="3">
        <f>M2003+O2003</f>
        <v>100</v>
      </c>
      <c r="T2003" s="15"/>
    </row>
    <row r="2004" spans="1:20" ht="11.85" customHeight="1" x14ac:dyDescent="0.2">
      <c r="A2004" s="2" t="s">
        <v>957</v>
      </c>
      <c r="C2004" s="3">
        <v>0</v>
      </c>
      <c r="D2004" s="3"/>
      <c r="E2004" s="3">
        <v>0</v>
      </c>
      <c r="F2004" s="3"/>
      <c r="G2004" s="4">
        <v>0</v>
      </c>
      <c r="H2004" s="3"/>
      <c r="I2004" s="3">
        <v>0</v>
      </c>
      <c r="J2004" s="3"/>
      <c r="K2004" s="3">
        <v>0</v>
      </c>
      <c r="L2004" s="3"/>
      <c r="M2004" s="3">
        <v>0</v>
      </c>
      <c r="N2004" s="3"/>
      <c r="O2004" s="3">
        <v>0</v>
      </c>
      <c r="P2004" s="3"/>
      <c r="Q2004" s="3">
        <f>M2004+O2004</f>
        <v>0</v>
      </c>
      <c r="T2004" s="15"/>
    </row>
    <row r="2005" spans="1:20" ht="11.85" customHeight="1" x14ac:dyDescent="0.2">
      <c r="A2005" s="2" t="s">
        <v>958</v>
      </c>
      <c r="C2005" s="3">
        <v>15708</v>
      </c>
      <c r="D2005" s="3"/>
      <c r="E2005" s="3">
        <v>4882</v>
      </c>
      <c r="F2005" s="3"/>
      <c r="G2005" s="4">
        <v>14145.58</v>
      </c>
      <c r="H2005" s="3"/>
      <c r="I2005" s="3">
        <v>50000</v>
      </c>
      <c r="J2005" s="3"/>
      <c r="K2005" s="3">
        <v>50000</v>
      </c>
      <c r="L2005" s="3"/>
      <c r="M2005" s="3">
        <v>50000</v>
      </c>
      <c r="N2005" s="3"/>
      <c r="O2005" s="3">
        <v>0</v>
      </c>
      <c r="P2005" s="3"/>
      <c r="Q2005" s="3">
        <f>M2005+O2005</f>
        <v>50000</v>
      </c>
      <c r="T2005" s="15"/>
    </row>
    <row r="2006" spans="1:20" ht="11.85" customHeight="1" x14ac:dyDescent="0.2">
      <c r="A2006" s="2" t="s">
        <v>959</v>
      </c>
      <c r="C2006" s="3">
        <v>0</v>
      </c>
      <c r="D2006" s="3"/>
      <c r="E2006" s="3">
        <v>0</v>
      </c>
      <c r="F2006" s="3"/>
      <c r="G2006" s="4">
        <v>0</v>
      </c>
      <c r="H2006" s="3"/>
      <c r="I2006" s="3">
        <v>0</v>
      </c>
      <c r="J2006" s="3"/>
      <c r="K2006" s="3">
        <v>0</v>
      </c>
      <c r="L2006" s="3"/>
      <c r="M2006" s="3">
        <v>0</v>
      </c>
      <c r="N2006" s="3"/>
      <c r="O2006" s="3">
        <v>0</v>
      </c>
      <c r="P2006" s="3"/>
      <c r="Q2006" s="3">
        <f>M2006+O2006</f>
        <v>0</v>
      </c>
      <c r="T2006" s="15"/>
    </row>
    <row r="2007" spans="1:20" ht="11.85" customHeight="1" x14ac:dyDescent="0.2">
      <c r="A2007" s="2" t="s">
        <v>960</v>
      </c>
      <c r="C2007" s="16">
        <v>0</v>
      </c>
      <c r="D2007" s="3"/>
      <c r="E2007" s="16">
        <v>0</v>
      </c>
      <c r="F2007" s="3"/>
      <c r="G2007" s="17">
        <v>0</v>
      </c>
      <c r="H2007" s="3"/>
      <c r="I2007" s="16">
        <v>0</v>
      </c>
      <c r="J2007" s="3"/>
      <c r="K2007" s="16">
        <v>0</v>
      </c>
      <c r="L2007" s="3"/>
      <c r="M2007" s="16">
        <v>0</v>
      </c>
      <c r="N2007" s="3"/>
      <c r="O2007" s="16">
        <v>0</v>
      </c>
      <c r="P2007" s="3"/>
      <c r="Q2007" s="16">
        <f>M2007+O2007</f>
        <v>0</v>
      </c>
      <c r="T2007" s="15"/>
    </row>
    <row r="2008" spans="1:20" ht="11.85" customHeight="1" x14ac:dyDescent="0.2">
      <c r="A2008" s="2" t="s">
        <v>290</v>
      </c>
      <c r="C2008" s="3">
        <f>SUM(C2003:C2007)</f>
        <v>15708</v>
      </c>
      <c r="D2008" s="3"/>
      <c r="E2008" s="3">
        <f>SUM(E2003:E2007)</f>
        <v>5101.34</v>
      </c>
      <c r="F2008" s="3"/>
      <c r="G2008" s="4">
        <f>SUM(G2003:G2007)</f>
        <v>14173.81</v>
      </c>
      <c r="H2008" s="3"/>
      <c r="I2008" s="3">
        <f>SUM(I2003:I2007)</f>
        <v>50200</v>
      </c>
      <c r="J2008" s="3"/>
      <c r="K2008" s="3">
        <f>SUM(K2003:K2007)</f>
        <v>50200</v>
      </c>
      <c r="L2008" s="3"/>
      <c r="M2008" s="3">
        <f>SUM(M2003:M2007)</f>
        <v>50100</v>
      </c>
      <c r="N2008" s="3"/>
      <c r="O2008" s="3">
        <f>SUM(O2003:O2007)</f>
        <v>0</v>
      </c>
      <c r="P2008" s="3"/>
      <c r="Q2008" s="3">
        <f>SUM(Q2003:Q2007)</f>
        <v>50100</v>
      </c>
    </row>
    <row r="2009" spans="1:20" ht="11.85" customHeight="1" x14ac:dyDescent="0.2">
      <c r="C2009" s="3"/>
      <c r="D2009" s="3"/>
      <c r="F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</row>
    <row r="2010" spans="1:20" ht="11.85" customHeight="1" x14ac:dyDescent="0.2">
      <c r="A2010" s="2" t="s">
        <v>961</v>
      </c>
      <c r="C2010" s="19">
        <v>0</v>
      </c>
      <c r="D2010" s="3"/>
      <c r="E2010" s="19">
        <v>0</v>
      </c>
      <c r="F2010" s="3"/>
      <c r="G2010" s="20">
        <v>0</v>
      </c>
      <c r="H2010" s="3"/>
      <c r="I2010" s="19">
        <v>0</v>
      </c>
      <c r="J2010" s="3"/>
      <c r="K2010" s="19">
        <v>0</v>
      </c>
      <c r="L2010" s="3"/>
      <c r="M2010" s="19">
        <v>0</v>
      </c>
      <c r="N2010" s="3"/>
      <c r="O2010" s="19">
        <v>0</v>
      </c>
      <c r="P2010" s="3"/>
      <c r="Q2010" s="19">
        <f>M2010+O2010</f>
        <v>0</v>
      </c>
      <c r="T2010" s="15"/>
    </row>
    <row r="2011" spans="1:20" ht="11.85" customHeight="1" x14ac:dyDescent="0.2">
      <c r="A2011" s="2" t="s">
        <v>962</v>
      </c>
      <c r="C2011" s="16">
        <v>0</v>
      </c>
      <c r="D2011" s="3"/>
      <c r="E2011" s="16">
        <v>0</v>
      </c>
      <c r="F2011" s="3"/>
      <c r="G2011" s="17">
        <v>0</v>
      </c>
      <c r="H2011" s="3"/>
      <c r="I2011" s="16">
        <v>0</v>
      </c>
      <c r="J2011" s="3"/>
      <c r="K2011" s="16">
        <v>0</v>
      </c>
      <c r="L2011" s="3"/>
      <c r="M2011" s="16">
        <v>0</v>
      </c>
      <c r="N2011" s="3"/>
      <c r="O2011" s="16">
        <v>0</v>
      </c>
      <c r="P2011" s="3"/>
      <c r="Q2011" s="16">
        <f>M2011+O2011</f>
        <v>0</v>
      </c>
      <c r="T2011" s="15"/>
    </row>
    <row r="2012" spans="1:20" ht="11.85" customHeight="1" x14ac:dyDescent="0.2">
      <c r="A2012" s="2" t="s">
        <v>293</v>
      </c>
      <c r="C2012" s="3">
        <f>SUM(C2010:C2011)</f>
        <v>0</v>
      </c>
      <c r="D2012" s="3"/>
      <c r="E2012" s="3">
        <f>SUM(E2010:E2011)</f>
        <v>0</v>
      </c>
      <c r="F2012" s="3"/>
      <c r="G2012" s="4">
        <f>SUM(G2010:G2011)</f>
        <v>0</v>
      </c>
      <c r="H2012" s="3"/>
      <c r="I2012" s="3">
        <f>SUM(I2010:I2011)</f>
        <v>0</v>
      </c>
      <c r="J2012" s="3"/>
      <c r="K2012" s="3">
        <f>SUM(K2010:K2011)</f>
        <v>0</v>
      </c>
      <c r="L2012" s="3"/>
      <c r="M2012" s="3">
        <f>SUM(M2010:M2011)</f>
        <v>0</v>
      </c>
      <c r="N2012" s="3"/>
      <c r="O2012" s="3">
        <f>SUM(O2010:O2011)</f>
        <v>0</v>
      </c>
      <c r="P2012" s="3"/>
      <c r="Q2012" s="3">
        <f>SUM(Q2010:Q2011)</f>
        <v>0</v>
      </c>
    </row>
    <row r="2013" spans="1:20" ht="11.85" customHeight="1" x14ac:dyDescent="0.2">
      <c r="C2013" s="3"/>
      <c r="D2013" s="3"/>
      <c r="F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</row>
    <row r="2014" spans="1:20" ht="11.85" customHeight="1" x14ac:dyDescent="0.2">
      <c r="A2014" s="2" t="s">
        <v>963</v>
      </c>
      <c r="C2014" s="3">
        <f>+C2000+C2008+C2012</f>
        <v>23873</v>
      </c>
      <c r="D2014" s="3"/>
      <c r="E2014" s="3">
        <f>+E2000+E2008+E2012</f>
        <v>12135.380000000001</v>
      </c>
      <c r="F2014" s="3"/>
      <c r="G2014" s="4">
        <f>+G2000+G2008+G2012</f>
        <v>22855.41</v>
      </c>
      <c r="H2014" s="3"/>
      <c r="I2014" s="3">
        <f>+I2000+I2008+I2012</f>
        <v>58100</v>
      </c>
      <c r="J2014" s="3"/>
      <c r="K2014" s="3">
        <f>+K2000+K2008+K2012</f>
        <v>58100</v>
      </c>
      <c r="L2014" s="3"/>
      <c r="M2014" s="3">
        <f>+M2000+M2008+M2012</f>
        <v>58000</v>
      </c>
      <c r="N2014" s="3"/>
      <c r="O2014" s="3">
        <f>+O2000+O2008+O2012</f>
        <v>0</v>
      </c>
      <c r="P2014" s="3"/>
      <c r="Q2014" s="3">
        <f>+Q2000+Q2008+Q2012</f>
        <v>58000</v>
      </c>
      <c r="T2014" s="15"/>
    </row>
    <row r="2015" spans="1:20" ht="11.85" customHeight="1" x14ac:dyDescent="0.2">
      <c r="C2015" s="3"/>
      <c r="D2015" s="3"/>
      <c r="F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</row>
    <row r="2016" spans="1:20" ht="11.85" customHeight="1" x14ac:dyDescent="0.2">
      <c r="C2016" s="3"/>
      <c r="D2016" s="3"/>
      <c r="F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</row>
    <row r="2017" spans="3:17" ht="11.85" customHeight="1" x14ac:dyDescent="0.2">
      <c r="C2017" s="3"/>
      <c r="D2017" s="3"/>
      <c r="F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</row>
    <row r="2018" spans="3:17" ht="11.85" customHeight="1" x14ac:dyDescent="0.2">
      <c r="C2018" s="3"/>
      <c r="D2018" s="3"/>
      <c r="F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</row>
    <row r="2019" spans="3:17" ht="11.85" customHeight="1" x14ac:dyDescent="0.2">
      <c r="C2019" s="3"/>
      <c r="D2019" s="3"/>
      <c r="F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</row>
    <row r="2020" spans="3:17" ht="11.85" customHeight="1" x14ac:dyDescent="0.2">
      <c r="C2020" s="3"/>
      <c r="D2020" s="3"/>
      <c r="F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</row>
    <row r="2021" spans="3:17" ht="11.85" customHeight="1" x14ac:dyDescent="0.2">
      <c r="C2021" s="3"/>
      <c r="D2021" s="3"/>
      <c r="F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</row>
    <row r="2022" spans="3:17" ht="11.85" customHeight="1" x14ac:dyDescent="0.2">
      <c r="C2022" s="3"/>
      <c r="D2022" s="3"/>
      <c r="F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</row>
    <row r="2023" spans="3:17" ht="11.85" customHeight="1" x14ac:dyDescent="0.2">
      <c r="C2023" s="3"/>
      <c r="D2023" s="3"/>
      <c r="F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</row>
    <row r="2024" spans="3:17" ht="11.85" customHeight="1" x14ac:dyDescent="0.2">
      <c r="C2024" s="3"/>
      <c r="D2024" s="3"/>
      <c r="F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</row>
    <row r="2025" spans="3:17" ht="11.85" customHeight="1" x14ac:dyDescent="0.2">
      <c r="C2025" s="3"/>
      <c r="D2025" s="3"/>
      <c r="F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</row>
    <row r="2026" spans="3:17" ht="11.85" customHeight="1" x14ac:dyDescent="0.2">
      <c r="C2026" s="3"/>
      <c r="D2026" s="3"/>
      <c r="F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</row>
    <row r="2027" spans="3:17" ht="11.85" customHeight="1" x14ac:dyDescent="0.2">
      <c r="C2027" s="3"/>
      <c r="D2027" s="3"/>
      <c r="F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</row>
    <row r="2028" spans="3:17" ht="11.85" customHeight="1" x14ac:dyDescent="0.2">
      <c r="C2028" s="3"/>
      <c r="D2028" s="3"/>
      <c r="F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</row>
    <row r="2029" spans="3:17" ht="11.85" customHeight="1" x14ac:dyDescent="0.2">
      <c r="C2029" s="3"/>
      <c r="D2029" s="3"/>
      <c r="F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</row>
    <row r="2030" spans="3:17" ht="11.85" customHeight="1" x14ac:dyDescent="0.2"/>
    <row r="2031" spans="3:17" ht="11.85" customHeight="1" x14ac:dyDescent="0.2"/>
    <row r="2032" spans="3:17" ht="11.85" customHeight="1" x14ac:dyDescent="0.2"/>
    <row r="2033" spans="1:5" ht="11.85" customHeight="1" x14ac:dyDescent="0.2"/>
    <row r="2034" spans="1:5" ht="11.85" customHeight="1" x14ac:dyDescent="0.2"/>
    <row r="2035" spans="1:5" ht="11.85" customHeight="1" x14ac:dyDescent="0.2"/>
    <row r="2036" spans="1:5" ht="11.85" customHeight="1" x14ac:dyDescent="0.2"/>
    <row r="2037" spans="1:5" ht="11.85" customHeight="1" x14ac:dyDescent="0.2"/>
    <row r="2038" spans="1:5" ht="11.85" customHeight="1" x14ac:dyDescent="0.2"/>
    <row r="2039" spans="1:5" ht="11.85" customHeight="1" x14ac:dyDescent="0.2"/>
    <row r="2040" spans="1:5" ht="11.85" customHeight="1" x14ac:dyDescent="0.2"/>
    <row r="2041" spans="1:5" ht="11.85" customHeight="1" x14ac:dyDescent="0.2"/>
    <row r="2042" spans="1:5" ht="11.85" customHeight="1" x14ac:dyDescent="0.2"/>
    <row r="2043" spans="1:5" ht="11.85" customHeight="1" x14ac:dyDescent="0.2"/>
    <row r="2044" spans="1:5" ht="11.85" customHeight="1" x14ac:dyDescent="0.2"/>
    <row r="2045" spans="1:5" ht="11.85" customHeight="1" x14ac:dyDescent="0.2"/>
    <row r="2046" spans="1:5" ht="11.85" customHeight="1" x14ac:dyDescent="0.2">
      <c r="A2046" s="1"/>
      <c r="B2046" s="1"/>
      <c r="E2046" s="3" t="str">
        <f>$E$1</f>
        <v>CITY OF BRADY</v>
      </c>
    </row>
    <row r="2047" spans="1:5" ht="11.85" customHeight="1" x14ac:dyDescent="0.2">
      <c r="E2047" s="3" t="str">
        <f>$E$2</f>
        <v>BUDGET REPORT</v>
      </c>
    </row>
    <row r="2048" spans="1:5" ht="11.85" customHeight="1" x14ac:dyDescent="0.2">
      <c r="E2048" s="3" t="str">
        <f>$E$3</f>
        <v>FISCAL YEAR 2015 - 2016</v>
      </c>
    </row>
    <row r="2049" spans="1:21" ht="11.85" customHeight="1" x14ac:dyDescent="0.2">
      <c r="A2049" s="2" t="s">
        <v>3</v>
      </c>
    </row>
    <row r="2050" spans="1:21" ht="11.85" customHeight="1" x14ac:dyDescent="0.2">
      <c r="A2050" s="2" t="s">
        <v>964</v>
      </c>
    </row>
    <row r="2051" spans="1:21" ht="11.85" customHeight="1" x14ac:dyDescent="0.2">
      <c r="I2051" s="48" t="str">
        <f>$I$6</f>
        <v>(----- 2014-2015 ------)</v>
      </c>
      <c r="J2051" s="48"/>
      <c r="K2051" s="48"/>
      <c r="L2051" s="7"/>
      <c r="M2051" s="48" t="str">
        <f>$M$6</f>
        <v>2015-2016</v>
      </c>
      <c r="N2051" s="48"/>
      <c r="O2051" s="48"/>
      <c r="P2051" s="48"/>
      <c r="Q2051" s="48"/>
    </row>
    <row r="2052" spans="1:21" ht="11.85" customHeight="1" x14ac:dyDescent="0.2">
      <c r="C2052" s="7" t="str">
        <f>$C$7</f>
        <v>2011- 2012</v>
      </c>
      <c r="D2052" s="7"/>
      <c r="E2052" s="8" t="str">
        <f>$E$7</f>
        <v>2012-2013</v>
      </c>
      <c r="F2052" s="7"/>
      <c r="G2052" s="9" t="str">
        <f>$G$7</f>
        <v>2013- 2014</v>
      </c>
      <c r="H2052" s="7"/>
      <c r="I2052" s="7" t="s">
        <v>9</v>
      </c>
      <c r="J2052" s="7"/>
      <c r="K2052" s="7" t="str">
        <f>+$K$7</f>
        <v>PROJECTED</v>
      </c>
      <c r="L2052" s="7"/>
      <c r="M2052" s="7" t="str">
        <f>$M$7</f>
        <v>2015-2016</v>
      </c>
      <c r="N2052" s="7"/>
      <c r="O2052" s="7" t="str">
        <f>$O$7</f>
        <v>2015-2016</v>
      </c>
      <c r="P2052" s="7"/>
      <c r="Q2052" s="42" t="str">
        <f>$Q$7</f>
        <v>APPROVED</v>
      </c>
    </row>
    <row r="2053" spans="1:21" ht="11.85" customHeight="1" x14ac:dyDescent="0.2">
      <c r="A2053" s="10" t="s">
        <v>237</v>
      </c>
      <c r="C2053" s="11" t="s">
        <v>12</v>
      </c>
      <c r="D2053" s="7"/>
      <c r="E2053" s="12" t="s">
        <v>12</v>
      </c>
      <c r="F2053" s="7"/>
      <c r="G2053" s="13" t="s">
        <v>12</v>
      </c>
      <c r="H2053" s="7"/>
      <c r="I2053" s="11" t="s">
        <v>13</v>
      </c>
      <c r="J2053" s="7"/>
      <c r="K2053" s="11" t="s">
        <v>13</v>
      </c>
      <c r="L2053" s="7"/>
      <c r="M2053" s="11" t="str">
        <f>$M$8</f>
        <v>BASE</v>
      </c>
      <c r="N2053" s="7"/>
      <c r="O2053" s="11" t="str">
        <f>$O$8</f>
        <v>SUPPLEMENTAL</v>
      </c>
      <c r="P2053" s="7"/>
      <c r="Q2053" s="11" t="str">
        <f>$Q$8</f>
        <v>BUDGET</v>
      </c>
    </row>
    <row r="2054" spans="1:21" ht="11.85" customHeight="1" x14ac:dyDescent="0.2"/>
    <row r="2055" spans="1:21" ht="11.85" customHeight="1" x14ac:dyDescent="0.2">
      <c r="A2055" s="2" t="s">
        <v>238</v>
      </c>
    </row>
    <row r="2056" spans="1:21" ht="11.85" customHeight="1" x14ac:dyDescent="0.2">
      <c r="A2056" s="2" t="s">
        <v>965</v>
      </c>
      <c r="C2056" s="3">
        <v>0</v>
      </c>
      <c r="D2056" s="3"/>
      <c r="E2056" s="3">
        <v>0</v>
      </c>
      <c r="F2056" s="3"/>
      <c r="G2056" s="4">
        <v>30649.24</v>
      </c>
      <c r="H2056" s="3"/>
      <c r="I2056" s="3">
        <v>35707</v>
      </c>
      <c r="J2056" s="3"/>
      <c r="K2056" s="3">
        <v>36707</v>
      </c>
      <c r="L2056" s="3"/>
      <c r="M2056" s="3">
        <v>39100</v>
      </c>
      <c r="N2056" s="3"/>
      <c r="O2056" s="3">
        <v>0</v>
      </c>
      <c r="P2056" s="3"/>
      <c r="Q2056" s="3">
        <f t="shared" ref="Q2056:Q2062" si="66">M2056+O2056</f>
        <v>39100</v>
      </c>
      <c r="T2056" s="15"/>
    </row>
    <row r="2057" spans="1:21" ht="11.85" customHeight="1" x14ac:dyDescent="0.2">
      <c r="A2057" s="2" t="s">
        <v>966</v>
      </c>
      <c r="C2057" s="3">
        <v>0</v>
      </c>
      <c r="D2057" s="3"/>
      <c r="E2057" s="3">
        <v>0</v>
      </c>
      <c r="F2057" s="3"/>
      <c r="G2057" s="4">
        <v>317.61</v>
      </c>
      <c r="H2057" s="3"/>
      <c r="I2057" s="3">
        <v>0</v>
      </c>
      <c r="J2057" s="3"/>
      <c r="K2057" s="3">
        <v>0</v>
      </c>
      <c r="L2057" s="3"/>
      <c r="M2057" s="3">
        <v>200</v>
      </c>
      <c r="N2057" s="3"/>
      <c r="O2057" s="3">
        <v>0</v>
      </c>
      <c r="P2057" s="3"/>
      <c r="Q2057" s="3">
        <f t="shared" si="66"/>
        <v>200</v>
      </c>
      <c r="T2057" s="15"/>
    </row>
    <row r="2058" spans="1:21" ht="11.85" customHeight="1" x14ac:dyDescent="0.2">
      <c r="A2058" s="2" t="s">
        <v>967</v>
      </c>
      <c r="C2058" s="3">
        <v>0</v>
      </c>
      <c r="D2058" s="3"/>
      <c r="E2058" s="3">
        <v>0</v>
      </c>
      <c r="F2058" s="3"/>
      <c r="G2058" s="4">
        <v>5796.82</v>
      </c>
      <c r="H2058" s="3"/>
      <c r="I2058" s="3">
        <v>7967</v>
      </c>
      <c r="J2058" s="3"/>
      <c r="K2058" s="3">
        <v>7967</v>
      </c>
      <c r="L2058" s="3"/>
      <c r="M2058" s="3">
        <v>9377</v>
      </c>
      <c r="N2058" s="3"/>
      <c r="O2058" s="3">
        <v>0</v>
      </c>
      <c r="P2058" s="3"/>
      <c r="Q2058" s="3">
        <f t="shared" si="66"/>
        <v>9377</v>
      </c>
      <c r="T2058" s="15"/>
    </row>
    <row r="2059" spans="1:21" ht="11.85" customHeight="1" x14ac:dyDescent="0.2">
      <c r="A2059" s="2" t="s">
        <v>968</v>
      </c>
      <c r="C2059" s="3">
        <v>0</v>
      </c>
      <c r="D2059" s="3"/>
      <c r="E2059" s="3">
        <v>0</v>
      </c>
      <c r="F2059" s="3"/>
      <c r="G2059" s="4">
        <v>3390.86</v>
      </c>
      <c r="H2059" s="3"/>
      <c r="I2059" s="3">
        <v>3862</v>
      </c>
      <c r="J2059" s="3"/>
      <c r="K2059" s="3">
        <v>3862</v>
      </c>
      <c r="L2059" s="3"/>
      <c r="M2059" s="3">
        <v>4061</v>
      </c>
      <c r="N2059" s="3"/>
      <c r="O2059" s="3">
        <v>0</v>
      </c>
      <c r="P2059" s="3"/>
      <c r="Q2059" s="3">
        <f t="shared" si="66"/>
        <v>4061</v>
      </c>
      <c r="T2059" s="15"/>
    </row>
    <row r="2060" spans="1:21" ht="11.85" customHeight="1" x14ac:dyDescent="0.2">
      <c r="A2060" s="2" t="s">
        <v>969</v>
      </c>
      <c r="C2060" s="3">
        <v>0</v>
      </c>
      <c r="D2060" s="3"/>
      <c r="E2060" s="3">
        <v>0</v>
      </c>
      <c r="F2060" s="3"/>
      <c r="G2060" s="4">
        <v>103.65</v>
      </c>
      <c r="H2060" s="3"/>
      <c r="I2060" s="3">
        <v>106</v>
      </c>
      <c r="J2060" s="3"/>
      <c r="K2060" s="3">
        <v>106</v>
      </c>
      <c r="L2060" s="3"/>
      <c r="M2060" s="3">
        <v>118</v>
      </c>
      <c r="N2060" s="3"/>
      <c r="O2060" s="3">
        <v>0</v>
      </c>
      <c r="P2060" s="3"/>
      <c r="Q2060" s="3">
        <f t="shared" si="66"/>
        <v>118</v>
      </c>
      <c r="T2060" s="15"/>
    </row>
    <row r="2061" spans="1:21" ht="11.85" customHeight="1" x14ac:dyDescent="0.2">
      <c r="A2061" s="2" t="s">
        <v>970</v>
      </c>
      <c r="C2061" s="3">
        <v>0</v>
      </c>
      <c r="D2061" s="3"/>
      <c r="E2061" s="3">
        <v>0</v>
      </c>
      <c r="F2061" s="3"/>
      <c r="G2061" s="4">
        <v>207</v>
      </c>
      <c r="H2061" s="3"/>
      <c r="I2061" s="3">
        <v>207</v>
      </c>
      <c r="J2061" s="3"/>
      <c r="K2061" s="3">
        <v>207</v>
      </c>
      <c r="L2061" s="3"/>
      <c r="M2061" s="3">
        <v>90</v>
      </c>
      <c r="N2061" s="3"/>
      <c r="O2061" s="3">
        <v>0</v>
      </c>
      <c r="P2061" s="3"/>
      <c r="Q2061" s="3">
        <f t="shared" si="66"/>
        <v>90</v>
      </c>
      <c r="T2061" s="15"/>
    </row>
    <row r="2062" spans="1:21" ht="11.85" customHeight="1" x14ac:dyDescent="0.2">
      <c r="A2062" s="2" t="s">
        <v>971</v>
      </c>
      <c r="C2062" s="16">
        <v>0</v>
      </c>
      <c r="D2062" s="3"/>
      <c r="E2062" s="16">
        <v>0</v>
      </c>
      <c r="F2062" s="3"/>
      <c r="G2062" s="17">
        <v>2346.63</v>
      </c>
      <c r="H2062" s="3"/>
      <c r="I2062" s="16">
        <v>2785</v>
      </c>
      <c r="J2062" s="3"/>
      <c r="K2062" s="16">
        <v>2785</v>
      </c>
      <c r="L2062" s="3"/>
      <c r="M2062" s="16">
        <v>3065</v>
      </c>
      <c r="N2062" s="3"/>
      <c r="O2062" s="16">
        <v>0</v>
      </c>
      <c r="P2062" s="3"/>
      <c r="Q2062" s="16">
        <f t="shared" si="66"/>
        <v>3065</v>
      </c>
      <c r="T2062" s="15"/>
    </row>
    <row r="2063" spans="1:21" ht="11.85" customHeight="1" x14ac:dyDescent="0.2">
      <c r="A2063" s="2" t="s">
        <v>249</v>
      </c>
      <c r="C2063" s="3">
        <f>SUM(C2056:C2062)</f>
        <v>0</v>
      </c>
      <c r="D2063" s="3"/>
      <c r="E2063" s="3">
        <f>SUM(E2056:E2062)</f>
        <v>0</v>
      </c>
      <c r="F2063" s="3"/>
      <c r="G2063" s="4">
        <f>SUM(G2056:G2062)</f>
        <v>42811.81</v>
      </c>
      <c r="H2063" s="3"/>
      <c r="I2063" s="3">
        <f>SUM(I2056:I2062)</f>
        <v>50634</v>
      </c>
      <c r="J2063" s="3"/>
      <c r="K2063" s="3">
        <f>SUM(K2056:K2062)</f>
        <v>51634</v>
      </c>
      <c r="L2063" s="3"/>
      <c r="M2063" s="3">
        <f>SUM(M2056:M2062)</f>
        <v>56011</v>
      </c>
      <c r="N2063" s="3"/>
      <c r="O2063" s="3">
        <f>SUM(O2056:O2062)</f>
        <v>0</v>
      </c>
      <c r="P2063" s="3"/>
      <c r="Q2063" s="3">
        <f>SUM(Q2056:Q2062)</f>
        <v>56011</v>
      </c>
      <c r="R2063" s="3"/>
      <c r="S2063" s="3"/>
      <c r="U2063" s="3"/>
    </row>
    <row r="2064" spans="1:21" ht="11.85" customHeight="1" x14ac:dyDescent="0.2">
      <c r="C2064" s="3"/>
      <c r="D2064" s="3"/>
      <c r="F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</row>
    <row r="2065" spans="1:33" ht="11.85" customHeight="1" x14ac:dyDescent="0.2">
      <c r="A2065" s="2" t="s">
        <v>250</v>
      </c>
      <c r="C2065" s="3"/>
      <c r="D2065" s="3"/>
      <c r="F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</row>
    <row r="2066" spans="1:33" s="28" customFormat="1" ht="11.85" customHeight="1" x14ac:dyDescent="0.2">
      <c r="A2066" s="2" t="s">
        <v>972</v>
      </c>
      <c r="B2066" s="14"/>
      <c r="C2066" s="27">
        <v>0</v>
      </c>
      <c r="D2066" s="27"/>
      <c r="E2066" s="27">
        <v>0</v>
      </c>
      <c r="F2066" s="27"/>
      <c r="G2066" s="4">
        <v>100</v>
      </c>
      <c r="H2066" s="27"/>
      <c r="I2066" s="3">
        <v>200</v>
      </c>
      <c r="J2066" s="27"/>
      <c r="K2066" s="3">
        <v>100</v>
      </c>
      <c r="L2066" s="27"/>
      <c r="M2066" s="3">
        <v>100</v>
      </c>
      <c r="N2066" s="27"/>
      <c r="O2066" s="3">
        <v>0</v>
      </c>
      <c r="P2066" s="27"/>
      <c r="Q2066" s="3">
        <f>M2066+O2066</f>
        <v>100</v>
      </c>
      <c r="R2066" s="14"/>
      <c r="S2066" s="14"/>
      <c r="T2066" s="15"/>
      <c r="U2066" s="14"/>
      <c r="V2066" s="14"/>
      <c r="W2066" s="14"/>
      <c r="X2066" s="14"/>
      <c r="Y2066" s="14"/>
      <c r="Z2066" s="14"/>
      <c r="AA2066" s="14"/>
      <c r="AB2066" s="14"/>
      <c r="AC2066" s="14"/>
      <c r="AD2066" s="14"/>
      <c r="AE2066" s="14"/>
      <c r="AF2066" s="14"/>
      <c r="AG2066" s="14"/>
    </row>
    <row r="2067" spans="1:33" ht="11.85" hidden="1" customHeight="1" x14ac:dyDescent="0.2">
      <c r="A2067" s="2" t="s">
        <v>973</v>
      </c>
      <c r="C2067" s="3">
        <v>0</v>
      </c>
      <c r="D2067" s="3"/>
      <c r="E2067" s="3">
        <v>0</v>
      </c>
      <c r="F2067" s="3"/>
      <c r="G2067" s="4">
        <v>0</v>
      </c>
      <c r="H2067" s="3"/>
      <c r="I2067" s="3">
        <v>0</v>
      </c>
      <c r="J2067" s="3"/>
      <c r="K2067" s="3">
        <v>0</v>
      </c>
      <c r="L2067" s="3"/>
      <c r="M2067" s="3">
        <v>0</v>
      </c>
      <c r="N2067" s="3"/>
      <c r="O2067" s="3">
        <v>0</v>
      </c>
      <c r="P2067" s="3"/>
      <c r="Q2067" s="3">
        <f>M2067+O2067</f>
        <v>0</v>
      </c>
      <c r="T2067" s="15"/>
    </row>
    <row r="2068" spans="1:33" ht="11.85" customHeight="1" x14ac:dyDescent="0.2">
      <c r="A2068" s="2" t="s">
        <v>974</v>
      </c>
      <c r="C2068" s="3">
        <v>0</v>
      </c>
      <c r="D2068" s="3"/>
      <c r="E2068" s="3">
        <v>0</v>
      </c>
      <c r="F2068" s="3"/>
      <c r="G2068" s="4">
        <v>0</v>
      </c>
      <c r="H2068" s="3"/>
      <c r="I2068" s="3">
        <v>0</v>
      </c>
      <c r="J2068" s="3"/>
      <c r="K2068" s="3">
        <v>0</v>
      </c>
      <c r="L2068" s="3"/>
      <c r="M2068" s="3">
        <v>0</v>
      </c>
      <c r="N2068" s="3"/>
      <c r="O2068" s="3">
        <v>0</v>
      </c>
      <c r="P2068" s="3"/>
      <c r="Q2068" s="3">
        <f>M2068+O2068</f>
        <v>0</v>
      </c>
      <c r="T2068" s="15"/>
    </row>
    <row r="2069" spans="1:33" ht="11.85" customHeight="1" x14ac:dyDescent="0.2">
      <c r="A2069" s="2" t="s">
        <v>975</v>
      </c>
      <c r="C2069" s="16">
        <v>0</v>
      </c>
      <c r="D2069" s="3"/>
      <c r="E2069" s="16">
        <v>0</v>
      </c>
      <c r="F2069" s="3"/>
      <c r="G2069" s="17">
        <v>1023.11</v>
      </c>
      <c r="H2069" s="3"/>
      <c r="I2069" s="16">
        <v>0</v>
      </c>
      <c r="J2069" s="3"/>
      <c r="K2069" s="16">
        <v>0</v>
      </c>
      <c r="L2069" s="3"/>
      <c r="M2069" s="16">
        <v>300</v>
      </c>
      <c r="N2069" s="3"/>
      <c r="O2069" s="16">
        <v>0</v>
      </c>
      <c r="P2069" s="3"/>
      <c r="Q2069" s="16">
        <f>M2069+O2069</f>
        <v>300</v>
      </c>
      <c r="T2069" s="15"/>
    </row>
    <row r="2070" spans="1:33" ht="11.85" customHeight="1" x14ac:dyDescent="0.2">
      <c r="A2070" s="2" t="s">
        <v>267</v>
      </c>
      <c r="C2070" s="3">
        <f>SUM(C2066:C2069)</f>
        <v>0</v>
      </c>
      <c r="D2070" s="3"/>
      <c r="E2070" s="3">
        <f>SUM(E2066:E2069)</f>
        <v>0</v>
      </c>
      <c r="F2070" s="3"/>
      <c r="G2070" s="4">
        <f>SUM(G2066:G2069)</f>
        <v>1123.1100000000001</v>
      </c>
      <c r="H2070" s="3"/>
      <c r="I2070" s="3">
        <f>SUM(I2066:I2069)</f>
        <v>200</v>
      </c>
      <c r="J2070" s="3"/>
      <c r="K2070" s="3">
        <f>SUM(K2066:K2069)</f>
        <v>100</v>
      </c>
      <c r="L2070" s="3"/>
      <c r="M2070" s="3">
        <f>SUM(M2066:M2069)</f>
        <v>400</v>
      </c>
      <c r="N2070" s="3"/>
      <c r="O2070" s="3">
        <f>SUM(O2066:O2069)</f>
        <v>0</v>
      </c>
      <c r="P2070" s="3"/>
      <c r="Q2070" s="3">
        <f>SUM(Q2066:Q2069)</f>
        <v>400</v>
      </c>
    </row>
    <row r="2071" spans="1:33" ht="11.85" customHeight="1" x14ac:dyDescent="0.2">
      <c r="C2071" s="3"/>
      <c r="D2071" s="3"/>
      <c r="F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</row>
    <row r="2072" spans="1:33" ht="11.85" customHeight="1" x14ac:dyDescent="0.2">
      <c r="A2072" s="14" t="s">
        <v>268</v>
      </c>
      <c r="C2072" s="3"/>
      <c r="D2072" s="3"/>
      <c r="F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</row>
    <row r="2073" spans="1:33" ht="11.85" customHeight="1" x14ac:dyDescent="0.2">
      <c r="A2073" s="2" t="s">
        <v>976</v>
      </c>
      <c r="C2073" s="3">
        <v>0</v>
      </c>
      <c r="D2073" s="3"/>
      <c r="E2073" s="3">
        <v>0</v>
      </c>
      <c r="F2073" s="3"/>
      <c r="G2073" s="4">
        <v>140.6</v>
      </c>
      <c r="H2073" s="3"/>
      <c r="I2073" s="3">
        <v>350</v>
      </c>
      <c r="J2073" s="3"/>
      <c r="K2073" s="3">
        <v>350</v>
      </c>
      <c r="L2073" s="3"/>
      <c r="M2073" s="3">
        <v>0</v>
      </c>
      <c r="N2073" s="3"/>
      <c r="O2073" s="3">
        <v>0</v>
      </c>
      <c r="P2073" s="3"/>
      <c r="Q2073" s="3">
        <f>M2073+O2073</f>
        <v>0</v>
      </c>
      <c r="T2073" s="15"/>
    </row>
    <row r="2074" spans="1:33" ht="11.85" customHeight="1" x14ac:dyDescent="0.2">
      <c r="A2074" s="2" t="s">
        <v>977</v>
      </c>
      <c r="C2074" s="3">
        <v>0</v>
      </c>
      <c r="D2074" s="3"/>
      <c r="E2074" s="3">
        <v>0</v>
      </c>
      <c r="F2074" s="3"/>
      <c r="G2074" s="4">
        <v>53.74</v>
      </c>
      <c r="H2074" s="3"/>
      <c r="I2074" s="3">
        <v>200</v>
      </c>
      <c r="J2074" s="3"/>
      <c r="K2074" s="3">
        <v>953</v>
      </c>
      <c r="L2074" s="3"/>
      <c r="M2074" s="3">
        <v>1480</v>
      </c>
      <c r="N2074" s="3"/>
      <c r="O2074" s="3">
        <v>0</v>
      </c>
      <c r="P2074" s="3"/>
      <c r="Q2074" s="3">
        <f>M2074+O2074</f>
        <v>1480</v>
      </c>
      <c r="T2074" s="15"/>
    </row>
    <row r="2075" spans="1:33" ht="11.85" customHeight="1" x14ac:dyDescent="0.2">
      <c r="A2075" s="2" t="s">
        <v>978</v>
      </c>
      <c r="C2075" s="3">
        <v>0</v>
      </c>
      <c r="D2075" s="3"/>
      <c r="E2075" s="3">
        <v>0</v>
      </c>
      <c r="F2075" s="3"/>
      <c r="G2075" s="4">
        <v>1050.6500000000001</v>
      </c>
      <c r="H2075" s="3"/>
      <c r="I2075" s="3">
        <v>1000</v>
      </c>
      <c r="J2075" s="3"/>
      <c r="K2075" s="3">
        <v>1000</v>
      </c>
      <c r="L2075" s="3"/>
      <c r="M2075" s="3">
        <v>1000</v>
      </c>
      <c r="N2075" s="3"/>
      <c r="O2075" s="3">
        <v>0</v>
      </c>
      <c r="P2075" s="3"/>
      <c r="Q2075" s="3">
        <f>M2075+O2075</f>
        <v>1000</v>
      </c>
      <c r="T2075" s="15"/>
    </row>
    <row r="2076" spans="1:33" ht="11.85" customHeight="1" x14ac:dyDescent="0.2">
      <c r="A2076" s="2" t="s">
        <v>979</v>
      </c>
      <c r="C2076" s="3">
        <v>0</v>
      </c>
      <c r="D2076" s="3"/>
      <c r="E2076" s="3">
        <v>0</v>
      </c>
      <c r="F2076" s="3"/>
      <c r="G2076" s="4">
        <v>928.92</v>
      </c>
      <c r="H2076" s="3"/>
      <c r="I2076" s="3">
        <v>1000</v>
      </c>
      <c r="J2076" s="3"/>
      <c r="K2076" s="3">
        <v>797</v>
      </c>
      <c r="L2076" s="3"/>
      <c r="M2076" s="3">
        <v>1000</v>
      </c>
      <c r="N2076" s="3"/>
      <c r="O2076" s="3">
        <v>0</v>
      </c>
      <c r="P2076" s="3"/>
      <c r="Q2076" s="3">
        <f>M2076+O2076</f>
        <v>1000</v>
      </c>
      <c r="T2076" s="15"/>
    </row>
    <row r="2077" spans="1:33" ht="11.85" customHeight="1" x14ac:dyDescent="0.2">
      <c r="A2077" s="2" t="s">
        <v>980</v>
      </c>
      <c r="C2077" s="16">
        <v>0</v>
      </c>
      <c r="D2077" s="3"/>
      <c r="E2077" s="16">
        <v>0</v>
      </c>
      <c r="F2077" s="3"/>
      <c r="G2077" s="17">
        <v>60</v>
      </c>
      <c r="H2077" s="3"/>
      <c r="I2077" s="16">
        <v>110</v>
      </c>
      <c r="J2077" s="3"/>
      <c r="K2077" s="16">
        <v>110</v>
      </c>
      <c r="L2077" s="3"/>
      <c r="M2077" s="16">
        <v>60</v>
      </c>
      <c r="N2077" s="3"/>
      <c r="O2077" s="16">
        <v>0</v>
      </c>
      <c r="P2077" s="3"/>
      <c r="Q2077" s="16">
        <f>M2077+O2077</f>
        <v>60</v>
      </c>
      <c r="T2077" s="15"/>
    </row>
    <row r="2078" spans="1:33" ht="11.85" customHeight="1" x14ac:dyDescent="0.2">
      <c r="A2078" s="2" t="s">
        <v>290</v>
      </c>
      <c r="C2078" s="3">
        <f>SUM(C2073:C2077)</f>
        <v>0</v>
      </c>
      <c r="D2078" s="3"/>
      <c r="E2078" s="3">
        <f>SUM(E2073:E2077)</f>
        <v>0</v>
      </c>
      <c r="F2078" s="3"/>
      <c r="G2078" s="4">
        <f>SUM(G2073:G2077)</f>
        <v>2233.91</v>
      </c>
      <c r="H2078" s="3"/>
      <c r="I2078" s="3">
        <f>SUM(I2073:I2077)</f>
        <v>2660</v>
      </c>
      <c r="J2078" s="3"/>
      <c r="K2078" s="3">
        <f>SUM(K2073:K2077)</f>
        <v>3210</v>
      </c>
      <c r="L2078" s="3"/>
      <c r="M2078" s="3">
        <f>SUM(M2073:M2077)</f>
        <v>3540</v>
      </c>
      <c r="N2078" s="3"/>
      <c r="O2078" s="3">
        <f>SUM(O2073:O2077)</f>
        <v>0</v>
      </c>
      <c r="P2078" s="3"/>
      <c r="Q2078" s="3">
        <f>SUM(Q2073:Q2077)</f>
        <v>3540</v>
      </c>
    </row>
    <row r="2079" spans="1:33" ht="11.85" customHeight="1" x14ac:dyDescent="0.2">
      <c r="C2079" s="3"/>
      <c r="D2079" s="3"/>
      <c r="F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</row>
    <row r="2080" spans="1:33" ht="11.85" customHeight="1" x14ac:dyDescent="0.2">
      <c r="A2080" s="2" t="s">
        <v>981</v>
      </c>
      <c r="C2080" s="3">
        <f>C2063+C2070+C2078</f>
        <v>0</v>
      </c>
      <c r="D2080" s="3"/>
      <c r="E2080" s="3">
        <f>E2063+E2070+E2078</f>
        <v>0</v>
      </c>
      <c r="F2080" s="3"/>
      <c r="G2080" s="4">
        <f>G2063+G2070+G2078</f>
        <v>46168.83</v>
      </c>
      <c r="H2080" s="3"/>
      <c r="I2080" s="3">
        <f>I2063+I2070+I2078</f>
        <v>53494</v>
      </c>
      <c r="J2080" s="3"/>
      <c r="K2080" s="3">
        <f>K2063+K2070+K2078</f>
        <v>54944</v>
      </c>
      <c r="L2080" s="3"/>
      <c r="M2080" s="3">
        <f>M2063+M2070+M2078</f>
        <v>59951</v>
      </c>
      <c r="N2080" s="3"/>
      <c r="O2080" s="3">
        <f>O2063+O2070+O2078</f>
        <v>0</v>
      </c>
      <c r="P2080" s="3"/>
      <c r="Q2080" s="3">
        <f>Q2063+Q2070+Q2078</f>
        <v>59951</v>
      </c>
      <c r="R2080" s="3"/>
      <c r="S2080" s="3"/>
      <c r="T2080" s="15"/>
    </row>
    <row r="2081" ht="11.85" customHeight="1" x14ac:dyDescent="0.2"/>
    <row r="2082" ht="11.85" customHeight="1" x14ac:dyDescent="0.2"/>
    <row r="2083" ht="11.85" customHeight="1" x14ac:dyDescent="0.2"/>
    <row r="2084" ht="11.85" customHeight="1" x14ac:dyDescent="0.2"/>
    <row r="2085" ht="11.85" customHeight="1" x14ac:dyDescent="0.2"/>
    <row r="2086" ht="11.85" customHeight="1" x14ac:dyDescent="0.2"/>
    <row r="2087" ht="11.85" customHeight="1" x14ac:dyDescent="0.2"/>
    <row r="2088" ht="11.85" customHeight="1" x14ac:dyDescent="0.2"/>
    <row r="2089" ht="11.85" customHeight="1" x14ac:dyDescent="0.2"/>
    <row r="2090" ht="11.85" customHeight="1" x14ac:dyDescent="0.2"/>
    <row r="2091" ht="11.85" customHeight="1" x14ac:dyDescent="0.2"/>
    <row r="2092" ht="11.85" customHeight="1" x14ac:dyDescent="0.2"/>
    <row r="2093" ht="11.85" customHeight="1" x14ac:dyDescent="0.2"/>
    <row r="2094" ht="11.85" customHeight="1" x14ac:dyDescent="0.2"/>
    <row r="2095" ht="11.85" customHeight="1" x14ac:dyDescent="0.2"/>
    <row r="2096" ht="11.85" customHeight="1" x14ac:dyDescent="0.2"/>
    <row r="2097" spans="1:5" ht="11.85" customHeight="1" x14ac:dyDescent="0.2"/>
    <row r="2098" spans="1:5" ht="11.85" customHeight="1" x14ac:dyDescent="0.2"/>
    <row r="2099" spans="1:5" ht="11.85" customHeight="1" x14ac:dyDescent="0.2"/>
    <row r="2100" spans="1:5" ht="11.85" customHeight="1" x14ac:dyDescent="0.2"/>
    <row r="2101" spans="1:5" ht="11.85" customHeight="1" x14ac:dyDescent="0.2"/>
    <row r="2102" spans="1:5" ht="11.85" customHeight="1" x14ac:dyDescent="0.2"/>
    <row r="2103" spans="1:5" ht="11.85" customHeight="1" x14ac:dyDescent="0.2"/>
    <row r="2104" spans="1:5" ht="11.85" customHeight="1" x14ac:dyDescent="0.2"/>
    <row r="2105" spans="1:5" ht="11.85" customHeight="1" x14ac:dyDescent="0.2"/>
    <row r="2106" spans="1:5" ht="11.85" customHeight="1" x14ac:dyDescent="0.2"/>
    <row r="2107" spans="1:5" ht="11.85" customHeight="1" x14ac:dyDescent="0.2"/>
    <row r="2108" spans="1:5" ht="11.85" customHeight="1" x14ac:dyDescent="0.2">
      <c r="A2108" s="1"/>
      <c r="B2108" s="1"/>
      <c r="E2108" s="3" t="str">
        <f>$E$1</f>
        <v>CITY OF BRADY</v>
      </c>
    </row>
    <row r="2109" spans="1:5" ht="11.85" customHeight="1" x14ac:dyDescent="0.2">
      <c r="E2109" s="3" t="str">
        <f>$E$2</f>
        <v>BUDGET REPORT</v>
      </c>
    </row>
    <row r="2110" spans="1:5" ht="11.85" customHeight="1" x14ac:dyDescent="0.2">
      <c r="E2110" s="3" t="str">
        <f>$E$3</f>
        <v>FISCAL YEAR 2015 - 2016</v>
      </c>
    </row>
    <row r="2111" spans="1:5" ht="11.85" customHeight="1" x14ac:dyDescent="0.2">
      <c r="A2111" s="2" t="s">
        <v>3</v>
      </c>
    </row>
    <row r="2112" spans="1:5" ht="11.85" customHeight="1" x14ac:dyDescent="0.2">
      <c r="A2112" s="2" t="s">
        <v>982</v>
      </c>
    </row>
    <row r="2113" spans="1:21" ht="11.85" customHeight="1" x14ac:dyDescent="0.2">
      <c r="I2113" s="48" t="str">
        <f>$I$6</f>
        <v>(----- 2014-2015 ------)</v>
      </c>
      <c r="J2113" s="48"/>
      <c r="K2113" s="48"/>
      <c r="L2113" s="7"/>
      <c r="M2113" s="48" t="str">
        <f>$M$6</f>
        <v>2015-2016</v>
      </c>
      <c r="N2113" s="48"/>
      <c r="O2113" s="48"/>
      <c r="P2113" s="48"/>
      <c r="Q2113" s="48"/>
    </row>
    <row r="2114" spans="1:21" ht="11.85" customHeight="1" x14ac:dyDescent="0.2">
      <c r="C2114" s="7" t="str">
        <f>$C$7</f>
        <v>2011- 2012</v>
      </c>
      <c r="D2114" s="7"/>
      <c r="E2114" s="8" t="str">
        <f>$E$7</f>
        <v>2012-2013</v>
      </c>
      <c r="F2114" s="7"/>
      <c r="G2114" s="9" t="str">
        <f>$G$7</f>
        <v>2013- 2014</v>
      </c>
      <c r="H2114" s="7"/>
      <c r="I2114" s="7" t="s">
        <v>9</v>
      </c>
      <c r="J2114" s="7"/>
      <c r="K2114" s="7" t="str">
        <f>+$K$7</f>
        <v>PROJECTED</v>
      </c>
      <c r="L2114" s="7"/>
      <c r="M2114" s="7" t="str">
        <f>$M$7</f>
        <v>2015-2016</v>
      </c>
      <c r="N2114" s="7"/>
      <c r="O2114" s="7" t="str">
        <f>$O$7</f>
        <v>2015-2016</v>
      </c>
      <c r="P2114" s="7"/>
      <c r="Q2114" s="42" t="str">
        <f>$Q$7</f>
        <v>APPROVED</v>
      </c>
    </row>
    <row r="2115" spans="1:21" ht="11.85" customHeight="1" x14ac:dyDescent="0.2">
      <c r="A2115" s="10" t="s">
        <v>237</v>
      </c>
      <c r="C2115" s="11" t="s">
        <v>12</v>
      </c>
      <c r="D2115" s="7"/>
      <c r="E2115" s="12" t="s">
        <v>12</v>
      </c>
      <c r="F2115" s="7"/>
      <c r="G2115" s="13" t="s">
        <v>12</v>
      </c>
      <c r="H2115" s="7"/>
      <c r="I2115" s="11" t="s">
        <v>13</v>
      </c>
      <c r="J2115" s="7"/>
      <c r="K2115" s="11" t="s">
        <v>13</v>
      </c>
      <c r="L2115" s="7"/>
      <c r="M2115" s="11" t="str">
        <f>$M$8</f>
        <v>BASE</v>
      </c>
      <c r="N2115" s="7"/>
      <c r="O2115" s="11" t="str">
        <f>$O$8</f>
        <v>SUPPLEMENTAL</v>
      </c>
      <c r="P2115" s="7"/>
      <c r="Q2115" s="11" t="str">
        <f>$Q$8</f>
        <v>BUDGET</v>
      </c>
    </row>
    <row r="2116" spans="1:21" ht="11.85" customHeight="1" x14ac:dyDescent="0.2"/>
    <row r="2117" spans="1:21" ht="11.85" customHeight="1" x14ac:dyDescent="0.2">
      <c r="A2117" s="14" t="s">
        <v>238</v>
      </c>
    </row>
    <row r="2118" spans="1:21" ht="11.85" customHeight="1" x14ac:dyDescent="0.2">
      <c r="A2118" s="2" t="s">
        <v>983</v>
      </c>
      <c r="C2118" s="3">
        <v>127124</v>
      </c>
      <c r="D2118" s="3"/>
      <c r="E2118" s="3">
        <v>125489.49</v>
      </c>
      <c r="F2118" s="3"/>
      <c r="G2118" s="4">
        <v>124642.02</v>
      </c>
      <c r="H2118" s="3"/>
      <c r="I2118" s="3">
        <v>140174</v>
      </c>
      <c r="J2118" s="3"/>
      <c r="K2118" s="3">
        <v>135174</v>
      </c>
      <c r="L2118" s="3"/>
      <c r="M2118" s="3">
        <v>149200</v>
      </c>
      <c r="N2118" s="3"/>
      <c r="O2118" s="3">
        <v>0</v>
      </c>
      <c r="P2118" s="3"/>
      <c r="Q2118" s="3">
        <f t="shared" ref="Q2118:Q2125" si="67">M2118+O2118</f>
        <v>149200</v>
      </c>
      <c r="T2118" s="15"/>
    </row>
    <row r="2119" spans="1:21" ht="11.85" customHeight="1" x14ac:dyDescent="0.2">
      <c r="A2119" s="2" t="s">
        <v>984</v>
      </c>
      <c r="C2119" s="3">
        <v>107</v>
      </c>
      <c r="D2119" s="3"/>
      <c r="E2119" s="3">
        <v>3464.59</v>
      </c>
      <c r="F2119" s="3"/>
      <c r="G2119" s="4">
        <v>1063.0999999999999</v>
      </c>
      <c r="H2119" s="3"/>
      <c r="I2119" s="3">
        <v>500</v>
      </c>
      <c r="J2119" s="3"/>
      <c r="K2119" s="3">
        <v>500</v>
      </c>
      <c r="L2119" s="3"/>
      <c r="M2119" s="3">
        <v>500</v>
      </c>
      <c r="N2119" s="3"/>
      <c r="O2119" s="3">
        <v>0</v>
      </c>
      <c r="P2119" s="3"/>
      <c r="Q2119" s="3">
        <f t="shared" si="67"/>
        <v>500</v>
      </c>
      <c r="T2119" s="15"/>
    </row>
    <row r="2120" spans="1:21" ht="11.85" customHeight="1" x14ac:dyDescent="0.2">
      <c r="A2120" s="2" t="s">
        <v>985</v>
      </c>
      <c r="C2120" s="3">
        <v>180</v>
      </c>
      <c r="D2120" s="3"/>
      <c r="E2120" s="3">
        <v>180</v>
      </c>
      <c r="F2120" s="3"/>
      <c r="G2120" s="4">
        <v>150</v>
      </c>
      <c r="H2120" s="3"/>
      <c r="I2120" s="3">
        <v>180</v>
      </c>
      <c r="J2120" s="3"/>
      <c r="K2120" s="3">
        <v>180</v>
      </c>
      <c r="L2120" s="3"/>
      <c r="M2120" s="3">
        <v>180</v>
      </c>
      <c r="N2120" s="3"/>
      <c r="O2120" s="3">
        <v>0</v>
      </c>
      <c r="P2120" s="3"/>
      <c r="Q2120" s="3">
        <f t="shared" si="67"/>
        <v>180</v>
      </c>
      <c r="T2120" s="15"/>
    </row>
    <row r="2121" spans="1:21" ht="11.85" customHeight="1" x14ac:dyDescent="0.2">
      <c r="A2121" s="2" t="s">
        <v>986</v>
      </c>
      <c r="C2121" s="3">
        <v>22486</v>
      </c>
      <c r="D2121" s="3"/>
      <c r="E2121" s="3">
        <v>17837.39</v>
      </c>
      <c r="F2121" s="3"/>
      <c r="G2121" s="4">
        <v>19380.419999999998</v>
      </c>
      <c r="H2121" s="3"/>
      <c r="I2121" s="3">
        <v>23901</v>
      </c>
      <c r="J2121" s="3"/>
      <c r="K2121" s="3">
        <v>23901</v>
      </c>
      <c r="L2121" s="3"/>
      <c r="M2121" s="3">
        <v>28132</v>
      </c>
      <c r="N2121" s="3"/>
      <c r="O2121" s="3">
        <v>0</v>
      </c>
      <c r="P2121" s="3"/>
      <c r="Q2121" s="3">
        <f t="shared" si="67"/>
        <v>28132</v>
      </c>
      <c r="T2121" s="15"/>
    </row>
    <row r="2122" spans="1:21" ht="11.85" customHeight="1" x14ac:dyDescent="0.2">
      <c r="A2122" s="2" t="s">
        <v>987</v>
      </c>
      <c r="C2122" s="3">
        <v>12972</v>
      </c>
      <c r="D2122" s="3"/>
      <c r="E2122" s="3">
        <v>13795.6</v>
      </c>
      <c r="F2122" s="3"/>
      <c r="G2122" s="4">
        <v>13845.23</v>
      </c>
      <c r="H2122" s="3"/>
      <c r="I2122" s="3">
        <v>15214</v>
      </c>
      <c r="J2122" s="3"/>
      <c r="K2122" s="3">
        <v>15214</v>
      </c>
      <c r="L2122" s="3"/>
      <c r="M2122" s="3">
        <v>15468</v>
      </c>
      <c r="N2122" s="3"/>
      <c r="O2122" s="3">
        <v>0</v>
      </c>
      <c r="P2122" s="3"/>
      <c r="Q2122" s="3">
        <f>M2122+O2122</f>
        <v>15468</v>
      </c>
      <c r="T2122" s="15"/>
    </row>
    <row r="2123" spans="1:21" ht="11.85" customHeight="1" x14ac:dyDescent="0.2">
      <c r="A2123" s="2" t="s">
        <v>988</v>
      </c>
      <c r="C2123" s="3">
        <v>388</v>
      </c>
      <c r="D2123" s="3"/>
      <c r="E2123" s="3">
        <v>484.56</v>
      </c>
      <c r="F2123" s="3"/>
      <c r="G2123" s="4">
        <v>635.85</v>
      </c>
      <c r="H2123" s="3"/>
      <c r="I2123" s="3">
        <v>610</v>
      </c>
      <c r="J2123" s="3"/>
      <c r="K2123" s="3">
        <v>610</v>
      </c>
      <c r="L2123" s="3"/>
      <c r="M2123" s="3">
        <v>440</v>
      </c>
      <c r="N2123" s="3"/>
      <c r="O2123" s="3">
        <v>0</v>
      </c>
      <c r="P2123" s="3"/>
      <c r="Q2123" s="3">
        <f t="shared" si="67"/>
        <v>440</v>
      </c>
      <c r="T2123" s="15"/>
    </row>
    <row r="2124" spans="1:21" ht="11.85" customHeight="1" x14ac:dyDescent="0.2">
      <c r="A2124" s="2" t="s">
        <v>989</v>
      </c>
      <c r="C2124" s="3">
        <v>783</v>
      </c>
      <c r="D2124" s="3"/>
      <c r="E2124" s="3">
        <v>4.05</v>
      </c>
      <c r="F2124" s="3"/>
      <c r="G2124" s="4">
        <v>623.39</v>
      </c>
      <c r="H2124" s="3"/>
      <c r="I2124" s="3">
        <v>621</v>
      </c>
      <c r="J2124" s="3"/>
      <c r="K2124" s="3">
        <v>621</v>
      </c>
      <c r="L2124" s="3"/>
      <c r="M2124" s="3">
        <v>270</v>
      </c>
      <c r="N2124" s="3"/>
      <c r="O2124" s="3">
        <v>0</v>
      </c>
      <c r="P2124" s="3"/>
      <c r="Q2124" s="3">
        <f t="shared" si="67"/>
        <v>270</v>
      </c>
      <c r="T2124" s="15"/>
    </row>
    <row r="2125" spans="1:21" ht="11.85" customHeight="1" x14ac:dyDescent="0.2">
      <c r="A2125" s="2" t="s">
        <v>990</v>
      </c>
      <c r="C2125" s="16">
        <v>9188</v>
      </c>
      <c r="D2125" s="3"/>
      <c r="E2125" s="16">
        <v>9416.83</v>
      </c>
      <c r="F2125" s="3"/>
      <c r="G2125" s="17">
        <v>9046.24</v>
      </c>
      <c r="H2125" s="3"/>
      <c r="I2125" s="16">
        <v>10973</v>
      </c>
      <c r="J2125" s="3"/>
      <c r="K2125" s="16">
        <v>10973</v>
      </c>
      <c r="L2125" s="3"/>
      <c r="M2125" s="16">
        <v>11677</v>
      </c>
      <c r="N2125" s="3"/>
      <c r="O2125" s="16">
        <v>0</v>
      </c>
      <c r="P2125" s="3"/>
      <c r="Q2125" s="16">
        <f t="shared" si="67"/>
        <v>11677</v>
      </c>
      <c r="T2125" s="15"/>
    </row>
    <row r="2126" spans="1:21" ht="11.85" customHeight="1" x14ac:dyDescent="0.2">
      <c r="A2126" s="2" t="s">
        <v>249</v>
      </c>
      <c r="C2126" s="3">
        <f>SUM(C2118:C2125)</f>
        <v>173228</v>
      </c>
      <c r="D2126" s="3"/>
      <c r="E2126" s="3">
        <f>SUM(E2118:E2125)</f>
        <v>170672.50999999998</v>
      </c>
      <c r="F2126" s="3"/>
      <c r="G2126" s="4">
        <f>SUM(G2118:G2125)</f>
        <v>169386.25000000003</v>
      </c>
      <c r="H2126" s="3"/>
      <c r="I2126" s="3">
        <f>SUM(I2118:I2125)</f>
        <v>192173</v>
      </c>
      <c r="J2126" s="3"/>
      <c r="K2126" s="3">
        <f>SUM(K2118:K2125)</f>
        <v>187173</v>
      </c>
      <c r="L2126" s="3"/>
      <c r="M2126" s="3">
        <f>SUM(M2118:M2125)</f>
        <v>205867</v>
      </c>
      <c r="N2126" s="3"/>
      <c r="O2126" s="3">
        <f>SUM(O2118:O2125)</f>
        <v>0</v>
      </c>
      <c r="P2126" s="3"/>
      <c r="Q2126" s="3">
        <f>SUM(Q2118:Q2125)</f>
        <v>205867</v>
      </c>
      <c r="R2126" s="3"/>
      <c r="S2126" s="3"/>
      <c r="U2126" s="3"/>
    </row>
    <row r="2127" spans="1:21" ht="11.85" customHeight="1" x14ac:dyDescent="0.2">
      <c r="C2127" s="3"/>
      <c r="D2127" s="3"/>
      <c r="F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</row>
    <row r="2128" spans="1:21" ht="11.85" customHeight="1" x14ac:dyDescent="0.2">
      <c r="A2128" s="14" t="s">
        <v>250</v>
      </c>
      <c r="C2128" s="3"/>
      <c r="D2128" s="3"/>
      <c r="F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</row>
    <row r="2129" spans="1:21" ht="11.85" customHeight="1" x14ac:dyDescent="0.2">
      <c r="A2129" s="2" t="s">
        <v>991</v>
      </c>
      <c r="C2129" s="3">
        <v>352</v>
      </c>
      <c r="D2129" s="3"/>
      <c r="E2129" s="3">
        <v>620</v>
      </c>
      <c r="F2129" s="3"/>
      <c r="G2129" s="4">
        <v>620</v>
      </c>
      <c r="H2129" s="3"/>
      <c r="I2129" s="3">
        <v>620</v>
      </c>
      <c r="J2129" s="3"/>
      <c r="K2129" s="3">
        <v>620</v>
      </c>
      <c r="L2129" s="3"/>
      <c r="M2129" s="3">
        <v>700</v>
      </c>
      <c r="N2129" s="3"/>
      <c r="O2129" s="3">
        <v>0</v>
      </c>
      <c r="P2129" s="3"/>
      <c r="Q2129" s="3">
        <f t="shared" ref="Q2129:Q2135" si="68">M2129+O2129</f>
        <v>700</v>
      </c>
      <c r="T2129" s="15"/>
    </row>
    <row r="2130" spans="1:21" ht="11.85" customHeight="1" x14ac:dyDescent="0.2">
      <c r="A2130" s="2" t="s">
        <v>992</v>
      </c>
      <c r="C2130" s="3">
        <v>138</v>
      </c>
      <c r="D2130" s="3"/>
      <c r="E2130" s="3">
        <v>945</v>
      </c>
      <c r="F2130" s="3"/>
      <c r="G2130" s="4">
        <v>60</v>
      </c>
      <c r="H2130" s="3"/>
      <c r="I2130" s="3">
        <v>1000</v>
      </c>
      <c r="J2130" s="3"/>
      <c r="K2130" s="3">
        <v>5000</v>
      </c>
      <c r="L2130" s="3"/>
      <c r="M2130" s="3">
        <v>1000</v>
      </c>
      <c r="N2130" s="3"/>
      <c r="O2130" s="3">
        <v>0</v>
      </c>
      <c r="P2130" s="3"/>
      <c r="Q2130" s="3">
        <f t="shared" si="68"/>
        <v>1000</v>
      </c>
      <c r="T2130" s="15"/>
    </row>
    <row r="2131" spans="1:21" ht="11.85" hidden="1" customHeight="1" x14ac:dyDescent="0.2">
      <c r="A2131" s="2" t="s">
        <v>993</v>
      </c>
      <c r="C2131" s="3">
        <v>0</v>
      </c>
      <c r="D2131" s="3"/>
      <c r="E2131" s="3">
        <v>0</v>
      </c>
      <c r="F2131" s="3"/>
      <c r="G2131" s="4">
        <v>0</v>
      </c>
      <c r="H2131" s="3"/>
      <c r="I2131" s="3">
        <v>0</v>
      </c>
      <c r="J2131" s="3"/>
      <c r="K2131" s="3">
        <v>0</v>
      </c>
      <c r="L2131" s="3"/>
      <c r="M2131" s="3">
        <v>0</v>
      </c>
      <c r="N2131" s="3"/>
      <c r="O2131" s="3">
        <v>0</v>
      </c>
      <c r="P2131" s="3"/>
      <c r="Q2131" s="3">
        <f t="shared" si="68"/>
        <v>0</v>
      </c>
      <c r="T2131" s="15"/>
    </row>
    <row r="2132" spans="1:21" ht="11.85" customHeight="1" x14ac:dyDescent="0.2">
      <c r="A2132" s="2" t="s">
        <v>994</v>
      </c>
      <c r="C2132" s="3">
        <v>0</v>
      </c>
      <c r="D2132" s="3"/>
      <c r="E2132" s="3">
        <v>0</v>
      </c>
      <c r="F2132" s="3"/>
      <c r="G2132" s="4">
        <v>0</v>
      </c>
      <c r="H2132" s="3"/>
      <c r="I2132" s="3">
        <v>0</v>
      </c>
      <c r="J2132" s="3"/>
      <c r="K2132" s="3">
        <v>0</v>
      </c>
      <c r="L2132" s="3"/>
      <c r="M2132" s="3">
        <v>0</v>
      </c>
      <c r="N2132" s="3"/>
      <c r="O2132" s="3">
        <v>0</v>
      </c>
      <c r="P2132" s="3"/>
      <c r="Q2132" s="3">
        <f t="shared" si="68"/>
        <v>0</v>
      </c>
      <c r="T2132" s="15"/>
    </row>
    <row r="2133" spans="1:21" ht="11.85" customHeight="1" x14ac:dyDescent="0.2">
      <c r="A2133" s="2" t="s">
        <v>995</v>
      </c>
      <c r="C2133" s="3">
        <v>4174</v>
      </c>
      <c r="D2133" s="3"/>
      <c r="E2133" s="3">
        <v>0</v>
      </c>
      <c r="F2133" s="3"/>
      <c r="G2133" s="4">
        <v>8419</v>
      </c>
      <c r="H2133" s="3"/>
      <c r="I2133" s="3">
        <v>1000</v>
      </c>
      <c r="J2133" s="3"/>
      <c r="K2133" s="3">
        <v>1000</v>
      </c>
      <c r="L2133" s="3"/>
      <c r="M2133" s="3">
        <v>1000</v>
      </c>
      <c r="N2133" s="3"/>
      <c r="O2133" s="3">
        <v>0</v>
      </c>
      <c r="P2133" s="3"/>
      <c r="Q2133" s="3">
        <f>M2133+O2133</f>
        <v>1000</v>
      </c>
      <c r="T2133" s="15"/>
    </row>
    <row r="2134" spans="1:21" ht="11.85" customHeight="1" x14ac:dyDescent="0.2">
      <c r="A2134" s="2" t="s">
        <v>996</v>
      </c>
      <c r="C2134" s="3">
        <v>40</v>
      </c>
      <c r="D2134" s="3"/>
      <c r="E2134" s="3">
        <v>2296.4699999999998</v>
      </c>
      <c r="F2134" s="3"/>
      <c r="G2134" s="4">
        <v>189.88</v>
      </c>
      <c r="H2134" s="3"/>
      <c r="I2134" s="3">
        <v>2200</v>
      </c>
      <c r="J2134" s="3"/>
      <c r="K2134" s="3">
        <v>3200</v>
      </c>
      <c r="L2134" s="3"/>
      <c r="M2134" s="3">
        <v>500</v>
      </c>
      <c r="N2134" s="3"/>
      <c r="O2134" s="3">
        <v>0</v>
      </c>
      <c r="P2134" s="3"/>
      <c r="Q2134" s="3">
        <f t="shared" si="68"/>
        <v>500</v>
      </c>
      <c r="T2134" s="15"/>
    </row>
    <row r="2135" spans="1:21" ht="11.85" customHeight="1" x14ac:dyDescent="0.2">
      <c r="A2135" s="2" t="s">
        <v>997</v>
      </c>
      <c r="C2135" s="16">
        <v>30000</v>
      </c>
      <c r="D2135" s="3"/>
      <c r="E2135" s="16">
        <v>42605.77</v>
      </c>
      <c r="F2135" s="3"/>
      <c r="G2135" s="17">
        <v>40390.160000000003</v>
      </c>
      <c r="H2135" s="3"/>
      <c r="I2135" s="16">
        <v>50000</v>
      </c>
      <c r="J2135" s="3"/>
      <c r="K2135" s="16">
        <v>51000</v>
      </c>
      <c r="L2135" s="3"/>
      <c r="M2135" s="16">
        <v>51000</v>
      </c>
      <c r="N2135" s="3"/>
      <c r="O2135" s="16">
        <v>0</v>
      </c>
      <c r="P2135" s="3"/>
      <c r="Q2135" s="16">
        <f t="shared" si="68"/>
        <v>51000</v>
      </c>
      <c r="T2135" s="15"/>
    </row>
    <row r="2136" spans="1:21" ht="11.85" customHeight="1" x14ac:dyDescent="0.2">
      <c r="A2136" s="2" t="s">
        <v>267</v>
      </c>
      <c r="C2136" s="3">
        <f>SUM(C2129:C2135)</f>
        <v>34704</v>
      </c>
      <c r="D2136" s="3"/>
      <c r="E2136" s="3">
        <f>SUM(E2129:E2135)</f>
        <v>46467.24</v>
      </c>
      <c r="F2136" s="3"/>
      <c r="G2136" s="4">
        <f>SUM(G2129:G2135)</f>
        <v>49679.040000000001</v>
      </c>
      <c r="H2136" s="3"/>
      <c r="I2136" s="3">
        <f>SUM(I2129:I2135)</f>
        <v>54820</v>
      </c>
      <c r="J2136" s="3"/>
      <c r="K2136" s="3">
        <f>SUM(K2129:K2135)</f>
        <v>60820</v>
      </c>
      <c r="L2136" s="3"/>
      <c r="M2136" s="3">
        <f>SUM(M2129:M2135)</f>
        <v>54200</v>
      </c>
      <c r="N2136" s="3"/>
      <c r="O2136" s="3">
        <f>SUM(O2129:O2135)</f>
        <v>0</v>
      </c>
      <c r="P2136" s="3"/>
      <c r="Q2136" s="3">
        <f>SUM(Q2129:Q2135)</f>
        <v>54200</v>
      </c>
      <c r="U2136" s="3"/>
    </row>
    <row r="2137" spans="1:21" ht="11.85" customHeight="1" x14ac:dyDescent="0.2">
      <c r="C2137" s="3"/>
      <c r="D2137" s="3"/>
      <c r="F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</row>
    <row r="2138" spans="1:21" ht="11.85" customHeight="1" x14ac:dyDescent="0.2">
      <c r="A2138" s="14" t="s">
        <v>268</v>
      </c>
      <c r="C2138" s="3"/>
      <c r="D2138" s="3"/>
      <c r="F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</row>
    <row r="2139" spans="1:21" ht="11.85" customHeight="1" x14ac:dyDescent="0.2">
      <c r="A2139" s="2" t="s">
        <v>998</v>
      </c>
      <c r="C2139" s="3">
        <v>690</v>
      </c>
      <c r="D2139" s="3"/>
      <c r="E2139" s="3">
        <v>824.3</v>
      </c>
      <c r="F2139" s="3"/>
      <c r="G2139" s="4">
        <v>564.64</v>
      </c>
      <c r="H2139" s="3"/>
      <c r="I2139" s="3">
        <v>900</v>
      </c>
      <c r="J2139" s="3"/>
      <c r="K2139" s="3">
        <v>900</v>
      </c>
      <c r="L2139" s="3"/>
      <c r="M2139" s="3">
        <v>900</v>
      </c>
      <c r="N2139" s="3"/>
      <c r="O2139" s="3">
        <v>0</v>
      </c>
      <c r="P2139" s="3"/>
      <c r="Q2139" s="3">
        <f t="shared" ref="Q2139:Q2148" si="69">M2139+O2139</f>
        <v>900</v>
      </c>
      <c r="T2139" s="15"/>
    </row>
    <row r="2140" spans="1:21" ht="11.85" customHeight="1" x14ac:dyDescent="0.2">
      <c r="A2140" s="2" t="s">
        <v>999</v>
      </c>
      <c r="C2140" s="3">
        <v>642</v>
      </c>
      <c r="D2140" s="3"/>
      <c r="E2140" s="3">
        <v>685.52</v>
      </c>
      <c r="F2140" s="3"/>
      <c r="G2140" s="4">
        <v>948.08</v>
      </c>
      <c r="H2140" s="3"/>
      <c r="I2140" s="3">
        <v>2000</v>
      </c>
      <c r="J2140" s="3"/>
      <c r="K2140" s="3">
        <v>2000</v>
      </c>
      <c r="L2140" s="3"/>
      <c r="M2140" s="3">
        <v>2000</v>
      </c>
      <c r="N2140" s="3"/>
      <c r="O2140" s="3">
        <v>0</v>
      </c>
      <c r="P2140" s="3"/>
      <c r="Q2140" s="3">
        <f t="shared" si="69"/>
        <v>2000</v>
      </c>
      <c r="T2140" s="15"/>
    </row>
    <row r="2141" spans="1:21" ht="11.85" customHeight="1" x14ac:dyDescent="0.2">
      <c r="A2141" s="2" t="s">
        <v>1000</v>
      </c>
      <c r="C2141" s="3">
        <v>5044</v>
      </c>
      <c r="D2141" s="3"/>
      <c r="E2141" s="3">
        <v>2356.8000000000002</v>
      </c>
      <c r="F2141" s="3"/>
      <c r="G2141" s="4">
        <v>5379.81</v>
      </c>
      <c r="H2141" s="3"/>
      <c r="I2141" s="3">
        <v>5500</v>
      </c>
      <c r="J2141" s="3"/>
      <c r="K2141" s="3">
        <v>5500</v>
      </c>
      <c r="L2141" s="3"/>
      <c r="M2141" s="3">
        <v>6000</v>
      </c>
      <c r="N2141" s="3"/>
      <c r="O2141" s="3">
        <v>0</v>
      </c>
      <c r="P2141" s="3"/>
      <c r="Q2141" s="3">
        <f t="shared" si="69"/>
        <v>6000</v>
      </c>
      <c r="T2141" s="15"/>
    </row>
    <row r="2142" spans="1:21" ht="11.85" customHeight="1" x14ac:dyDescent="0.2">
      <c r="A2142" s="2" t="s">
        <v>1001</v>
      </c>
      <c r="C2142" s="3">
        <v>390</v>
      </c>
      <c r="D2142" s="3"/>
      <c r="E2142" s="3">
        <v>1068.3399999999999</v>
      </c>
      <c r="F2142" s="3"/>
      <c r="G2142" s="4">
        <v>249.96</v>
      </c>
      <c r="H2142" s="3"/>
      <c r="I2142" s="3">
        <v>1000</v>
      </c>
      <c r="J2142" s="3"/>
      <c r="K2142" s="3">
        <v>1000</v>
      </c>
      <c r="L2142" s="3"/>
      <c r="M2142" s="3">
        <v>1000</v>
      </c>
      <c r="N2142" s="3"/>
      <c r="O2142" s="3">
        <v>0</v>
      </c>
      <c r="P2142" s="3"/>
      <c r="Q2142" s="3">
        <f t="shared" si="69"/>
        <v>1000</v>
      </c>
      <c r="T2142" s="15"/>
    </row>
    <row r="2143" spans="1:21" ht="11.85" customHeight="1" x14ac:dyDescent="0.2">
      <c r="A2143" s="2" t="s">
        <v>1002</v>
      </c>
      <c r="C2143" s="3">
        <v>0</v>
      </c>
      <c r="D2143" s="3"/>
      <c r="E2143" s="3">
        <v>0</v>
      </c>
      <c r="F2143" s="3"/>
      <c r="G2143" s="4">
        <v>0</v>
      </c>
      <c r="H2143" s="3"/>
      <c r="I2143" s="3">
        <v>0</v>
      </c>
      <c r="J2143" s="3"/>
      <c r="K2143" s="3">
        <v>0</v>
      </c>
      <c r="L2143" s="3"/>
      <c r="M2143" s="3">
        <v>0</v>
      </c>
      <c r="N2143" s="3"/>
      <c r="O2143" s="3">
        <v>0</v>
      </c>
      <c r="P2143" s="3"/>
      <c r="Q2143" s="3">
        <f t="shared" si="69"/>
        <v>0</v>
      </c>
      <c r="T2143" s="15"/>
    </row>
    <row r="2144" spans="1:21" ht="11.85" customHeight="1" x14ac:dyDescent="0.2">
      <c r="A2144" s="2" t="s">
        <v>1003</v>
      </c>
      <c r="C2144" s="3">
        <v>0</v>
      </c>
      <c r="D2144" s="3"/>
      <c r="E2144" s="3">
        <v>0</v>
      </c>
      <c r="F2144" s="3"/>
      <c r="G2144" s="4">
        <v>0</v>
      </c>
      <c r="H2144" s="3"/>
      <c r="I2144" s="3">
        <v>0</v>
      </c>
      <c r="J2144" s="3"/>
      <c r="K2144" s="3">
        <v>0</v>
      </c>
      <c r="L2144" s="3"/>
      <c r="M2144" s="3">
        <v>0</v>
      </c>
      <c r="N2144" s="3"/>
      <c r="O2144" s="3">
        <v>0</v>
      </c>
      <c r="P2144" s="3"/>
      <c r="Q2144" s="3">
        <f t="shared" si="69"/>
        <v>0</v>
      </c>
      <c r="T2144" s="15"/>
    </row>
    <row r="2145" spans="1:21" ht="11.85" customHeight="1" x14ac:dyDescent="0.2">
      <c r="A2145" s="2" t="s">
        <v>1004</v>
      </c>
      <c r="C2145" s="3">
        <v>76</v>
      </c>
      <c r="D2145" s="3"/>
      <c r="E2145" s="3">
        <v>161</v>
      </c>
      <c r="F2145" s="3"/>
      <c r="G2145" s="4">
        <v>190</v>
      </c>
      <c r="H2145" s="3"/>
      <c r="I2145" s="3">
        <v>110</v>
      </c>
      <c r="J2145" s="3"/>
      <c r="K2145" s="3">
        <v>110</v>
      </c>
      <c r="L2145" s="3"/>
      <c r="M2145" s="3">
        <v>110</v>
      </c>
      <c r="N2145" s="3"/>
      <c r="O2145" s="3">
        <v>0</v>
      </c>
      <c r="P2145" s="3"/>
      <c r="Q2145" s="3">
        <f t="shared" si="69"/>
        <v>110</v>
      </c>
      <c r="T2145" s="15"/>
    </row>
    <row r="2146" spans="1:21" ht="11.85" hidden="1" customHeight="1" x14ac:dyDescent="0.2">
      <c r="A2146" s="2" t="s">
        <v>1005</v>
      </c>
      <c r="C2146" s="3">
        <v>0</v>
      </c>
      <c r="D2146" s="3"/>
      <c r="E2146" s="3">
        <v>0</v>
      </c>
      <c r="F2146" s="3"/>
      <c r="G2146" s="4">
        <v>0</v>
      </c>
      <c r="H2146" s="3"/>
      <c r="I2146" s="3">
        <v>0</v>
      </c>
      <c r="J2146" s="3"/>
      <c r="K2146" s="3">
        <v>0</v>
      </c>
      <c r="L2146" s="3"/>
      <c r="M2146" s="3">
        <v>0</v>
      </c>
      <c r="N2146" s="3"/>
      <c r="O2146" s="3">
        <v>0</v>
      </c>
      <c r="P2146" s="3"/>
      <c r="Q2146" s="3">
        <f t="shared" si="69"/>
        <v>0</v>
      </c>
      <c r="T2146" s="15"/>
    </row>
    <row r="2147" spans="1:21" ht="11.85" customHeight="1" x14ac:dyDescent="0.2">
      <c r="A2147" s="2" t="s">
        <v>1006</v>
      </c>
      <c r="C2147" s="16">
        <v>0</v>
      </c>
      <c r="D2147" s="3"/>
      <c r="E2147" s="16">
        <v>0</v>
      </c>
      <c r="F2147" s="3"/>
      <c r="G2147" s="17">
        <v>0</v>
      </c>
      <c r="H2147" s="3"/>
      <c r="I2147" s="16">
        <v>0</v>
      </c>
      <c r="J2147" s="3"/>
      <c r="K2147" s="16">
        <v>0</v>
      </c>
      <c r="L2147" s="3"/>
      <c r="M2147" s="16">
        <v>0</v>
      </c>
      <c r="N2147" s="3"/>
      <c r="O2147" s="16">
        <v>0</v>
      </c>
      <c r="P2147" s="3"/>
      <c r="Q2147" s="16">
        <f t="shared" si="69"/>
        <v>0</v>
      </c>
      <c r="T2147" s="15"/>
    </row>
    <row r="2148" spans="1:21" ht="11.85" hidden="1" customHeight="1" x14ac:dyDescent="0.2">
      <c r="A2148" s="2" t="s">
        <v>1007</v>
      </c>
      <c r="C2148" s="16">
        <v>0</v>
      </c>
      <c r="D2148" s="3"/>
      <c r="E2148" s="16">
        <v>0</v>
      </c>
      <c r="F2148" s="3"/>
      <c r="G2148" s="17">
        <v>0</v>
      </c>
      <c r="H2148" s="3"/>
      <c r="I2148" s="16">
        <v>0</v>
      </c>
      <c r="J2148" s="3"/>
      <c r="K2148" s="16">
        <v>0</v>
      </c>
      <c r="L2148" s="3"/>
      <c r="M2148" s="16">
        <v>0</v>
      </c>
      <c r="N2148" s="3"/>
      <c r="O2148" s="16">
        <v>0</v>
      </c>
      <c r="P2148" s="3"/>
      <c r="Q2148" s="16">
        <f t="shared" si="69"/>
        <v>0</v>
      </c>
      <c r="T2148" s="15"/>
    </row>
    <row r="2149" spans="1:21" ht="11.85" customHeight="1" x14ac:dyDescent="0.2">
      <c r="A2149" s="2" t="s">
        <v>290</v>
      </c>
      <c r="C2149" s="3">
        <f>SUM(C2139:C2148)</f>
        <v>6842</v>
      </c>
      <c r="D2149" s="3"/>
      <c r="E2149" s="3">
        <f>SUM(E2139:E2148)</f>
        <v>5095.96</v>
      </c>
      <c r="F2149" s="3"/>
      <c r="G2149" s="4">
        <f>SUM(G2139:G2148)</f>
        <v>7332.4900000000007</v>
      </c>
      <c r="H2149" s="3"/>
      <c r="I2149" s="3">
        <f>SUM(I2139:I2148)</f>
        <v>9510</v>
      </c>
      <c r="J2149" s="3"/>
      <c r="K2149" s="3">
        <f>SUM(K2139:K2148)</f>
        <v>9510</v>
      </c>
      <c r="L2149" s="3"/>
      <c r="M2149" s="3">
        <f>SUM(M2139:M2148)</f>
        <v>10010</v>
      </c>
      <c r="N2149" s="3"/>
      <c r="O2149" s="3">
        <f>SUM(O2139:O2148)</f>
        <v>0</v>
      </c>
      <c r="P2149" s="3"/>
      <c r="Q2149" s="3">
        <f>SUM(Q2139:Q2148)</f>
        <v>10010</v>
      </c>
      <c r="R2149" s="3"/>
      <c r="S2149" s="3"/>
    </row>
    <row r="2150" spans="1:21" ht="11.85" customHeight="1" x14ac:dyDescent="0.2">
      <c r="C2150" s="3"/>
      <c r="D2150" s="3"/>
      <c r="F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</row>
    <row r="2151" spans="1:21" ht="11.85" customHeight="1" x14ac:dyDescent="0.2">
      <c r="A2151" s="2" t="s">
        <v>1008</v>
      </c>
      <c r="C2151" s="3">
        <f>C2126+C2136+C2149</f>
        <v>214774</v>
      </c>
      <c r="D2151" s="3"/>
      <c r="E2151" s="3">
        <f>E2126+E2136+E2149</f>
        <v>222235.70999999996</v>
      </c>
      <c r="F2151" s="3"/>
      <c r="G2151" s="4">
        <f>G2126+G2136+G2149</f>
        <v>226397.78000000003</v>
      </c>
      <c r="H2151" s="3"/>
      <c r="I2151" s="3">
        <f>I2126+I2136+I2149</f>
        <v>256503</v>
      </c>
      <c r="J2151" s="3"/>
      <c r="K2151" s="3">
        <f>K2126+K2136+K2149</f>
        <v>257503</v>
      </c>
      <c r="L2151" s="3"/>
      <c r="M2151" s="3">
        <f>M2126+M2136+M2149</f>
        <v>270077</v>
      </c>
      <c r="N2151" s="3"/>
      <c r="O2151" s="3">
        <f>O2126+O2136+O2149</f>
        <v>0</v>
      </c>
      <c r="P2151" s="3"/>
      <c r="Q2151" s="3">
        <f>Q2126+Q2136+Q2149</f>
        <v>270077</v>
      </c>
      <c r="T2151" s="15"/>
      <c r="U2151" s="3"/>
    </row>
    <row r="2152" spans="1:21" ht="11.85" customHeight="1" x14ac:dyDescent="0.2">
      <c r="C2152" s="3"/>
      <c r="D2152" s="3"/>
      <c r="F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</row>
    <row r="2153" spans="1:21" ht="11.85" customHeight="1" x14ac:dyDescent="0.2">
      <c r="C2153" s="3"/>
      <c r="D2153" s="3"/>
      <c r="F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</row>
    <row r="2154" spans="1:21" ht="11.85" customHeight="1" x14ac:dyDescent="0.2">
      <c r="C2154" s="3"/>
      <c r="D2154" s="3"/>
      <c r="F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</row>
    <row r="2155" spans="1:21" ht="11.85" customHeight="1" x14ac:dyDescent="0.2">
      <c r="C2155" s="3"/>
      <c r="D2155" s="3"/>
      <c r="F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</row>
    <row r="2156" spans="1:21" ht="11.85" customHeight="1" x14ac:dyDescent="0.2">
      <c r="C2156" s="3"/>
      <c r="D2156" s="3"/>
      <c r="F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</row>
    <row r="2157" spans="1:21" ht="11.85" customHeight="1" x14ac:dyDescent="0.2">
      <c r="C2157" s="3"/>
      <c r="D2157" s="3"/>
      <c r="F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</row>
    <row r="2158" spans="1:21" ht="11.85" customHeight="1" x14ac:dyDescent="0.2">
      <c r="C2158" s="3"/>
      <c r="D2158" s="3"/>
      <c r="F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</row>
    <row r="2159" spans="1:21" ht="11.85" customHeight="1" x14ac:dyDescent="0.2">
      <c r="C2159" s="3"/>
      <c r="D2159" s="3"/>
      <c r="F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</row>
    <row r="2160" spans="1:21" ht="11.85" customHeight="1" x14ac:dyDescent="0.2">
      <c r="C2160" s="3"/>
      <c r="D2160" s="3"/>
      <c r="F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</row>
    <row r="2161" spans="1:17" ht="11.85" customHeight="1" x14ac:dyDescent="0.2">
      <c r="C2161" s="3"/>
      <c r="D2161" s="3"/>
      <c r="F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</row>
    <row r="2162" spans="1:17" ht="11.85" customHeight="1" x14ac:dyDescent="0.2">
      <c r="C2162" s="3"/>
      <c r="D2162" s="3"/>
      <c r="F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</row>
    <row r="2163" spans="1:17" ht="11.85" customHeight="1" x14ac:dyDescent="0.2">
      <c r="C2163" s="3"/>
      <c r="D2163" s="3"/>
      <c r="F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</row>
    <row r="2164" spans="1:17" ht="11.85" customHeight="1" x14ac:dyDescent="0.2">
      <c r="C2164" s="3"/>
      <c r="D2164" s="3"/>
      <c r="F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</row>
    <row r="2165" spans="1:17" ht="11.85" customHeight="1" x14ac:dyDescent="0.2">
      <c r="C2165" s="3"/>
      <c r="D2165" s="3"/>
      <c r="F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</row>
    <row r="2166" spans="1:17" ht="11.85" customHeight="1" x14ac:dyDescent="0.2">
      <c r="C2166" s="3"/>
      <c r="D2166" s="3"/>
      <c r="F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</row>
    <row r="2167" spans="1:17" ht="11.85" customHeight="1" x14ac:dyDescent="0.2">
      <c r="C2167" s="3"/>
      <c r="D2167" s="3"/>
      <c r="F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</row>
    <row r="2168" spans="1:17" ht="11.85" customHeight="1" x14ac:dyDescent="0.2">
      <c r="C2168" s="3"/>
      <c r="D2168" s="3"/>
      <c r="F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</row>
    <row r="2169" spans="1:17" ht="11.85" customHeight="1" x14ac:dyDescent="0.2">
      <c r="C2169" s="3"/>
      <c r="D2169" s="3"/>
      <c r="F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</row>
    <row r="2170" spans="1:17" ht="11.85" customHeight="1" x14ac:dyDescent="0.2">
      <c r="A2170" s="1"/>
      <c r="B2170" s="1"/>
      <c r="E2170" s="3" t="str">
        <f>$E$1</f>
        <v>CITY OF BRADY</v>
      </c>
    </row>
    <row r="2171" spans="1:17" ht="11.85" customHeight="1" x14ac:dyDescent="0.2">
      <c r="E2171" s="3" t="str">
        <f>$E$2</f>
        <v>BUDGET REPORT</v>
      </c>
    </row>
    <row r="2172" spans="1:17" ht="11.85" customHeight="1" x14ac:dyDescent="0.2">
      <c r="E2172" s="3" t="str">
        <f>$E$3</f>
        <v>FISCAL YEAR 2015 - 2016</v>
      </c>
    </row>
    <row r="2173" spans="1:17" ht="11.85" customHeight="1" x14ac:dyDescent="0.2">
      <c r="A2173" s="2" t="s">
        <v>3</v>
      </c>
    </row>
    <row r="2174" spans="1:17" ht="11.85" customHeight="1" x14ac:dyDescent="0.2">
      <c r="A2174" s="2" t="s">
        <v>1009</v>
      </c>
    </row>
    <row r="2175" spans="1:17" ht="11.85" customHeight="1" x14ac:dyDescent="0.2">
      <c r="I2175" s="48" t="str">
        <f>$I$6</f>
        <v>(----- 2014-2015 ------)</v>
      </c>
      <c r="J2175" s="48"/>
      <c r="K2175" s="48"/>
      <c r="L2175" s="7"/>
      <c r="M2175" s="48" t="str">
        <f>$M$6</f>
        <v>2015-2016</v>
      </c>
      <c r="N2175" s="48"/>
      <c r="O2175" s="48"/>
      <c r="P2175" s="48"/>
      <c r="Q2175" s="48"/>
    </row>
    <row r="2176" spans="1:17" ht="11.85" customHeight="1" x14ac:dyDescent="0.2">
      <c r="C2176" s="7" t="str">
        <f>$C$7</f>
        <v>2011- 2012</v>
      </c>
      <c r="D2176" s="7"/>
      <c r="E2176" s="8" t="str">
        <f>$E$7</f>
        <v>2012-2013</v>
      </c>
      <c r="F2176" s="7"/>
      <c r="G2176" s="9" t="str">
        <f>$G$7</f>
        <v>2013- 2014</v>
      </c>
      <c r="H2176" s="7"/>
      <c r="I2176" s="7" t="s">
        <v>9</v>
      </c>
      <c r="J2176" s="7"/>
      <c r="K2176" s="7" t="str">
        <f>+$K$7</f>
        <v>PROJECTED</v>
      </c>
      <c r="L2176" s="7"/>
      <c r="M2176" s="7" t="str">
        <f>$M$7</f>
        <v>2015-2016</v>
      </c>
      <c r="N2176" s="7"/>
      <c r="O2176" s="7" t="str">
        <f>$O$7</f>
        <v>2015-2016</v>
      </c>
      <c r="P2176" s="7"/>
      <c r="Q2176" s="42" t="str">
        <f>$Q$7</f>
        <v>APPROVED</v>
      </c>
    </row>
    <row r="2177" spans="1:21" ht="11.85" customHeight="1" x14ac:dyDescent="0.2">
      <c r="A2177" s="10" t="s">
        <v>237</v>
      </c>
      <c r="C2177" s="11" t="s">
        <v>12</v>
      </c>
      <c r="D2177" s="7"/>
      <c r="E2177" s="12" t="s">
        <v>12</v>
      </c>
      <c r="F2177" s="7"/>
      <c r="G2177" s="13" t="s">
        <v>12</v>
      </c>
      <c r="H2177" s="7"/>
      <c r="I2177" s="11" t="s">
        <v>13</v>
      </c>
      <c r="J2177" s="7"/>
      <c r="K2177" s="11" t="s">
        <v>13</v>
      </c>
      <c r="L2177" s="7"/>
      <c r="M2177" s="11" t="str">
        <f>$M$8</f>
        <v>BASE</v>
      </c>
      <c r="N2177" s="7"/>
      <c r="O2177" s="11" t="str">
        <f>$O$8</f>
        <v>SUPPLEMENTAL</v>
      </c>
      <c r="P2177" s="7"/>
      <c r="Q2177" s="11" t="str">
        <f>$Q$8</f>
        <v>BUDGET</v>
      </c>
    </row>
    <row r="2178" spans="1:21" ht="11.85" customHeight="1" x14ac:dyDescent="0.2"/>
    <row r="2179" spans="1:21" ht="11.85" customHeight="1" x14ac:dyDescent="0.2">
      <c r="A2179" s="14" t="s">
        <v>238</v>
      </c>
    </row>
    <row r="2180" spans="1:21" ht="11.85" customHeight="1" x14ac:dyDescent="0.2">
      <c r="A2180" s="2" t="s">
        <v>1010</v>
      </c>
      <c r="C2180" s="3">
        <v>68738</v>
      </c>
      <c r="D2180" s="3"/>
      <c r="E2180" s="3">
        <v>44082.38</v>
      </c>
      <c r="F2180" s="3"/>
      <c r="G2180" s="4">
        <v>64866.31</v>
      </c>
      <c r="H2180" s="3"/>
      <c r="I2180" s="3">
        <v>66427</v>
      </c>
      <c r="J2180" s="3"/>
      <c r="K2180" s="3">
        <v>66427</v>
      </c>
      <c r="L2180" s="3"/>
      <c r="M2180" s="3">
        <v>92300</v>
      </c>
      <c r="N2180" s="3"/>
      <c r="O2180" s="3">
        <v>0</v>
      </c>
      <c r="P2180" s="3"/>
      <c r="Q2180" s="3">
        <f t="shared" ref="Q2180:Q2187" si="70">M2180+O2180</f>
        <v>92300</v>
      </c>
      <c r="T2180" s="15"/>
    </row>
    <row r="2181" spans="1:21" ht="11.85" customHeight="1" x14ac:dyDescent="0.2">
      <c r="A2181" s="2" t="s">
        <v>1011</v>
      </c>
      <c r="C2181" s="3">
        <v>0</v>
      </c>
      <c r="D2181" s="3"/>
      <c r="E2181" s="3">
        <v>351.27</v>
      </c>
      <c r="F2181" s="3"/>
      <c r="G2181" s="4">
        <v>0</v>
      </c>
      <c r="H2181" s="3"/>
      <c r="I2181" s="3">
        <v>0</v>
      </c>
      <c r="J2181" s="3"/>
      <c r="K2181" s="3">
        <v>0</v>
      </c>
      <c r="L2181" s="3"/>
      <c r="M2181" s="3">
        <v>0</v>
      </c>
      <c r="N2181" s="3"/>
      <c r="O2181" s="3">
        <v>0</v>
      </c>
      <c r="P2181" s="3"/>
      <c r="Q2181" s="3">
        <f t="shared" si="70"/>
        <v>0</v>
      </c>
      <c r="T2181" s="15"/>
    </row>
    <row r="2182" spans="1:21" ht="11.85" customHeight="1" x14ac:dyDescent="0.2">
      <c r="A2182" s="2" t="s">
        <v>1012</v>
      </c>
      <c r="C2182" s="3">
        <v>0</v>
      </c>
      <c r="D2182" s="3"/>
      <c r="E2182" s="3">
        <v>0</v>
      </c>
      <c r="F2182" s="3"/>
      <c r="G2182" s="4">
        <v>0</v>
      </c>
      <c r="H2182" s="3"/>
      <c r="I2182" s="3">
        <v>3000</v>
      </c>
      <c r="J2182" s="3"/>
      <c r="K2182" s="3">
        <v>3000</v>
      </c>
      <c r="L2182" s="3"/>
      <c r="M2182" s="3">
        <v>3000</v>
      </c>
      <c r="N2182" s="3"/>
      <c r="O2182" s="3">
        <v>0</v>
      </c>
      <c r="P2182" s="3"/>
      <c r="Q2182" s="3">
        <f t="shared" si="70"/>
        <v>3000</v>
      </c>
      <c r="T2182" s="15"/>
    </row>
    <row r="2183" spans="1:21" ht="11.85" customHeight="1" x14ac:dyDescent="0.2">
      <c r="A2183" s="2" t="s">
        <v>1013</v>
      </c>
      <c r="C2183" s="3">
        <v>9345</v>
      </c>
      <c r="D2183" s="3"/>
      <c r="E2183" s="3">
        <v>9133.51</v>
      </c>
      <c r="F2183" s="3"/>
      <c r="G2183" s="4">
        <v>13877.97</v>
      </c>
      <c r="H2183" s="3"/>
      <c r="I2183" s="3">
        <v>15934</v>
      </c>
      <c r="J2183" s="3"/>
      <c r="K2183" s="3">
        <v>15934</v>
      </c>
      <c r="L2183" s="3"/>
      <c r="M2183" s="3">
        <v>18755</v>
      </c>
      <c r="N2183" s="3"/>
      <c r="O2183" s="3">
        <v>0</v>
      </c>
      <c r="P2183" s="3"/>
      <c r="Q2183" s="3">
        <f t="shared" si="70"/>
        <v>18755</v>
      </c>
      <c r="T2183" s="15"/>
    </row>
    <row r="2184" spans="1:21" ht="11.85" customHeight="1" x14ac:dyDescent="0.2">
      <c r="A2184" s="2" t="s">
        <v>1014</v>
      </c>
      <c r="C2184" s="3">
        <v>6858</v>
      </c>
      <c r="D2184" s="3"/>
      <c r="E2184" s="3">
        <v>4747.47</v>
      </c>
      <c r="F2184" s="3"/>
      <c r="G2184" s="4">
        <v>7186.18</v>
      </c>
      <c r="H2184" s="3"/>
      <c r="I2184" s="3">
        <v>7184</v>
      </c>
      <c r="J2184" s="3"/>
      <c r="K2184" s="3">
        <v>7184</v>
      </c>
      <c r="L2184" s="3"/>
      <c r="M2184" s="3">
        <v>6867</v>
      </c>
      <c r="N2184" s="3"/>
      <c r="O2184" s="3">
        <v>0</v>
      </c>
      <c r="P2184" s="3"/>
      <c r="Q2184" s="3">
        <f t="shared" si="70"/>
        <v>6867</v>
      </c>
      <c r="T2184" s="15"/>
    </row>
    <row r="2185" spans="1:21" ht="11.85" customHeight="1" x14ac:dyDescent="0.2">
      <c r="A2185" s="2" t="s">
        <v>1015</v>
      </c>
      <c r="C2185" s="3">
        <v>445</v>
      </c>
      <c r="D2185" s="3"/>
      <c r="E2185" s="3">
        <v>216.13</v>
      </c>
      <c r="F2185" s="3"/>
      <c r="G2185" s="4">
        <v>294</v>
      </c>
      <c r="H2185" s="3"/>
      <c r="I2185" s="3">
        <v>278</v>
      </c>
      <c r="J2185" s="3"/>
      <c r="K2185" s="3">
        <v>278</v>
      </c>
      <c r="L2185" s="3"/>
      <c r="M2185" s="3">
        <v>407</v>
      </c>
      <c r="N2185" s="3"/>
      <c r="O2185" s="3">
        <v>0</v>
      </c>
      <c r="P2185" s="3"/>
      <c r="Q2185" s="3">
        <f t="shared" si="70"/>
        <v>407</v>
      </c>
      <c r="T2185" s="15"/>
    </row>
    <row r="2186" spans="1:21" ht="11.85" customHeight="1" x14ac:dyDescent="0.2">
      <c r="A2186" s="2" t="s">
        <v>1016</v>
      </c>
      <c r="C2186" s="3">
        <v>261</v>
      </c>
      <c r="D2186" s="3"/>
      <c r="E2186" s="3">
        <v>7.35</v>
      </c>
      <c r="F2186" s="3"/>
      <c r="G2186" s="4">
        <v>414</v>
      </c>
      <c r="H2186" s="3"/>
      <c r="I2186" s="3">
        <v>414</v>
      </c>
      <c r="J2186" s="3"/>
      <c r="K2186" s="3">
        <v>414</v>
      </c>
      <c r="L2186" s="3"/>
      <c r="M2186" s="3">
        <v>270</v>
      </c>
      <c r="N2186" s="3"/>
      <c r="O2186" s="3">
        <v>0</v>
      </c>
      <c r="P2186" s="3"/>
      <c r="Q2186" s="3">
        <f t="shared" si="70"/>
        <v>270</v>
      </c>
      <c r="T2186" s="15"/>
    </row>
    <row r="2187" spans="1:21" ht="11.85" customHeight="1" x14ac:dyDescent="0.2">
      <c r="A2187" s="2" t="s">
        <v>1017</v>
      </c>
      <c r="C2187" s="16">
        <v>4829</v>
      </c>
      <c r="D2187" s="3"/>
      <c r="E2187" s="16">
        <v>3165.55</v>
      </c>
      <c r="F2187" s="3"/>
      <c r="G2187" s="17">
        <v>4161.84</v>
      </c>
      <c r="H2187" s="3"/>
      <c r="I2187" s="16">
        <v>5181</v>
      </c>
      <c r="J2187" s="3"/>
      <c r="K2187" s="16">
        <v>5181</v>
      </c>
      <c r="L2187" s="3"/>
      <c r="M2187" s="16">
        <v>7199</v>
      </c>
      <c r="N2187" s="3"/>
      <c r="O2187" s="16">
        <v>0</v>
      </c>
      <c r="P2187" s="3"/>
      <c r="Q2187" s="16">
        <f t="shared" si="70"/>
        <v>7199</v>
      </c>
      <c r="T2187" s="15"/>
    </row>
    <row r="2188" spans="1:21" ht="11.85" customHeight="1" x14ac:dyDescent="0.2">
      <c r="A2188" s="2" t="s">
        <v>249</v>
      </c>
      <c r="C2188" s="3">
        <f>SUM(C2180:C2187)</f>
        <v>90476</v>
      </c>
      <c r="D2188" s="3"/>
      <c r="E2188" s="3">
        <f>SUM(E2180:E2187)</f>
        <v>61703.659999999996</v>
      </c>
      <c r="F2188" s="3"/>
      <c r="G2188" s="4">
        <f>SUM(G2180:G2187)</f>
        <v>90800.299999999988</v>
      </c>
      <c r="H2188" s="3"/>
      <c r="I2188" s="3">
        <f>SUM(I2180:I2187)</f>
        <v>98418</v>
      </c>
      <c r="J2188" s="3"/>
      <c r="K2188" s="3">
        <f>SUM(K2180:K2187)</f>
        <v>98418</v>
      </c>
      <c r="L2188" s="3"/>
      <c r="M2188" s="3">
        <f>SUM(M2180:M2187)</f>
        <v>128798</v>
      </c>
      <c r="N2188" s="3"/>
      <c r="O2188" s="3">
        <f>SUM(O2180:O2187)</f>
        <v>0</v>
      </c>
      <c r="P2188" s="3"/>
      <c r="Q2188" s="3">
        <f>SUM(Q2180:Q2187)</f>
        <v>128798</v>
      </c>
      <c r="R2188" s="3"/>
      <c r="S2188" s="3"/>
      <c r="U2188" s="3"/>
    </row>
    <row r="2189" spans="1:21" ht="11.85" customHeight="1" x14ac:dyDescent="0.2">
      <c r="C2189" s="3"/>
      <c r="D2189" s="3"/>
      <c r="F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</row>
    <row r="2190" spans="1:21" ht="11.85" customHeight="1" x14ac:dyDescent="0.2">
      <c r="A2190" s="14" t="s">
        <v>250</v>
      </c>
      <c r="C2190" s="3"/>
      <c r="D2190" s="3"/>
      <c r="F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</row>
    <row r="2191" spans="1:21" ht="11.85" customHeight="1" x14ac:dyDescent="0.2">
      <c r="A2191" s="2" t="s">
        <v>1018</v>
      </c>
      <c r="C2191" s="3">
        <v>0</v>
      </c>
      <c r="D2191" s="3"/>
      <c r="E2191" s="3">
        <v>0</v>
      </c>
      <c r="F2191" s="3"/>
      <c r="G2191" s="4">
        <v>0</v>
      </c>
      <c r="H2191" s="3"/>
      <c r="I2191" s="3">
        <v>200</v>
      </c>
      <c r="J2191" s="3"/>
      <c r="K2191" s="3">
        <v>200</v>
      </c>
      <c r="L2191" s="3"/>
      <c r="M2191" s="3">
        <v>200</v>
      </c>
      <c r="N2191" s="3"/>
      <c r="O2191" s="3">
        <v>0</v>
      </c>
      <c r="P2191" s="3"/>
      <c r="Q2191" s="3">
        <f t="shared" ref="Q2191:Q2199" si="71">M2191+O2191</f>
        <v>200</v>
      </c>
      <c r="T2191" s="15"/>
    </row>
    <row r="2192" spans="1:21" ht="11.85" customHeight="1" x14ac:dyDescent="0.2">
      <c r="A2192" s="2" t="s">
        <v>1019</v>
      </c>
      <c r="C2192" s="3">
        <v>14400</v>
      </c>
      <c r="D2192" s="3"/>
      <c r="E2192" s="3">
        <v>23868.85</v>
      </c>
      <c r="F2192" s="3"/>
      <c r="G2192" s="4">
        <v>38444.31</v>
      </c>
      <c r="H2192" s="3"/>
      <c r="I2192" s="3">
        <v>49334</v>
      </c>
      <c r="J2192" s="3"/>
      <c r="K2192" s="3">
        <v>24334</v>
      </c>
      <c r="L2192" s="3"/>
      <c r="M2192" s="3">
        <v>10000</v>
      </c>
      <c r="N2192" s="3"/>
      <c r="O2192" s="3">
        <v>0</v>
      </c>
      <c r="P2192" s="3"/>
      <c r="Q2192" s="3">
        <f t="shared" si="71"/>
        <v>10000</v>
      </c>
      <c r="T2192" s="15"/>
    </row>
    <row r="2193" spans="1:21" ht="11.85" hidden="1" customHeight="1" x14ac:dyDescent="0.2">
      <c r="A2193" s="2" t="s">
        <v>1020</v>
      </c>
      <c r="C2193" s="3">
        <v>0</v>
      </c>
      <c r="D2193" s="3"/>
      <c r="E2193" s="3">
        <v>0</v>
      </c>
      <c r="F2193" s="3"/>
      <c r="G2193" s="4">
        <v>0</v>
      </c>
      <c r="H2193" s="3"/>
      <c r="I2193" s="3">
        <v>0</v>
      </c>
      <c r="J2193" s="3"/>
      <c r="K2193" s="3">
        <v>0</v>
      </c>
      <c r="L2193" s="3"/>
      <c r="M2193" s="3">
        <v>0</v>
      </c>
      <c r="N2193" s="3"/>
      <c r="O2193" s="3">
        <v>0</v>
      </c>
      <c r="P2193" s="3"/>
      <c r="Q2193" s="3">
        <f t="shared" si="71"/>
        <v>0</v>
      </c>
      <c r="T2193" s="15"/>
    </row>
    <row r="2194" spans="1:21" ht="11.85" hidden="1" customHeight="1" x14ac:dyDescent="0.2">
      <c r="A2194" s="2" t="s">
        <v>1021</v>
      </c>
      <c r="C2194" s="3">
        <v>0</v>
      </c>
      <c r="D2194" s="3"/>
      <c r="E2194" s="3">
        <v>0</v>
      </c>
      <c r="F2194" s="3"/>
      <c r="G2194" s="4">
        <v>0</v>
      </c>
      <c r="H2194" s="3"/>
      <c r="I2194" s="3">
        <v>0</v>
      </c>
      <c r="J2194" s="3"/>
      <c r="K2194" s="3">
        <v>0</v>
      </c>
      <c r="L2194" s="3"/>
      <c r="M2194" s="3">
        <v>0</v>
      </c>
      <c r="N2194" s="3"/>
      <c r="O2194" s="3">
        <v>0</v>
      </c>
      <c r="P2194" s="3"/>
      <c r="Q2194" s="3">
        <f t="shared" si="71"/>
        <v>0</v>
      </c>
      <c r="T2194" s="15"/>
    </row>
    <row r="2195" spans="1:21" ht="11.85" customHeight="1" x14ac:dyDescent="0.2">
      <c r="A2195" s="2" t="s">
        <v>1022</v>
      </c>
      <c r="C2195" s="3">
        <v>2500</v>
      </c>
      <c r="D2195" s="3"/>
      <c r="E2195" s="3">
        <v>0</v>
      </c>
      <c r="F2195" s="3"/>
      <c r="G2195" s="4">
        <v>1099.46</v>
      </c>
      <c r="H2195" s="3"/>
      <c r="I2195" s="3">
        <v>500</v>
      </c>
      <c r="J2195" s="3"/>
      <c r="K2195" s="3">
        <v>500</v>
      </c>
      <c r="L2195" s="3"/>
      <c r="M2195" s="3">
        <v>500</v>
      </c>
      <c r="N2195" s="3"/>
      <c r="O2195" s="3">
        <v>0</v>
      </c>
      <c r="P2195" s="3"/>
      <c r="Q2195" s="3">
        <f t="shared" si="71"/>
        <v>500</v>
      </c>
      <c r="T2195" s="15"/>
    </row>
    <row r="2196" spans="1:21" ht="11.85" customHeight="1" x14ac:dyDescent="0.2">
      <c r="A2196" s="2" t="s">
        <v>1023</v>
      </c>
      <c r="C2196" s="3">
        <v>0</v>
      </c>
      <c r="D2196" s="3"/>
      <c r="E2196" s="3">
        <v>0</v>
      </c>
      <c r="F2196" s="3"/>
      <c r="G2196" s="4">
        <v>0</v>
      </c>
      <c r="H2196" s="3"/>
      <c r="I2196" s="3">
        <v>0</v>
      </c>
      <c r="J2196" s="3"/>
      <c r="K2196" s="3">
        <v>0</v>
      </c>
      <c r="L2196" s="3"/>
      <c r="M2196" s="3">
        <v>0</v>
      </c>
      <c r="N2196" s="3"/>
      <c r="O2196" s="3">
        <v>0</v>
      </c>
      <c r="P2196" s="3"/>
      <c r="Q2196" s="3">
        <f t="shared" si="71"/>
        <v>0</v>
      </c>
      <c r="T2196" s="15"/>
    </row>
    <row r="2197" spans="1:21" ht="11.85" customHeight="1" x14ac:dyDescent="0.2">
      <c r="A2197" s="2" t="s">
        <v>1024</v>
      </c>
      <c r="C2197" s="3">
        <v>14400</v>
      </c>
      <c r="D2197" s="3"/>
      <c r="E2197" s="3">
        <v>12000</v>
      </c>
      <c r="F2197" s="3"/>
      <c r="G2197" s="4">
        <v>0</v>
      </c>
      <c r="H2197" s="3"/>
      <c r="I2197" s="3">
        <v>0</v>
      </c>
      <c r="J2197" s="3"/>
      <c r="K2197" s="3">
        <v>0</v>
      </c>
      <c r="L2197" s="3"/>
      <c r="M2197" s="3">
        <v>0</v>
      </c>
      <c r="N2197" s="3"/>
      <c r="O2197" s="3">
        <v>0</v>
      </c>
      <c r="P2197" s="3"/>
      <c r="Q2197" s="3">
        <f t="shared" si="71"/>
        <v>0</v>
      </c>
      <c r="T2197" s="15"/>
    </row>
    <row r="2198" spans="1:21" ht="11.85" customHeight="1" x14ac:dyDescent="0.2">
      <c r="A2198" s="2" t="s">
        <v>1025</v>
      </c>
      <c r="C2198" s="3">
        <v>0</v>
      </c>
      <c r="D2198" s="3"/>
      <c r="E2198" s="3">
        <v>1000</v>
      </c>
      <c r="F2198" s="3"/>
      <c r="G2198" s="4">
        <v>474.95</v>
      </c>
      <c r="H2198" s="3"/>
      <c r="I2198" s="3">
        <v>2560</v>
      </c>
      <c r="J2198" s="3"/>
      <c r="K2198" s="3">
        <v>2410</v>
      </c>
      <c r="L2198" s="3"/>
      <c r="M2198" s="3">
        <v>2560</v>
      </c>
      <c r="N2198" s="3"/>
      <c r="O2198" s="3">
        <v>11188</v>
      </c>
      <c r="P2198" s="3"/>
      <c r="Q2198" s="3">
        <f t="shared" si="71"/>
        <v>13748</v>
      </c>
      <c r="T2198" s="15"/>
    </row>
    <row r="2199" spans="1:21" ht="11.85" customHeight="1" x14ac:dyDescent="0.2">
      <c r="A2199" s="2" t="s">
        <v>1026</v>
      </c>
      <c r="C2199" s="16">
        <v>0</v>
      </c>
      <c r="D2199" s="3"/>
      <c r="E2199" s="16">
        <v>1130.24</v>
      </c>
      <c r="F2199" s="3"/>
      <c r="G2199" s="17">
        <v>308.97000000000003</v>
      </c>
      <c r="H2199" s="3"/>
      <c r="I2199" s="16">
        <v>0</v>
      </c>
      <c r="J2199" s="3"/>
      <c r="K2199" s="16">
        <v>400</v>
      </c>
      <c r="L2199" s="3"/>
      <c r="M2199" s="16">
        <v>500</v>
      </c>
      <c r="N2199" s="3"/>
      <c r="O2199" s="16">
        <v>0</v>
      </c>
      <c r="P2199" s="3"/>
      <c r="Q2199" s="16">
        <f t="shared" si="71"/>
        <v>500</v>
      </c>
      <c r="T2199" s="15"/>
    </row>
    <row r="2200" spans="1:21" ht="11.85" customHeight="1" x14ac:dyDescent="0.2">
      <c r="A2200" s="2" t="s">
        <v>267</v>
      </c>
      <c r="C2200" s="3">
        <f>SUM(C2191:C2199)</f>
        <v>31300</v>
      </c>
      <c r="D2200" s="3"/>
      <c r="E2200" s="3">
        <f>SUM(E2191:E2199)</f>
        <v>37999.089999999997</v>
      </c>
      <c r="F2200" s="3"/>
      <c r="G2200" s="4">
        <f>SUM(G2191:G2199)</f>
        <v>40327.689999999995</v>
      </c>
      <c r="H2200" s="3"/>
      <c r="I2200" s="3">
        <f>SUM(I2191:I2199)</f>
        <v>52594</v>
      </c>
      <c r="J2200" s="3"/>
      <c r="K2200" s="3">
        <f>SUM(K2191:K2199)</f>
        <v>27844</v>
      </c>
      <c r="L2200" s="3"/>
      <c r="M2200" s="3">
        <f>SUM(M2191:M2199)</f>
        <v>13760</v>
      </c>
      <c r="N2200" s="3"/>
      <c r="O2200" s="3">
        <f>SUM(O2191:O2199)</f>
        <v>11188</v>
      </c>
      <c r="P2200" s="3"/>
      <c r="Q2200" s="3">
        <f>SUM(Q2191:Q2199)</f>
        <v>24948</v>
      </c>
      <c r="U2200" s="3"/>
    </row>
    <row r="2201" spans="1:21" ht="11.85" customHeight="1" x14ac:dyDescent="0.2">
      <c r="C2201" s="3"/>
      <c r="D2201" s="3"/>
      <c r="F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</row>
    <row r="2202" spans="1:21" ht="11.85" customHeight="1" x14ac:dyDescent="0.2">
      <c r="A2202" s="14" t="s">
        <v>268</v>
      </c>
      <c r="C2202" s="3"/>
      <c r="D2202" s="3"/>
      <c r="F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</row>
    <row r="2203" spans="1:21" ht="11.85" customHeight="1" x14ac:dyDescent="0.2">
      <c r="A2203" s="2" t="s">
        <v>1027</v>
      </c>
      <c r="C2203" s="3">
        <v>217</v>
      </c>
      <c r="D2203" s="3"/>
      <c r="E2203" s="3">
        <v>309.29000000000002</v>
      </c>
      <c r="F2203" s="3"/>
      <c r="G2203" s="4">
        <v>226.32</v>
      </c>
      <c r="H2203" s="3"/>
      <c r="I2203" s="3">
        <v>200</v>
      </c>
      <c r="J2203" s="3"/>
      <c r="K2203" s="3">
        <v>200</v>
      </c>
      <c r="L2203" s="3"/>
      <c r="M2203" s="3">
        <v>200</v>
      </c>
      <c r="N2203" s="3"/>
      <c r="O2203" s="3">
        <v>0</v>
      </c>
      <c r="P2203" s="3"/>
      <c r="Q2203" s="3">
        <f t="shared" ref="Q2203:Q2219" si="72">M2203+O2203</f>
        <v>200</v>
      </c>
      <c r="T2203" s="15"/>
    </row>
    <row r="2204" spans="1:21" ht="11.85" customHeight="1" x14ac:dyDescent="0.2">
      <c r="A2204" s="2" t="s">
        <v>1028</v>
      </c>
      <c r="C2204" s="3">
        <v>328</v>
      </c>
      <c r="D2204" s="3"/>
      <c r="E2204" s="3">
        <v>905.02</v>
      </c>
      <c r="F2204" s="3"/>
      <c r="G2204" s="4">
        <v>2157.69</v>
      </c>
      <c r="H2204" s="3"/>
      <c r="I2204" s="3">
        <v>1300</v>
      </c>
      <c r="J2204" s="3"/>
      <c r="K2204" s="3">
        <v>1300</v>
      </c>
      <c r="L2204" s="3"/>
      <c r="M2204" s="3">
        <v>1600</v>
      </c>
      <c r="N2204" s="3"/>
      <c r="O2204" s="3">
        <v>0</v>
      </c>
      <c r="P2204" s="3"/>
      <c r="Q2204" s="3">
        <f t="shared" si="72"/>
        <v>1600</v>
      </c>
      <c r="T2204" s="15"/>
    </row>
    <row r="2205" spans="1:21" ht="11.85" customHeight="1" x14ac:dyDescent="0.2">
      <c r="A2205" s="2" t="s">
        <v>1029</v>
      </c>
      <c r="C2205" s="3">
        <v>710</v>
      </c>
      <c r="D2205" s="3"/>
      <c r="E2205" s="3">
        <v>2390.5300000000002</v>
      </c>
      <c r="F2205" s="3"/>
      <c r="G2205" s="4">
        <v>999.24</v>
      </c>
      <c r="H2205" s="3"/>
      <c r="I2205" s="3">
        <v>1000</v>
      </c>
      <c r="J2205" s="3"/>
      <c r="K2205" s="3">
        <v>1000</v>
      </c>
      <c r="L2205" s="3"/>
      <c r="M2205" s="3">
        <v>1000</v>
      </c>
      <c r="N2205" s="3"/>
      <c r="O2205" s="3">
        <v>0</v>
      </c>
      <c r="P2205" s="3"/>
      <c r="Q2205" s="3">
        <f t="shared" si="72"/>
        <v>1000</v>
      </c>
      <c r="T2205" s="15"/>
    </row>
    <row r="2206" spans="1:21" ht="11.85" customHeight="1" x14ac:dyDescent="0.2">
      <c r="A2206" s="2" t="s">
        <v>1030</v>
      </c>
      <c r="C2206" s="3">
        <v>1272</v>
      </c>
      <c r="D2206" s="3"/>
      <c r="E2206" s="3">
        <v>766.98</v>
      </c>
      <c r="F2206" s="3"/>
      <c r="G2206" s="4">
        <v>979.58</v>
      </c>
      <c r="H2206" s="3"/>
      <c r="I2206" s="3">
        <v>1000</v>
      </c>
      <c r="J2206" s="3"/>
      <c r="K2206" s="3">
        <v>1000</v>
      </c>
      <c r="L2206" s="3"/>
      <c r="M2206" s="3">
        <v>1000</v>
      </c>
      <c r="N2206" s="3"/>
      <c r="O2206" s="3">
        <v>0</v>
      </c>
      <c r="P2206" s="3"/>
      <c r="Q2206" s="3">
        <f t="shared" si="72"/>
        <v>1000</v>
      </c>
      <c r="T2206" s="15"/>
    </row>
    <row r="2207" spans="1:21" ht="11.85" customHeight="1" x14ac:dyDescent="0.2">
      <c r="A2207" s="2" t="s">
        <v>1031</v>
      </c>
      <c r="C2207" s="3">
        <v>334</v>
      </c>
      <c r="D2207" s="3"/>
      <c r="E2207" s="3">
        <v>580.33000000000004</v>
      </c>
      <c r="F2207" s="3"/>
      <c r="G2207" s="4">
        <v>368.52</v>
      </c>
      <c r="H2207" s="3"/>
      <c r="I2207" s="3">
        <v>1600</v>
      </c>
      <c r="J2207" s="3"/>
      <c r="K2207" s="3">
        <v>1600</v>
      </c>
      <c r="L2207" s="3"/>
      <c r="M2207" s="3">
        <v>600</v>
      </c>
      <c r="N2207" s="3"/>
      <c r="O2207" s="3">
        <v>0</v>
      </c>
      <c r="P2207" s="3"/>
      <c r="Q2207" s="3">
        <f t="shared" si="72"/>
        <v>600</v>
      </c>
      <c r="T2207" s="15"/>
    </row>
    <row r="2208" spans="1:21" ht="11.85" customHeight="1" x14ac:dyDescent="0.2">
      <c r="A2208" s="2" t="s">
        <v>1032</v>
      </c>
      <c r="C2208" s="3">
        <v>0</v>
      </c>
      <c r="D2208" s="3"/>
      <c r="E2208" s="3">
        <v>0</v>
      </c>
      <c r="F2208" s="3"/>
      <c r="G2208" s="4">
        <v>0</v>
      </c>
      <c r="H2208" s="3"/>
      <c r="I2208" s="3">
        <v>0</v>
      </c>
      <c r="J2208" s="3"/>
      <c r="K2208" s="3">
        <v>0</v>
      </c>
      <c r="L2208" s="3"/>
      <c r="M2208" s="3">
        <v>0</v>
      </c>
      <c r="N2208" s="3"/>
      <c r="O2208" s="3">
        <v>0</v>
      </c>
      <c r="P2208" s="3"/>
      <c r="Q2208" s="3">
        <f t="shared" si="72"/>
        <v>0</v>
      </c>
      <c r="T2208" s="15"/>
    </row>
    <row r="2209" spans="1:20" ht="11.85" customHeight="1" x14ac:dyDescent="0.2">
      <c r="A2209" s="2" t="s">
        <v>1033</v>
      </c>
      <c r="C2209" s="3">
        <v>0</v>
      </c>
      <c r="D2209" s="3"/>
      <c r="E2209" s="3">
        <v>1549.98</v>
      </c>
      <c r="F2209" s="3"/>
      <c r="G2209" s="4">
        <v>1765.79</v>
      </c>
      <c r="H2209" s="3"/>
      <c r="I2209" s="3">
        <v>2309</v>
      </c>
      <c r="J2209" s="3"/>
      <c r="K2209" s="3">
        <v>2309</v>
      </c>
      <c r="L2209" s="3"/>
      <c r="M2209" s="3">
        <v>2300</v>
      </c>
      <c r="N2209" s="3"/>
      <c r="O2209" s="3">
        <v>0</v>
      </c>
      <c r="P2209" s="3"/>
      <c r="Q2209" s="3">
        <f t="shared" si="72"/>
        <v>2300</v>
      </c>
      <c r="T2209" s="15"/>
    </row>
    <row r="2210" spans="1:20" ht="11.85" customHeight="1" x14ac:dyDescent="0.2">
      <c r="A2210" s="2" t="s">
        <v>1034</v>
      </c>
      <c r="C2210" s="3">
        <v>6</v>
      </c>
      <c r="D2210" s="3"/>
      <c r="E2210" s="3">
        <v>1203.8599999999999</v>
      </c>
      <c r="F2210" s="3"/>
      <c r="G2210" s="4">
        <v>0</v>
      </c>
      <c r="H2210" s="3"/>
      <c r="I2210" s="3">
        <v>0</v>
      </c>
      <c r="J2210" s="3"/>
      <c r="K2210" s="3">
        <v>0</v>
      </c>
      <c r="L2210" s="3"/>
      <c r="M2210" s="3">
        <v>0</v>
      </c>
      <c r="N2210" s="3"/>
      <c r="O2210" s="3">
        <v>0</v>
      </c>
      <c r="P2210" s="3"/>
      <c r="Q2210" s="3">
        <f t="shared" si="72"/>
        <v>0</v>
      </c>
      <c r="T2210" s="15"/>
    </row>
    <row r="2211" spans="1:20" ht="11.85" customHeight="1" x14ac:dyDescent="0.2">
      <c r="A2211" s="2" t="s">
        <v>1035</v>
      </c>
      <c r="C2211" s="3">
        <v>386</v>
      </c>
      <c r="D2211" s="3"/>
      <c r="E2211" s="3">
        <v>366.58</v>
      </c>
      <c r="F2211" s="3"/>
      <c r="G2211" s="4">
        <v>623.48</v>
      </c>
      <c r="H2211" s="3"/>
      <c r="I2211" s="3">
        <v>500</v>
      </c>
      <c r="J2211" s="3"/>
      <c r="K2211" s="3">
        <v>500</v>
      </c>
      <c r="L2211" s="3"/>
      <c r="M2211" s="3">
        <v>780</v>
      </c>
      <c r="N2211" s="3"/>
      <c r="O2211" s="3">
        <v>0</v>
      </c>
      <c r="P2211" s="3"/>
      <c r="Q2211" s="3">
        <f t="shared" si="72"/>
        <v>780</v>
      </c>
      <c r="T2211" s="15"/>
    </row>
    <row r="2212" spans="1:20" ht="11.85" customHeight="1" x14ac:dyDescent="0.2">
      <c r="A2212" s="2" t="s">
        <v>1036</v>
      </c>
      <c r="C2212" s="3">
        <v>0</v>
      </c>
      <c r="D2212" s="3"/>
      <c r="E2212" s="3">
        <v>76</v>
      </c>
      <c r="F2212" s="3"/>
      <c r="G2212" s="4">
        <v>0</v>
      </c>
      <c r="H2212" s="3"/>
      <c r="I2212" s="3">
        <v>55</v>
      </c>
      <c r="J2212" s="3"/>
      <c r="K2212" s="3">
        <v>55</v>
      </c>
      <c r="L2212" s="3"/>
      <c r="M2212" s="3">
        <v>110</v>
      </c>
      <c r="N2212" s="3"/>
      <c r="O2212" s="3">
        <v>0</v>
      </c>
      <c r="P2212" s="3"/>
      <c r="Q2212" s="3">
        <f t="shared" si="72"/>
        <v>110</v>
      </c>
      <c r="T2212" s="15"/>
    </row>
    <row r="2213" spans="1:20" ht="11.85" hidden="1" customHeight="1" x14ac:dyDescent="0.2">
      <c r="A2213" s="2" t="s">
        <v>1037</v>
      </c>
      <c r="C2213" s="3">
        <v>0</v>
      </c>
      <c r="D2213" s="3"/>
      <c r="E2213" s="3">
        <v>0</v>
      </c>
      <c r="F2213" s="3"/>
      <c r="G2213" s="4">
        <v>0</v>
      </c>
      <c r="H2213" s="3"/>
      <c r="I2213" s="3">
        <v>0</v>
      </c>
      <c r="J2213" s="3"/>
      <c r="K2213" s="3">
        <v>0</v>
      </c>
      <c r="L2213" s="3"/>
      <c r="M2213" s="3">
        <v>0</v>
      </c>
      <c r="N2213" s="3"/>
      <c r="O2213" s="3">
        <v>0</v>
      </c>
      <c r="P2213" s="3"/>
      <c r="Q2213" s="3">
        <f t="shared" si="72"/>
        <v>0</v>
      </c>
      <c r="T2213" s="15"/>
    </row>
    <row r="2214" spans="1:20" ht="11.85" customHeight="1" x14ac:dyDescent="0.2">
      <c r="A2214" s="2" t="s">
        <v>1038</v>
      </c>
      <c r="C2214" s="3">
        <v>64</v>
      </c>
      <c r="D2214" s="3"/>
      <c r="E2214" s="3">
        <v>174.74</v>
      </c>
      <c r="F2214" s="3"/>
      <c r="G2214" s="4">
        <v>179.1</v>
      </c>
      <c r="H2214" s="3"/>
      <c r="I2214" s="3">
        <v>200</v>
      </c>
      <c r="J2214" s="3"/>
      <c r="K2214" s="3">
        <v>200</v>
      </c>
      <c r="L2214" s="3"/>
      <c r="M2214" s="3">
        <v>200</v>
      </c>
      <c r="N2214" s="3"/>
      <c r="O2214" s="3">
        <v>0</v>
      </c>
      <c r="P2214" s="3"/>
      <c r="Q2214" s="3">
        <f t="shared" si="72"/>
        <v>200</v>
      </c>
      <c r="T2214" s="15"/>
    </row>
    <row r="2215" spans="1:20" ht="11.85" customHeight="1" x14ac:dyDescent="0.2">
      <c r="A2215" s="2" t="s">
        <v>1039</v>
      </c>
      <c r="C2215" s="3">
        <v>5855</v>
      </c>
      <c r="D2215" s="3"/>
      <c r="E2215" s="3">
        <v>1976.19</v>
      </c>
      <c r="F2215" s="3"/>
      <c r="G2215" s="4">
        <v>6485.54</v>
      </c>
      <c r="H2215" s="3"/>
      <c r="I2215" s="3">
        <v>30000</v>
      </c>
      <c r="J2215" s="3"/>
      <c r="K2215" s="3">
        <v>32200</v>
      </c>
      <c r="L2215" s="3"/>
      <c r="M2215" s="3">
        <v>30000</v>
      </c>
      <c r="N2215" s="3"/>
      <c r="O2215" s="3">
        <v>0</v>
      </c>
      <c r="P2215" s="3"/>
      <c r="Q2215" s="3">
        <f t="shared" si="72"/>
        <v>30000</v>
      </c>
      <c r="T2215" s="15"/>
    </row>
    <row r="2216" spans="1:20" ht="11.85" hidden="1" customHeight="1" x14ac:dyDescent="0.2">
      <c r="A2216" s="2" t="s">
        <v>1040</v>
      </c>
      <c r="C2216" s="3">
        <v>0</v>
      </c>
      <c r="D2216" s="3"/>
      <c r="E2216" s="3">
        <v>0</v>
      </c>
      <c r="F2216" s="3"/>
      <c r="G2216" s="4">
        <v>0</v>
      </c>
      <c r="H2216" s="3"/>
      <c r="I2216" s="3">
        <v>0</v>
      </c>
      <c r="J2216" s="3"/>
      <c r="K2216" s="3">
        <v>0</v>
      </c>
      <c r="L2216" s="3"/>
      <c r="M2216" s="3">
        <v>0</v>
      </c>
      <c r="N2216" s="3"/>
      <c r="O2216" s="3">
        <v>0</v>
      </c>
      <c r="P2216" s="3"/>
      <c r="Q2216" s="3">
        <f t="shared" si="72"/>
        <v>0</v>
      </c>
      <c r="T2216" s="15"/>
    </row>
    <row r="2217" spans="1:20" ht="11.85" customHeight="1" x14ac:dyDescent="0.2">
      <c r="A2217" s="2" t="s">
        <v>1041</v>
      </c>
      <c r="C2217" s="19">
        <v>0</v>
      </c>
      <c r="D2217" s="3"/>
      <c r="E2217" s="19">
        <v>0</v>
      </c>
      <c r="F2217" s="3"/>
      <c r="G2217" s="20">
        <v>0</v>
      </c>
      <c r="H2217" s="3"/>
      <c r="I2217" s="19">
        <v>0</v>
      </c>
      <c r="J2217" s="3"/>
      <c r="K2217" s="19">
        <v>0</v>
      </c>
      <c r="L2217" s="3"/>
      <c r="M2217" s="19">
        <v>0</v>
      </c>
      <c r="N2217" s="3"/>
      <c r="O2217" s="19">
        <v>0</v>
      </c>
      <c r="P2217" s="3"/>
      <c r="Q2217" s="3">
        <f t="shared" si="72"/>
        <v>0</v>
      </c>
      <c r="T2217" s="15"/>
    </row>
    <row r="2218" spans="1:20" ht="11.85" customHeight="1" x14ac:dyDescent="0.2">
      <c r="A2218" s="2" t="s">
        <v>1042</v>
      </c>
      <c r="C2218" s="19">
        <v>0</v>
      </c>
      <c r="D2218" s="19"/>
      <c r="E2218" s="19">
        <v>0</v>
      </c>
      <c r="F2218" s="19"/>
      <c r="G2218" s="20">
        <v>0</v>
      </c>
      <c r="H2218" s="19"/>
      <c r="I2218" s="19">
        <v>1000</v>
      </c>
      <c r="J2218" s="19"/>
      <c r="K2218" s="19">
        <v>500</v>
      </c>
      <c r="L2218" s="19"/>
      <c r="M2218" s="19">
        <v>515</v>
      </c>
      <c r="N2218" s="19"/>
      <c r="O2218" s="19">
        <v>0</v>
      </c>
      <c r="P2218" s="19"/>
      <c r="Q2218" s="3">
        <f t="shared" si="72"/>
        <v>515</v>
      </c>
      <c r="T2218" s="15"/>
    </row>
    <row r="2219" spans="1:20" ht="11.85" customHeight="1" x14ac:dyDescent="0.2">
      <c r="A2219" s="2" t="s">
        <v>1043</v>
      </c>
      <c r="C2219" s="16">
        <v>0</v>
      </c>
      <c r="D2219" s="3"/>
      <c r="E2219" s="16">
        <v>0</v>
      </c>
      <c r="F2219" s="3"/>
      <c r="G2219" s="17">
        <v>0</v>
      </c>
      <c r="H2219" s="3"/>
      <c r="I2219" s="16">
        <v>6815</v>
      </c>
      <c r="J2219" s="3"/>
      <c r="K2219" s="16">
        <v>2000</v>
      </c>
      <c r="L2219" s="3"/>
      <c r="M2219" s="16">
        <v>4990</v>
      </c>
      <c r="N2219" s="3"/>
      <c r="O2219" s="16">
        <v>0</v>
      </c>
      <c r="P2219" s="3"/>
      <c r="Q2219" s="16">
        <f t="shared" si="72"/>
        <v>4990</v>
      </c>
      <c r="T2219" s="15"/>
    </row>
    <row r="2220" spans="1:20" ht="11.85" customHeight="1" x14ac:dyDescent="0.2">
      <c r="A2220" s="2" t="s">
        <v>290</v>
      </c>
      <c r="C2220" s="3">
        <f>SUM(C2203:C2219)</f>
        <v>9172</v>
      </c>
      <c r="D2220" s="3"/>
      <c r="E2220" s="3">
        <f>SUM(E2203:E2219)</f>
        <v>10299.5</v>
      </c>
      <c r="F2220" s="3"/>
      <c r="G2220" s="4">
        <f>SUM(G2203:G2219)</f>
        <v>13785.260000000002</v>
      </c>
      <c r="H2220" s="3"/>
      <c r="I2220" s="3">
        <f>SUM(I2203:I2219)</f>
        <v>45979</v>
      </c>
      <c r="J2220" s="3"/>
      <c r="K2220" s="3">
        <f>SUM(K2203:K2219)</f>
        <v>42864</v>
      </c>
      <c r="L2220" s="3"/>
      <c r="M2220" s="3">
        <f>SUM(M2203:M2219)</f>
        <v>43295</v>
      </c>
      <c r="N2220" s="3"/>
      <c r="O2220" s="3">
        <f>SUM(O2203:O2219)</f>
        <v>0</v>
      </c>
      <c r="P2220" s="3"/>
      <c r="Q2220" s="3">
        <f>SUM(Q2203:Q2219)</f>
        <v>43295</v>
      </c>
    </row>
    <row r="2221" spans="1:20" ht="11.85" customHeight="1" x14ac:dyDescent="0.2">
      <c r="C2221" s="3"/>
      <c r="D2221" s="3"/>
      <c r="F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</row>
    <row r="2222" spans="1:20" ht="11.85" customHeight="1" x14ac:dyDescent="0.2">
      <c r="A2222" s="2" t="s">
        <v>1044</v>
      </c>
      <c r="C2222" s="19">
        <v>0</v>
      </c>
      <c r="D2222" s="3"/>
      <c r="E2222" s="19">
        <v>0</v>
      </c>
      <c r="F2222" s="3"/>
      <c r="G2222" s="20">
        <v>0</v>
      </c>
      <c r="H2222" s="3"/>
      <c r="I2222" s="19">
        <v>0</v>
      </c>
      <c r="J2222" s="3"/>
      <c r="K2222" s="19">
        <v>0</v>
      </c>
      <c r="L2222" s="3"/>
      <c r="M2222" s="19">
        <v>0</v>
      </c>
      <c r="N2222" s="3"/>
      <c r="O2222" s="19">
        <v>0</v>
      </c>
      <c r="P2222" s="3"/>
      <c r="Q2222" s="19">
        <f>M2222+O2222</f>
        <v>0</v>
      </c>
    </row>
    <row r="2223" spans="1:20" ht="11.85" customHeight="1" x14ac:dyDescent="0.2">
      <c r="A2223" s="2" t="s">
        <v>1045</v>
      </c>
      <c r="C2223" s="16">
        <v>0</v>
      </c>
      <c r="D2223" s="3"/>
      <c r="E2223" s="16">
        <v>0</v>
      </c>
      <c r="F2223" s="3"/>
      <c r="G2223" s="17">
        <v>0</v>
      </c>
      <c r="H2223" s="3"/>
      <c r="I2223" s="16">
        <v>27800</v>
      </c>
      <c r="J2223" s="3"/>
      <c r="K2223" s="16">
        <v>20717</v>
      </c>
      <c r="L2223" s="3"/>
      <c r="M2223" s="16">
        <v>0</v>
      </c>
      <c r="N2223" s="3"/>
      <c r="O2223" s="16">
        <v>0</v>
      </c>
      <c r="P2223" s="3"/>
      <c r="Q2223" s="16">
        <f>M2223+O2223</f>
        <v>0</v>
      </c>
    </row>
    <row r="2224" spans="1:20" ht="11.85" customHeight="1" x14ac:dyDescent="0.2">
      <c r="A2224" s="2" t="s">
        <v>293</v>
      </c>
      <c r="C2224" s="3">
        <f>SUM(C2222:C2223)</f>
        <v>0</v>
      </c>
      <c r="D2224" s="3"/>
      <c r="E2224" s="3">
        <f>SUM(E2222:E2223)</f>
        <v>0</v>
      </c>
      <c r="F2224" s="3"/>
      <c r="G2224" s="4">
        <f>SUM(G2222:G2223)</f>
        <v>0</v>
      </c>
      <c r="H2224" s="3"/>
      <c r="I2224" s="3">
        <f>SUM(I2222:I2223)</f>
        <v>27800</v>
      </c>
      <c r="J2224" s="3"/>
      <c r="K2224" s="3">
        <f>SUM(K2222:K2223)</f>
        <v>20717</v>
      </c>
      <c r="L2224" s="3"/>
      <c r="M2224" s="3">
        <f>SUM(M2222:M2223)</f>
        <v>0</v>
      </c>
      <c r="N2224" s="3"/>
      <c r="O2224" s="3">
        <f>SUM(O2222:O2223)</f>
        <v>0</v>
      </c>
      <c r="P2224" s="3"/>
      <c r="Q2224" s="3">
        <f>SUM(Q2222:Q2223)</f>
        <v>0</v>
      </c>
    </row>
    <row r="2225" spans="1:21" ht="11.85" customHeight="1" x14ac:dyDescent="0.2">
      <c r="G2225" s="29"/>
    </row>
    <row r="2226" spans="1:21" ht="11.85" customHeight="1" x14ac:dyDescent="0.2">
      <c r="A2226" s="2" t="s">
        <v>1046</v>
      </c>
      <c r="C2226" s="3">
        <f>C2188+C2200+C2220+C2224</f>
        <v>130948</v>
      </c>
      <c r="D2226" s="3"/>
      <c r="E2226" s="3">
        <f>E2188+E2200+E2220+E2224</f>
        <v>110002.25</v>
      </c>
      <c r="F2226" s="3"/>
      <c r="G2226" s="4">
        <f>G2188+G2200+G2220+G2224</f>
        <v>144913.25</v>
      </c>
      <c r="H2226" s="3"/>
      <c r="I2226" s="3">
        <f>I2188+I2200+I2220+I2224</f>
        <v>224791</v>
      </c>
      <c r="J2226" s="3"/>
      <c r="K2226" s="3">
        <f>K2188+K2200+K2220+K2224</f>
        <v>189843</v>
      </c>
      <c r="L2226" s="3"/>
      <c r="M2226" s="3">
        <f>M2188+M2200+M2220+M2224</f>
        <v>185853</v>
      </c>
      <c r="N2226" s="3"/>
      <c r="O2226" s="3">
        <f>O2188+O2200+O2220+O2224</f>
        <v>11188</v>
      </c>
      <c r="P2226" s="3"/>
      <c r="Q2226" s="3">
        <f>Q2188+Q2200+Q2220+Q2224</f>
        <v>197041</v>
      </c>
      <c r="R2226" s="3"/>
      <c r="S2226" s="3"/>
      <c r="T2226" s="15"/>
      <c r="U2226" s="3"/>
    </row>
    <row r="2227" spans="1:21" ht="11.85" customHeight="1" x14ac:dyDescent="0.2">
      <c r="C2227" s="3"/>
      <c r="D2227" s="3"/>
      <c r="F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</row>
    <row r="2228" spans="1:21" ht="11.85" customHeight="1" x14ac:dyDescent="0.2">
      <c r="C2228" s="3"/>
      <c r="D2228" s="3"/>
      <c r="F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</row>
    <row r="2229" spans="1:21" ht="11.85" customHeight="1" x14ac:dyDescent="0.2">
      <c r="C2229" s="3"/>
      <c r="D2229" s="3"/>
      <c r="F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</row>
    <row r="2230" spans="1:21" ht="11.85" customHeight="1" x14ac:dyDescent="0.2">
      <c r="C2230" s="3"/>
      <c r="D2230" s="3"/>
      <c r="F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</row>
    <row r="2231" spans="1:21" ht="11.85" customHeight="1" x14ac:dyDescent="0.2">
      <c r="C2231" s="3"/>
      <c r="D2231" s="3"/>
      <c r="F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</row>
    <row r="2232" spans="1:21" ht="11.85" customHeight="1" x14ac:dyDescent="0.2">
      <c r="A2232" s="1"/>
      <c r="B2232" s="1"/>
      <c r="E2232" s="3" t="str">
        <f>$E$1</f>
        <v>CITY OF BRADY</v>
      </c>
    </row>
    <row r="2233" spans="1:21" ht="11.85" customHeight="1" x14ac:dyDescent="0.2">
      <c r="E2233" s="3" t="str">
        <f>$E$2</f>
        <v>BUDGET REPORT</v>
      </c>
    </row>
    <row r="2234" spans="1:21" ht="11.85" customHeight="1" x14ac:dyDescent="0.2">
      <c r="E2234" s="3" t="str">
        <f>$E$3</f>
        <v>FISCAL YEAR 2015 - 2016</v>
      </c>
    </row>
    <row r="2235" spans="1:21" ht="11.85" customHeight="1" x14ac:dyDescent="0.2">
      <c r="A2235" s="2" t="s">
        <v>3</v>
      </c>
    </row>
    <row r="2236" spans="1:21" ht="11.85" customHeight="1" x14ac:dyDescent="0.2"/>
    <row r="2237" spans="1:21" ht="11.85" customHeight="1" x14ac:dyDescent="0.2">
      <c r="I2237" s="48" t="str">
        <f>$I$6</f>
        <v>(----- 2014-2015 ------)</v>
      </c>
      <c r="J2237" s="48"/>
      <c r="K2237" s="48"/>
      <c r="L2237" s="7"/>
      <c r="M2237" s="48" t="str">
        <f>$M$6</f>
        <v>2015-2016</v>
      </c>
      <c r="N2237" s="48"/>
      <c r="O2237" s="48"/>
      <c r="P2237" s="48"/>
      <c r="Q2237" s="48"/>
    </row>
    <row r="2238" spans="1:21" ht="11.85" customHeight="1" x14ac:dyDescent="0.2">
      <c r="C2238" s="7" t="str">
        <f>$C$7</f>
        <v>2011- 2012</v>
      </c>
      <c r="D2238" s="7"/>
      <c r="E2238" s="8" t="str">
        <f>$E$7</f>
        <v>2012-2013</v>
      </c>
      <c r="F2238" s="7"/>
      <c r="G2238" s="9" t="str">
        <f>$G$7</f>
        <v>2013- 2014</v>
      </c>
      <c r="H2238" s="7"/>
      <c r="I2238" s="7" t="s">
        <v>9</v>
      </c>
      <c r="J2238" s="7"/>
      <c r="K2238" s="7" t="str">
        <f>+$K$7</f>
        <v>PROJECTED</v>
      </c>
      <c r="L2238" s="7"/>
      <c r="M2238" s="7" t="str">
        <f>$M$7</f>
        <v>2015-2016</v>
      </c>
      <c r="N2238" s="7"/>
      <c r="O2238" s="7" t="str">
        <f>$O$7</f>
        <v>2015-2016</v>
      </c>
      <c r="P2238" s="7"/>
      <c r="Q2238" s="42" t="str">
        <f>$Q$7</f>
        <v>APPROVED</v>
      </c>
    </row>
    <row r="2239" spans="1:21" ht="11.85" customHeight="1" x14ac:dyDescent="0.2">
      <c r="A2239" s="10" t="s">
        <v>237</v>
      </c>
      <c r="C2239" s="11" t="s">
        <v>12</v>
      </c>
      <c r="D2239" s="7"/>
      <c r="E2239" s="12" t="s">
        <v>12</v>
      </c>
      <c r="F2239" s="7"/>
      <c r="G2239" s="13" t="s">
        <v>12</v>
      </c>
      <c r="H2239" s="7"/>
      <c r="I2239" s="11" t="s">
        <v>13</v>
      </c>
      <c r="J2239" s="7"/>
      <c r="K2239" s="11" t="s">
        <v>13</v>
      </c>
      <c r="L2239" s="7"/>
      <c r="M2239" s="11" t="str">
        <f>$M$8</f>
        <v>BASE</v>
      </c>
      <c r="N2239" s="7"/>
      <c r="O2239" s="11" t="str">
        <f>$O$8</f>
        <v>SUPPLEMENTAL</v>
      </c>
      <c r="P2239" s="7"/>
      <c r="Q2239" s="11" t="str">
        <f>$Q$8</f>
        <v>BUDGET</v>
      </c>
    </row>
    <row r="2240" spans="1:21" ht="11.85" customHeight="1" x14ac:dyDescent="0.2"/>
    <row r="2241" spans="1:21" ht="11.85" customHeight="1" x14ac:dyDescent="0.2"/>
    <row r="2242" spans="1:21" ht="11.85" customHeight="1" thickBot="1" x14ac:dyDescent="0.25">
      <c r="A2242" s="2" t="s">
        <v>1047</v>
      </c>
      <c r="C2242" s="22">
        <f>C428+C553+C653+C695+C796+C890+C986+C1107+C1205+C1262+C1319+C1410+C1444+C1537+C1556+C1650+C1722+C1806+C1942+C2014+C2080+C2151+C2226</f>
        <v>6939863</v>
      </c>
      <c r="D2242" s="3"/>
      <c r="E2242" s="22">
        <f>E428+E553+E653+E695+E796+E890+E986+E1107+E1205+E1262+E1319+E1410+E1444+E1537+E1556+E1650+E1722+E1806+E1942+E2014+E2080+E2151+E2226</f>
        <v>6438532.2399999974</v>
      </c>
      <c r="F2242" s="3"/>
      <c r="G2242" s="23">
        <f>G428+G553+G653+G695+G796+G890+G986+G1107+G1205+G1262+G1319+G1410+G1444+G1537+G1556+G1650+G1722+G1806+G1942+G2014+G2080+G2151+G2226</f>
        <v>5886788.5500000017</v>
      </c>
      <c r="H2242" s="3"/>
      <c r="I2242" s="22">
        <f>I428+I553+I653+I695+I796+I890+I986+I1107+I1205+I1262+I1319+I1410+I1444+I1537+I1556+I1650+I1722+I1806+I1942+I2014+I2080+I2151+I2226</f>
        <v>7058094.3600000003</v>
      </c>
      <c r="J2242" s="3"/>
      <c r="K2242" s="22">
        <f>K428+K553+K653+K695+K796+K890+K986+K1107+K1205+K1262+K1319+K1410+K1444+K1537+K1556+K1650+K1722+K1806+K1942+K2014+K2080+K2151+K2226</f>
        <v>7512411</v>
      </c>
      <c r="L2242" s="3"/>
      <c r="M2242" s="22">
        <f>M428+M553+M653+M695+M796+M890+M986+M1107+M1205+M1262+M1319+M1410+M1444+M1537+M1556+M1650+M1722+M1806+M1942+M2014+M2080+M2151+M2226</f>
        <v>6680694</v>
      </c>
      <c r="N2242" s="3"/>
      <c r="O2242" s="22">
        <f>O428+O553+O653+O695+O796+O890+O986+O1107+O1205+O1262+O1319+O1410+O1444+O1537+O1556+O1650+O1722+O1806+O1942+O2014+O2080+O2151+O2226</f>
        <v>1874806</v>
      </c>
      <c r="P2242" s="3"/>
      <c r="Q2242" s="22">
        <f>Q428+Q553+Q653+Q695+Q796+Q890+Q986+Q1107+Q1205+Q1262+Q1319+Q1410+Q1444+Q1537+Q1556+Q1650+Q1722+Q1806+Q1942+Q2014+Q2080+Q2151+Q2226</f>
        <v>8555500</v>
      </c>
      <c r="R2242" s="3"/>
      <c r="S2242" s="3"/>
      <c r="U2242" s="3"/>
    </row>
    <row r="2243" spans="1:21" ht="11.85" customHeight="1" thickTop="1" x14ac:dyDescent="0.2">
      <c r="C2243" s="3"/>
      <c r="D2243" s="3"/>
      <c r="F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</row>
    <row r="2244" spans="1:21" ht="11.85" customHeight="1" x14ac:dyDescent="0.2">
      <c r="C2244" s="3"/>
      <c r="D2244" s="3"/>
      <c r="F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</row>
    <row r="2245" spans="1:21" ht="11.85" customHeight="1" thickBot="1" x14ac:dyDescent="0.25">
      <c r="A2245" s="2" t="s">
        <v>1048</v>
      </c>
      <c r="C2245" s="22">
        <f>C324-C2242</f>
        <v>28603</v>
      </c>
      <c r="D2245" s="3"/>
      <c r="E2245" s="22">
        <f>E324-E2242</f>
        <v>350000.42000000272</v>
      </c>
      <c r="F2245" s="3"/>
      <c r="G2245" s="23">
        <f>G324-G2242</f>
        <v>132998.13999999966</v>
      </c>
      <c r="H2245" s="3"/>
      <c r="I2245" s="22">
        <f>I324-I2242</f>
        <v>-0.36000000033527613</v>
      </c>
      <c r="J2245" s="3"/>
      <c r="K2245" s="22">
        <f>K324-K2242</f>
        <v>536668</v>
      </c>
      <c r="L2245" s="3"/>
      <c r="M2245" s="22">
        <f>M324-M2242</f>
        <v>-54675</v>
      </c>
      <c r="N2245" s="3"/>
      <c r="O2245" s="22">
        <f>O324-O2242</f>
        <v>-320247</v>
      </c>
      <c r="P2245" s="3"/>
      <c r="Q2245" s="22">
        <f>Q324-Q2242</f>
        <v>-374922</v>
      </c>
      <c r="U2245" s="3"/>
    </row>
    <row r="2246" spans="1:21" ht="11.85" customHeight="1" thickTop="1" x14ac:dyDescent="0.2">
      <c r="C2246" s="3"/>
      <c r="D2246" s="3"/>
      <c r="F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</row>
    <row r="2247" spans="1:21" ht="11.85" customHeight="1" x14ac:dyDescent="0.2">
      <c r="A2247" s="2" t="s">
        <v>1049</v>
      </c>
      <c r="C2247" s="3"/>
      <c r="D2247" s="3"/>
      <c r="F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</row>
    <row r="2248" spans="1:21" ht="11.85" customHeight="1" thickBot="1" x14ac:dyDescent="0.25">
      <c r="A2248" s="2" t="s">
        <v>17</v>
      </c>
      <c r="C2248" s="22"/>
      <c r="D2248" s="3"/>
      <c r="E2248" s="22">
        <f>E11+E324-E2242</f>
        <v>1488806.4200000027</v>
      </c>
      <c r="F2248" s="3"/>
      <c r="G2248" s="22">
        <f>G11+G324-G2242</f>
        <v>1621804.5600000024</v>
      </c>
      <c r="H2248" s="3"/>
      <c r="I2248" s="22">
        <f>I11+I324-I2242</f>
        <v>1621804.200000002</v>
      </c>
      <c r="J2248" s="3"/>
      <c r="K2248" s="22">
        <f>K11+K324-K2242</f>
        <v>2158472.5600000024</v>
      </c>
      <c r="L2248" s="3"/>
      <c r="M2248" s="22">
        <f>M11+M324-M2242</f>
        <v>2103797.5600000024</v>
      </c>
      <c r="N2248" s="3"/>
      <c r="O2248" s="3"/>
      <c r="P2248" s="3"/>
      <c r="Q2248" s="22">
        <f>Q11+Q324-Q2242</f>
        <v>1783550.5600000024</v>
      </c>
      <c r="U2248" s="3"/>
    </row>
    <row r="2249" spans="1:21" ht="11.85" customHeight="1" thickTop="1" x14ac:dyDescent="0.2">
      <c r="C2249" s="3"/>
      <c r="D2249" s="3"/>
      <c r="F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</row>
    <row r="2250" spans="1:21" ht="11.85" customHeight="1" x14ac:dyDescent="0.2"/>
    <row r="2251" spans="1:21" ht="11.85" customHeight="1" x14ac:dyDescent="0.2"/>
    <row r="2252" spans="1:21" ht="11.85" customHeight="1" x14ac:dyDescent="0.2"/>
    <row r="2253" spans="1:21" ht="11.85" customHeight="1" x14ac:dyDescent="0.2"/>
    <row r="2254" spans="1:21" ht="11.85" customHeight="1" x14ac:dyDescent="0.2"/>
    <row r="2255" spans="1:21" ht="11.85" customHeight="1" x14ac:dyDescent="0.2"/>
    <row r="2256" spans="1:21" ht="11.85" customHeight="1" x14ac:dyDescent="0.2"/>
    <row r="2257" ht="11.85" customHeight="1" x14ac:dyDescent="0.2"/>
    <row r="2258" ht="11.85" customHeight="1" x14ac:dyDescent="0.2"/>
    <row r="2259" ht="11.85" customHeight="1" x14ac:dyDescent="0.2"/>
    <row r="2260" ht="11.85" customHeight="1" x14ac:dyDescent="0.2"/>
    <row r="2261" ht="11.85" customHeight="1" x14ac:dyDescent="0.2"/>
    <row r="2262" ht="11.85" customHeight="1" x14ac:dyDescent="0.2"/>
    <row r="2263" ht="11.85" customHeight="1" x14ac:dyDescent="0.2"/>
    <row r="2264" ht="11.85" customHeight="1" x14ac:dyDescent="0.2"/>
    <row r="2265" ht="11.85" customHeight="1" x14ac:dyDescent="0.2"/>
    <row r="2266" ht="11.85" customHeight="1" x14ac:dyDescent="0.2"/>
    <row r="2267" ht="11.85" customHeight="1" x14ac:dyDescent="0.2"/>
    <row r="2268" ht="11.85" customHeight="1" x14ac:dyDescent="0.2"/>
    <row r="2269" ht="11.85" customHeight="1" x14ac:dyDescent="0.2"/>
    <row r="2270" ht="11.85" customHeight="1" x14ac:dyDescent="0.2"/>
    <row r="2271" ht="11.85" customHeight="1" x14ac:dyDescent="0.2"/>
    <row r="2272" ht="11.85" customHeight="1" x14ac:dyDescent="0.2"/>
    <row r="2273" ht="11.85" customHeight="1" x14ac:dyDescent="0.2"/>
    <row r="2274" ht="11.85" customHeight="1" x14ac:dyDescent="0.2"/>
    <row r="2275" ht="11.85" customHeight="1" x14ac:dyDescent="0.2"/>
    <row r="2276" ht="11.85" customHeight="1" x14ac:dyDescent="0.2"/>
    <row r="2277" ht="11.85" customHeight="1" x14ac:dyDescent="0.2"/>
    <row r="2278" ht="11.85" customHeight="1" x14ac:dyDescent="0.2"/>
    <row r="2279" ht="11.85" customHeight="1" x14ac:dyDescent="0.2"/>
    <row r="2280" ht="11.85" customHeight="1" x14ac:dyDescent="0.2"/>
    <row r="2281" ht="11.85" customHeight="1" x14ac:dyDescent="0.2"/>
    <row r="2282" ht="11.85" customHeight="1" x14ac:dyDescent="0.2"/>
    <row r="2283" ht="11.85" customHeight="1" x14ac:dyDescent="0.2"/>
    <row r="2284" ht="11.85" customHeight="1" x14ac:dyDescent="0.2"/>
    <row r="2285" ht="11.85" customHeight="1" x14ac:dyDescent="0.2"/>
    <row r="2286" ht="11.85" customHeight="1" x14ac:dyDescent="0.2"/>
    <row r="2287" ht="11.85" customHeight="1" x14ac:dyDescent="0.2"/>
    <row r="2288" ht="11.85" customHeight="1" x14ac:dyDescent="0.2"/>
    <row r="2289" spans="1:17" ht="11.85" customHeight="1" x14ac:dyDescent="0.2"/>
    <row r="2290" spans="1:17" ht="11.85" customHeight="1" x14ac:dyDescent="0.2"/>
    <row r="2291" spans="1:17" ht="11.85" customHeight="1" x14ac:dyDescent="0.2"/>
    <row r="2292" spans="1:17" ht="11.85" customHeight="1" x14ac:dyDescent="0.2"/>
    <row r="2293" spans="1:17" ht="11.85" customHeight="1" x14ac:dyDescent="0.2"/>
    <row r="2294" spans="1:17" ht="11.85" customHeight="1" x14ac:dyDescent="0.2"/>
    <row r="2295" spans="1:17" ht="11.85" customHeight="1" x14ac:dyDescent="0.2">
      <c r="A2295" s="1"/>
      <c r="B2295" s="1"/>
      <c r="E2295" s="3" t="str">
        <f>$E$1</f>
        <v>CITY OF BRADY</v>
      </c>
    </row>
    <row r="2296" spans="1:17" ht="11.85" customHeight="1" x14ac:dyDescent="0.2">
      <c r="E2296" s="3" t="str">
        <f>$E$2</f>
        <v>BUDGET REPORT</v>
      </c>
    </row>
    <row r="2297" spans="1:17" ht="11.85" customHeight="1" x14ac:dyDescent="0.2">
      <c r="E2297" s="3" t="str">
        <f>$E$3</f>
        <v>FISCAL YEAR 2015 - 2016</v>
      </c>
    </row>
    <row r="2298" spans="1:17" ht="11.85" customHeight="1" x14ac:dyDescent="0.2">
      <c r="A2298" s="2" t="s">
        <v>1050</v>
      </c>
    </row>
    <row r="2299" spans="1:17" ht="11.85" customHeight="1" x14ac:dyDescent="0.2"/>
    <row r="2300" spans="1:17" ht="11.85" customHeight="1" x14ac:dyDescent="0.2">
      <c r="I2300" s="48" t="str">
        <f>$I$6</f>
        <v>(----- 2014-2015 ------)</v>
      </c>
      <c r="J2300" s="48"/>
      <c r="K2300" s="48"/>
      <c r="L2300" s="7"/>
      <c r="M2300" s="48" t="str">
        <f>$M$6</f>
        <v>2015-2016</v>
      </c>
      <c r="N2300" s="48"/>
      <c r="O2300" s="48"/>
      <c r="P2300" s="48"/>
      <c r="Q2300" s="48"/>
    </row>
    <row r="2301" spans="1:17" ht="11.85" customHeight="1" x14ac:dyDescent="0.2">
      <c r="C2301" s="7" t="str">
        <f>$C$7</f>
        <v>2011- 2012</v>
      </c>
      <c r="D2301" s="7"/>
      <c r="E2301" s="8" t="str">
        <f>$E$7</f>
        <v>2012-2013</v>
      </c>
      <c r="F2301" s="7"/>
      <c r="G2301" s="9" t="str">
        <f>$G$7</f>
        <v>2013- 2014</v>
      </c>
      <c r="H2301" s="7"/>
      <c r="I2301" s="7" t="s">
        <v>9</v>
      </c>
      <c r="J2301" s="7"/>
      <c r="K2301" s="7" t="str">
        <f>+$K$7</f>
        <v>PROJECTED</v>
      </c>
      <c r="L2301" s="7"/>
      <c r="M2301" s="7" t="str">
        <f>$M$7</f>
        <v>2015-2016</v>
      </c>
      <c r="N2301" s="7"/>
      <c r="O2301" s="7" t="str">
        <f>$O$7</f>
        <v>2015-2016</v>
      </c>
      <c r="P2301" s="7"/>
      <c r="Q2301" s="42" t="str">
        <f>$Q$7</f>
        <v>APPROVED</v>
      </c>
    </row>
    <row r="2302" spans="1:17" ht="11.85" customHeight="1" x14ac:dyDescent="0.2">
      <c r="A2302" s="10"/>
      <c r="C2302" s="11" t="s">
        <v>12</v>
      </c>
      <c r="D2302" s="7"/>
      <c r="E2302" s="12" t="s">
        <v>12</v>
      </c>
      <c r="F2302" s="7"/>
      <c r="G2302" s="13" t="s">
        <v>12</v>
      </c>
      <c r="H2302" s="7"/>
      <c r="I2302" s="11" t="s">
        <v>13</v>
      </c>
      <c r="J2302" s="7"/>
      <c r="K2302" s="11" t="s">
        <v>13</v>
      </c>
      <c r="L2302" s="7"/>
      <c r="M2302" s="11" t="str">
        <f>$M$8</f>
        <v>BASE</v>
      </c>
      <c r="N2302" s="7"/>
      <c r="O2302" s="11" t="str">
        <f>$O$8</f>
        <v>SUPPLEMENTAL</v>
      </c>
      <c r="P2302" s="7"/>
      <c r="Q2302" s="11" t="str">
        <f>$Q$8</f>
        <v>BUDGET</v>
      </c>
    </row>
    <row r="2303" spans="1:17" ht="11.85" customHeight="1" x14ac:dyDescent="0.2"/>
    <row r="2304" spans="1:17" ht="11.85" customHeight="1" x14ac:dyDescent="0.2">
      <c r="A2304" s="2" t="s">
        <v>16</v>
      </c>
      <c r="I2304" s="30"/>
      <c r="J2304" s="30"/>
      <c r="K2304" s="30"/>
    </row>
    <row r="2305" spans="1:17" ht="11.85" customHeight="1" x14ac:dyDescent="0.2">
      <c r="A2305" s="2" t="s">
        <v>17</v>
      </c>
      <c r="C2305" s="3"/>
      <c r="D2305" s="3"/>
      <c r="E2305" s="3">
        <v>2501822</v>
      </c>
      <c r="F2305" s="3"/>
      <c r="G2305" s="3">
        <f>+E2763</f>
        <v>5236052.4999999981</v>
      </c>
      <c r="H2305" s="3"/>
      <c r="I2305" s="3">
        <f>+G2763</f>
        <v>6220069.6499999985</v>
      </c>
      <c r="J2305" s="3"/>
      <c r="K2305" s="3">
        <f>+I2305</f>
        <v>6220069.6499999985</v>
      </c>
      <c r="L2305" s="3"/>
      <c r="M2305" s="3">
        <f>+K2763</f>
        <v>6471426.6499999985</v>
      </c>
      <c r="N2305" s="3"/>
      <c r="O2305" s="3"/>
      <c r="P2305" s="3"/>
      <c r="Q2305" s="3">
        <f>+M2305</f>
        <v>6471426.6499999985</v>
      </c>
    </row>
    <row r="2306" spans="1:17" ht="11.85" customHeight="1" x14ac:dyDescent="0.2">
      <c r="C2306" s="3"/>
      <c r="D2306" s="3"/>
      <c r="F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</row>
    <row r="2307" spans="1:17" ht="11.85" customHeight="1" x14ac:dyDescent="0.2">
      <c r="A2307" s="14" t="s">
        <v>18</v>
      </c>
      <c r="C2307" s="3"/>
      <c r="D2307" s="3"/>
      <c r="F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</row>
    <row r="2308" spans="1:17" ht="11.85" customHeight="1" x14ac:dyDescent="0.2">
      <c r="A2308" s="14"/>
      <c r="C2308" s="3"/>
      <c r="D2308" s="3"/>
      <c r="F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</row>
    <row r="2309" spans="1:17" ht="11.85" customHeight="1" x14ac:dyDescent="0.2">
      <c r="A2309" s="14" t="s">
        <v>1051</v>
      </c>
      <c r="C2309" s="3"/>
      <c r="D2309" s="3"/>
      <c r="F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</row>
    <row r="2310" spans="1:17" ht="11.85" customHeight="1" x14ac:dyDescent="0.2">
      <c r="A2310" s="26" t="s">
        <v>1052</v>
      </c>
      <c r="C2310" s="3">
        <v>0</v>
      </c>
      <c r="D2310" s="3"/>
      <c r="E2310" s="3">
        <v>1210000</v>
      </c>
      <c r="F2310" s="3"/>
      <c r="G2310" s="4">
        <v>0</v>
      </c>
      <c r="H2310" s="3"/>
      <c r="I2310" s="3">
        <v>0</v>
      </c>
      <c r="J2310" s="3"/>
      <c r="K2310" s="3">
        <v>0</v>
      </c>
      <c r="L2310" s="3"/>
      <c r="M2310" s="3">
        <v>0</v>
      </c>
      <c r="N2310" s="3"/>
      <c r="O2310" s="3">
        <v>0</v>
      </c>
      <c r="P2310" s="3"/>
      <c r="Q2310" s="3">
        <f>M2310+O2310</f>
        <v>0</v>
      </c>
    </row>
    <row r="2311" spans="1:17" ht="11.85" customHeight="1" x14ac:dyDescent="0.2">
      <c r="A2311" s="26" t="s">
        <v>1053</v>
      </c>
      <c r="C2311" s="16">
        <v>0</v>
      </c>
      <c r="D2311" s="3"/>
      <c r="E2311" s="16">
        <v>1441990</v>
      </c>
      <c r="F2311" s="3"/>
      <c r="G2311" s="17">
        <v>0</v>
      </c>
      <c r="H2311" s="3"/>
      <c r="I2311" s="16">
        <v>0</v>
      </c>
      <c r="J2311" s="3"/>
      <c r="K2311" s="16">
        <v>0</v>
      </c>
      <c r="L2311" s="3"/>
      <c r="M2311" s="16">
        <v>0</v>
      </c>
      <c r="N2311" s="3"/>
      <c r="O2311" s="16">
        <v>0</v>
      </c>
      <c r="P2311" s="3"/>
      <c r="Q2311" s="16">
        <f>M2311+O2311</f>
        <v>0</v>
      </c>
    </row>
    <row r="2312" spans="1:17" ht="11.85" customHeight="1" x14ac:dyDescent="0.2">
      <c r="A2312" s="26" t="s">
        <v>1054</v>
      </c>
      <c r="C2312" s="3">
        <f>SUM(C2310:C2311)</f>
        <v>0</v>
      </c>
      <c r="D2312" s="3"/>
      <c r="E2312" s="3">
        <f>SUM(E2310:E2311)</f>
        <v>2651990</v>
      </c>
      <c r="F2312" s="3"/>
      <c r="G2312" s="4">
        <f>SUM(G2310:G2311)</f>
        <v>0</v>
      </c>
      <c r="H2312" s="3"/>
      <c r="I2312" s="3">
        <f>SUM(I2310:I2311)</f>
        <v>0</v>
      </c>
      <c r="J2312" s="3"/>
      <c r="K2312" s="3">
        <f>SUM(K2310:K2311)</f>
        <v>0</v>
      </c>
      <c r="L2312" s="3"/>
      <c r="M2312" s="3">
        <f>SUM(M2310:M2311)</f>
        <v>0</v>
      </c>
      <c r="N2312" s="3"/>
      <c r="O2312" s="3">
        <f>SUM(O2310:O2311)</f>
        <v>0</v>
      </c>
      <c r="P2312" s="3"/>
      <c r="Q2312" s="3">
        <f>SUM(Q2310:Q2311)</f>
        <v>0</v>
      </c>
    </row>
    <row r="2313" spans="1:17" ht="11.85" customHeight="1" x14ac:dyDescent="0.2">
      <c r="C2313" s="3"/>
      <c r="D2313" s="3"/>
      <c r="F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</row>
    <row r="2314" spans="1:17" ht="11.85" customHeight="1" x14ac:dyDescent="0.2">
      <c r="A2314" s="14" t="s">
        <v>1055</v>
      </c>
      <c r="C2314" s="3"/>
      <c r="D2314" s="3"/>
      <c r="F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</row>
    <row r="2315" spans="1:17" ht="11.85" customHeight="1" x14ac:dyDescent="0.2">
      <c r="A2315" s="2" t="s">
        <v>1056</v>
      </c>
      <c r="C2315" s="3">
        <v>2060811</v>
      </c>
      <c r="D2315" s="3"/>
      <c r="E2315" s="3">
        <v>1729830.74</v>
      </c>
      <c r="F2315" s="3"/>
      <c r="G2315" s="4">
        <v>1750336.78</v>
      </c>
      <c r="H2315" s="3"/>
      <c r="I2315" s="3">
        <v>1755000</v>
      </c>
      <c r="J2315" s="3"/>
      <c r="K2315" s="3">
        <v>1735000</v>
      </c>
      <c r="L2315" s="3"/>
      <c r="M2315" s="3">
        <v>1730000</v>
      </c>
      <c r="N2315" s="3"/>
      <c r="O2315" s="3">
        <v>0</v>
      </c>
      <c r="P2315" s="3"/>
      <c r="Q2315" s="3">
        <f t="shared" ref="Q2315:Q2321" si="73">M2315+O2315</f>
        <v>1730000</v>
      </c>
    </row>
    <row r="2316" spans="1:17" ht="11.85" customHeight="1" x14ac:dyDescent="0.2">
      <c r="A2316" s="2" t="s">
        <v>1057</v>
      </c>
      <c r="C2316" s="3">
        <v>1535377</v>
      </c>
      <c r="D2316" s="3"/>
      <c r="E2316" s="3">
        <v>1195327.6499999999</v>
      </c>
      <c r="F2316" s="3"/>
      <c r="G2316" s="4">
        <v>1198577.02</v>
      </c>
      <c r="H2316" s="3"/>
      <c r="I2316" s="3">
        <v>1230000</v>
      </c>
      <c r="J2316" s="3"/>
      <c r="K2316" s="3">
        <v>1250000</v>
      </c>
      <c r="L2316" s="3"/>
      <c r="M2316" s="3">
        <v>1190000</v>
      </c>
      <c r="N2316" s="3"/>
      <c r="O2316" s="3">
        <v>0</v>
      </c>
      <c r="P2316" s="3"/>
      <c r="Q2316" s="3">
        <f t="shared" si="73"/>
        <v>1190000</v>
      </c>
    </row>
    <row r="2317" spans="1:17" ht="11.85" customHeight="1" x14ac:dyDescent="0.2">
      <c r="A2317" s="2" t="s">
        <v>1058</v>
      </c>
      <c r="C2317" s="3">
        <v>176982</v>
      </c>
      <c r="D2317" s="3"/>
      <c r="E2317" s="3">
        <v>123451.16</v>
      </c>
      <c r="F2317" s="3"/>
      <c r="G2317" s="4">
        <v>121736.57</v>
      </c>
      <c r="H2317" s="3"/>
      <c r="I2317" s="3">
        <v>125450</v>
      </c>
      <c r="J2317" s="3"/>
      <c r="K2317" s="3">
        <v>120000</v>
      </c>
      <c r="L2317" s="3"/>
      <c r="M2317" s="3">
        <v>115000</v>
      </c>
      <c r="N2317" s="3"/>
      <c r="O2317" s="3">
        <v>0</v>
      </c>
      <c r="P2317" s="3"/>
      <c r="Q2317" s="3">
        <f t="shared" si="73"/>
        <v>115000</v>
      </c>
    </row>
    <row r="2318" spans="1:17" ht="11.85" customHeight="1" x14ac:dyDescent="0.2">
      <c r="A2318" s="2" t="s">
        <v>1059</v>
      </c>
      <c r="C2318" s="3">
        <v>4360530</v>
      </c>
      <c r="D2318" s="3"/>
      <c r="E2318" s="3">
        <v>4191460.85</v>
      </c>
      <c r="F2318" s="3"/>
      <c r="G2318" s="4">
        <v>4542647.87</v>
      </c>
      <c r="H2318" s="3"/>
      <c r="I2318" s="3">
        <v>4400000</v>
      </c>
      <c r="J2318" s="3"/>
      <c r="K2318" s="3">
        <v>4540000</v>
      </c>
      <c r="L2318" s="3"/>
      <c r="M2318" s="3">
        <v>4600000</v>
      </c>
      <c r="N2318" s="3"/>
      <c r="O2318" s="3">
        <v>0</v>
      </c>
      <c r="P2318" s="3"/>
      <c r="Q2318" s="3">
        <f t="shared" si="73"/>
        <v>4600000</v>
      </c>
    </row>
    <row r="2319" spans="1:17" ht="11.85" customHeight="1" x14ac:dyDescent="0.2">
      <c r="A2319" s="2" t="s">
        <v>1060</v>
      </c>
      <c r="C2319" s="3">
        <v>209808</v>
      </c>
      <c r="D2319" s="3"/>
      <c r="E2319" s="3">
        <v>170347.7</v>
      </c>
      <c r="F2319" s="3"/>
      <c r="G2319" s="4">
        <v>172248.73</v>
      </c>
      <c r="H2319" s="3"/>
      <c r="I2319" s="3">
        <v>180490</v>
      </c>
      <c r="J2319" s="3"/>
      <c r="K2319" s="3">
        <v>227040</v>
      </c>
      <c r="L2319" s="3"/>
      <c r="M2319" s="3">
        <v>180000</v>
      </c>
      <c r="N2319" s="3"/>
      <c r="O2319" s="3">
        <v>0</v>
      </c>
      <c r="P2319" s="3"/>
      <c r="Q2319" s="3">
        <f t="shared" si="73"/>
        <v>180000</v>
      </c>
    </row>
    <row r="2320" spans="1:17" ht="11.85" customHeight="1" x14ac:dyDescent="0.2">
      <c r="A2320" s="2" t="s">
        <v>1061</v>
      </c>
      <c r="C2320" s="3">
        <v>17771</v>
      </c>
      <c r="D2320" s="3"/>
      <c r="E2320" s="3">
        <v>18885.59</v>
      </c>
      <c r="F2320" s="3"/>
      <c r="G2320" s="4">
        <v>18561.73</v>
      </c>
      <c r="H2320" s="3"/>
      <c r="I2320" s="3">
        <v>15000</v>
      </c>
      <c r="J2320" s="3"/>
      <c r="K2320" s="3">
        <v>15000</v>
      </c>
      <c r="L2320" s="3"/>
      <c r="M2320" s="3">
        <v>18000</v>
      </c>
      <c r="N2320" s="3"/>
      <c r="O2320" s="3">
        <v>0</v>
      </c>
      <c r="P2320" s="3"/>
      <c r="Q2320" s="3">
        <f t="shared" si="73"/>
        <v>18000</v>
      </c>
    </row>
    <row r="2321" spans="1:19" ht="11.85" customHeight="1" x14ac:dyDescent="0.2">
      <c r="A2321" s="2" t="s">
        <v>1062</v>
      </c>
      <c r="C2321" s="16">
        <v>-26</v>
      </c>
      <c r="D2321" s="3"/>
      <c r="E2321" s="16">
        <v>0</v>
      </c>
      <c r="F2321" s="3"/>
      <c r="G2321" s="17">
        <v>0</v>
      </c>
      <c r="H2321" s="3"/>
      <c r="I2321" s="16">
        <v>0</v>
      </c>
      <c r="J2321" s="3"/>
      <c r="K2321" s="16">
        <v>0</v>
      </c>
      <c r="L2321" s="3"/>
      <c r="M2321" s="16">
        <v>0</v>
      </c>
      <c r="N2321" s="3"/>
      <c r="O2321" s="16">
        <v>0</v>
      </c>
      <c r="P2321" s="3"/>
      <c r="Q2321" s="16">
        <f t="shared" si="73"/>
        <v>0</v>
      </c>
    </row>
    <row r="2322" spans="1:19" ht="11.85" customHeight="1" x14ac:dyDescent="0.2">
      <c r="A2322" s="2" t="s">
        <v>1063</v>
      </c>
      <c r="C2322" s="3">
        <f>SUM(C2315:C2321)</f>
        <v>8361253</v>
      </c>
      <c r="D2322" s="3"/>
      <c r="E2322" s="3">
        <f>SUM(E2315:E2321)</f>
        <v>7429303.6900000004</v>
      </c>
      <c r="F2322" s="3"/>
      <c r="G2322" s="4">
        <f>SUM(G2315:G2321)</f>
        <v>7804108.7000000011</v>
      </c>
      <c r="H2322" s="3"/>
      <c r="I2322" s="3">
        <f>SUM(I2315:I2321)</f>
        <v>7705940</v>
      </c>
      <c r="J2322" s="3"/>
      <c r="K2322" s="3">
        <f>SUM(K2315:K2321)</f>
        <v>7887040</v>
      </c>
      <c r="L2322" s="3"/>
      <c r="M2322" s="3">
        <f>SUM(M2315:M2321)</f>
        <v>7833000</v>
      </c>
      <c r="N2322" s="3"/>
      <c r="O2322" s="3">
        <f>SUM(O2315:O2321)</f>
        <v>0</v>
      </c>
      <c r="P2322" s="3"/>
      <c r="Q2322" s="3">
        <f>SUM(Q2315:Q2321)</f>
        <v>7833000</v>
      </c>
    </row>
    <row r="2323" spans="1:19" ht="11.85" customHeight="1" x14ac:dyDescent="0.2">
      <c r="C2323" s="3"/>
      <c r="D2323" s="3"/>
      <c r="F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</row>
    <row r="2324" spans="1:19" ht="11.85" customHeight="1" x14ac:dyDescent="0.2">
      <c r="A2324" s="14" t="s">
        <v>1064</v>
      </c>
      <c r="C2324" s="3"/>
      <c r="D2324" s="3"/>
      <c r="F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</row>
    <row r="2325" spans="1:19" ht="11.85" customHeight="1" x14ac:dyDescent="0.2">
      <c r="A2325" s="2" t="s">
        <v>1065</v>
      </c>
      <c r="C2325" s="3">
        <v>489917</v>
      </c>
      <c r="D2325" s="3"/>
      <c r="E2325" s="3">
        <v>470109.12</v>
      </c>
      <c r="F2325" s="3"/>
      <c r="G2325" s="4">
        <v>476512.72</v>
      </c>
      <c r="H2325" s="3"/>
      <c r="I2325" s="3">
        <v>516000</v>
      </c>
      <c r="J2325" s="3"/>
      <c r="K2325" s="3">
        <v>516000</v>
      </c>
      <c r="L2325" s="3"/>
      <c r="M2325" s="3">
        <v>530000</v>
      </c>
      <c r="N2325" s="3"/>
      <c r="O2325" s="3">
        <v>49500</v>
      </c>
      <c r="P2325" s="3"/>
      <c r="Q2325" s="3">
        <f>M2325+O2325</f>
        <v>579500</v>
      </c>
    </row>
    <row r="2326" spans="1:19" ht="11.85" customHeight="1" x14ac:dyDescent="0.2">
      <c r="A2326" s="2" t="s">
        <v>1066</v>
      </c>
      <c r="C2326" s="3">
        <v>180235</v>
      </c>
      <c r="D2326" s="3"/>
      <c r="E2326" s="3">
        <v>173677.84</v>
      </c>
      <c r="F2326" s="3"/>
      <c r="G2326" s="4">
        <v>172082.83</v>
      </c>
      <c r="H2326" s="3"/>
      <c r="I2326" s="3">
        <v>213000</v>
      </c>
      <c r="J2326" s="3"/>
      <c r="K2326" s="3">
        <v>213000</v>
      </c>
      <c r="L2326" s="3"/>
      <c r="M2326" s="3">
        <v>213000</v>
      </c>
      <c r="N2326" s="3"/>
      <c r="O2326" s="3">
        <v>38500</v>
      </c>
      <c r="P2326" s="3"/>
      <c r="Q2326" s="3">
        <f>M2326+O2326</f>
        <v>251500</v>
      </c>
    </row>
    <row r="2327" spans="1:19" ht="11.85" customHeight="1" x14ac:dyDescent="0.2">
      <c r="A2327" s="2" t="s">
        <v>1067</v>
      </c>
      <c r="C2327" s="3">
        <v>5707</v>
      </c>
      <c r="D2327" s="3"/>
      <c r="E2327" s="3">
        <v>8513.85</v>
      </c>
      <c r="F2327" s="3"/>
      <c r="G2327" s="4">
        <v>4916.3999999999996</v>
      </c>
      <c r="H2327" s="3"/>
      <c r="I2327" s="3">
        <v>7000</v>
      </c>
      <c r="J2327" s="3"/>
      <c r="K2327" s="3">
        <v>7000</v>
      </c>
      <c r="L2327" s="3"/>
      <c r="M2327" s="3">
        <v>8000</v>
      </c>
      <c r="N2327" s="3"/>
      <c r="O2327" s="3">
        <v>0</v>
      </c>
      <c r="P2327" s="3"/>
      <c r="Q2327" s="3">
        <f>M2327+O2327</f>
        <v>8000</v>
      </c>
    </row>
    <row r="2328" spans="1:19" ht="11.85" customHeight="1" x14ac:dyDescent="0.2">
      <c r="A2328" s="2" t="s">
        <v>1068</v>
      </c>
      <c r="C2328" s="16">
        <v>0</v>
      </c>
      <c r="D2328" s="3"/>
      <c r="E2328" s="16">
        <v>-229.25</v>
      </c>
      <c r="F2328" s="3"/>
      <c r="G2328" s="17">
        <v>-392</v>
      </c>
      <c r="H2328" s="3"/>
      <c r="I2328" s="16">
        <v>0</v>
      </c>
      <c r="J2328" s="3"/>
      <c r="K2328" s="16">
        <v>0</v>
      </c>
      <c r="L2328" s="3"/>
      <c r="M2328" s="16">
        <v>0</v>
      </c>
      <c r="N2328" s="3"/>
      <c r="O2328" s="16">
        <v>0</v>
      </c>
      <c r="P2328" s="3"/>
      <c r="Q2328" s="16">
        <f>M2328+O2328</f>
        <v>0</v>
      </c>
    </row>
    <row r="2329" spans="1:19" ht="11.85" customHeight="1" x14ac:dyDescent="0.2">
      <c r="A2329" s="2" t="s">
        <v>1069</v>
      </c>
      <c r="C2329" s="3">
        <f>SUM(C2325:C2328)</f>
        <v>675859</v>
      </c>
      <c r="D2329" s="3"/>
      <c r="E2329" s="3">
        <f>SUM(E2325:E2328)</f>
        <v>652071.55999999994</v>
      </c>
      <c r="F2329" s="3"/>
      <c r="G2329" s="4">
        <f>SUM(G2325:G2328)</f>
        <v>653119.94999999995</v>
      </c>
      <c r="H2329" s="3"/>
      <c r="I2329" s="3">
        <f>SUM(I2325:I2328)</f>
        <v>736000</v>
      </c>
      <c r="J2329" s="3"/>
      <c r="K2329" s="3">
        <f>SUM(K2325:K2328)</f>
        <v>736000</v>
      </c>
      <c r="L2329" s="3"/>
      <c r="M2329" s="3">
        <f>SUM(M2325:M2328)</f>
        <v>751000</v>
      </c>
      <c r="N2329" s="3"/>
      <c r="O2329" s="3">
        <f>SUM(O2325:O2328)</f>
        <v>88000</v>
      </c>
      <c r="P2329" s="3"/>
      <c r="Q2329" s="3">
        <f>SUM(Q2325:Q2328)</f>
        <v>839000</v>
      </c>
      <c r="R2329" s="3"/>
      <c r="S2329" s="3"/>
    </row>
    <row r="2330" spans="1:19" ht="11.85" customHeight="1" x14ac:dyDescent="0.2">
      <c r="C2330" s="3"/>
      <c r="D2330" s="3"/>
      <c r="F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</row>
    <row r="2331" spans="1:19" ht="11.85" customHeight="1" x14ac:dyDescent="0.2">
      <c r="A2331" s="14" t="s">
        <v>1070</v>
      </c>
      <c r="C2331" s="3"/>
      <c r="D2331" s="3"/>
      <c r="F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</row>
    <row r="2332" spans="1:19" ht="11.85" customHeight="1" x14ac:dyDescent="0.2">
      <c r="A2332" s="2" t="s">
        <v>1071</v>
      </c>
      <c r="C2332" s="3">
        <v>0</v>
      </c>
      <c r="D2332" s="3"/>
      <c r="E2332" s="3">
        <v>394.42</v>
      </c>
      <c r="F2332" s="3"/>
      <c r="G2332" s="4">
        <v>64650</v>
      </c>
      <c r="H2332" s="3"/>
      <c r="I2332" s="3">
        <v>0</v>
      </c>
      <c r="J2332" s="3"/>
      <c r="K2332" s="3">
        <v>0</v>
      </c>
      <c r="L2332" s="3"/>
      <c r="M2332" s="3">
        <v>0</v>
      </c>
      <c r="N2332" s="3"/>
      <c r="O2332" s="3">
        <v>0</v>
      </c>
      <c r="P2332" s="3"/>
      <c r="Q2332" s="3">
        <v>0</v>
      </c>
    </row>
    <row r="2333" spans="1:19" ht="11.85" customHeight="1" x14ac:dyDescent="0.2">
      <c r="A2333" s="2" t="s">
        <v>1072</v>
      </c>
      <c r="C2333" s="3">
        <v>0</v>
      </c>
      <c r="D2333" s="3"/>
      <c r="E2333" s="3">
        <v>394.42</v>
      </c>
      <c r="F2333" s="3"/>
      <c r="G2333" s="4">
        <v>0</v>
      </c>
      <c r="H2333" s="3"/>
      <c r="I2333" s="3">
        <v>0</v>
      </c>
      <c r="J2333" s="3"/>
      <c r="K2333" s="3">
        <v>0</v>
      </c>
      <c r="L2333" s="3"/>
      <c r="M2333" s="3">
        <v>0</v>
      </c>
      <c r="N2333" s="3"/>
      <c r="O2333" s="3">
        <v>0</v>
      </c>
      <c r="P2333" s="3"/>
      <c r="Q2333" s="3">
        <v>0</v>
      </c>
    </row>
    <row r="2334" spans="1:19" ht="11.85" customHeight="1" x14ac:dyDescent="0.2">
      <c r="A2334" s="2" t="s">
        <v>1073</v>
      </c>
      <c r="C2334" s="3">
        <v>1232</v>
      </c>
      <c r="D2334" s="3"/>
      <c r="E2334" s="3">
        <v>1520</v>
      </c>
      <c r="F2334" s="3"/>
      <c r="G2334" s="4">
        <v>15114.6</v>
      </c>
      <c r="H2334" s="3"/>
      <c r="I2334" s="3">
        <v>0</v>
      </c>
      <c r="J2334" s="3"/>
      <c r="K2334" s="3">
        <v>1200</v>
      </c>
      <c r="L2334" s="3"/>
      <c r="M2334" s="3">
        <v>0</v>
      </c>
      <c r="N2334" s="3"/>
      <c r="O2334" s="3">
        <v>0</v>
      </c>
      <c r="P2334" s="3"/>
      <c r="Q2334" s="3">
        <f t="shared" ref="Q2334:Q2339" si="74">M2334+O2334</f>
        <v>0</v>
      </c>
    </row>
    <row r="2335" spans="1:19" ht="11.85" customHeight="1" x14ac:dyDescent="0.2">
      <c r="A2335" s="2" t="s">
        <v>1074</v>
      </c>
      <c r="C2335" s="3">
        <v>37410</v>
      </c>
      <c r="D2335" s="3"/>
      <c r="E2335" s="3">
        <v>37410</v>
      </c>
      <c r="F2335" s="3"/>
      <c r="G2335" s="4">
        <v>37410</v>
      </c>
      <c r="H2335" s="3"/>
      <c r="I2335" s="3">
        <v>37410</v>
      </c>
      <c r="J2335" s="3"/>
      <c r="K2335" s="3">
        <v>37410</v>
      </c>
      <c r="L2335" s="3"/>
      <c r="M2335" s="3">
        <v>37410</v>
      </c>
      <c r="N2335" s="3"/>
      <c r="O2335" s="3">
        <v>0</v>
      </c>
      <c r="P2335" s="3"/>
      <c r="Q2335" s="3">
        <f t="shared" si="74"/>
        <v>37410</v>
      </c>
    </row>
    <row r="2336" spans="1:19" ht="11.85" customHeight="1" x14ac:dyDescent="0.2">
      <c r="A2336" s="2" t="s">
        <v>1075</v>
      </c>
      <c r="C2336" s="3">
        <v>26215</v>
      </c>
      <c r="D2336" s="3"/>
      <c r="E2336" s="3">
        <v>2609.04</v>
      </c>
      <c r="F2336" s="3"/>
      <c r="G2336" s="4">
        <v>12298.68</v>
      </c>
      <c r="H2336" s="3"/>
      <c r="I2336" s="3">
        <v>0</v>
      </c>
      <c r="J2336" s="3"/>
      <c r="K2336" s="3">
        <v>0</v>
      </c>
      <c r="L2336" s="3"/>
      <c r="M2336" s="3">
        <v>0</v>
      </c>
      <c r="N2336" s="3"/>
      <c r="O2336" s="3">
        <v>0</v>
      </c>
      <c r="P2336" s="3"/>
      <c r="Q2336" s="3">
        <f t="shared" si="74"/>
        <v>0</v>
      </c>
    </row>
    <row r="2337" spans="1:21" ht="11.85" customHeight="1" x14ac:dyDescent="0.2">
      <c r="A2337" s="2" t="s">
        <v>1076</v>
      </c>
      <c r="C2337" s="3">
        <v>0</v>
      </c>
      <c r="D2337" s="3"/>
      <c r="E2337" s="3">
        <v>0</v>
      </c>
      <c r="F2337" s="3"/>
      <c r="G2337" s="4">
        <v>0</v>
      </c>
      <c r="H2337" s="3"/>
      <c r="I2337" s="3">
        <v>54000</v>
      </c>
      <c r="J2337" s="3"/>
      <c r="K2337" s="3">
        <v>54000</v>
      </c>
      <c r="L2337" s="3"/>
      <c r="M2337" s="3">
        <v>0</v>
      </c>
      <c r="N2337" s="3"/>
      <c r="O2337" s="3">
        <v>52172</v>
      </c>
      <c r="P2337" s="3"/>
      <c r="Q2337" s="3">
        <f t="shared" si="74"/>
        <v>52172</v>
      </c>
    </row>
    <row r="2338" spans="1:21" ht="11.85" customHeight="1" x14ac:dyDescent="0.2">
      <c r="A2338" s="2" t="s">
        <v>1077</v>
      </c>
      <c r="C2338" s="19">
        <v>4334</v>
      </c>
      <c r="D2338" s="3"/>
      <c r="E2338" s="19">
        <v>8994.7999999999993</v>
      </c>
      <c r="F2338" s="3"/>
      <c r="G2338" s="20">
        <v>2551.1999999999998</v>
      </c>
      <c r="H2338" s="3"/>
      <c r="I2338" s="19">
        <v>2500</v>
      </c>
      <c r="J2338" s="3"/>
      <c r="K2338" s="19">
        <v>807</v>
      </c>
      <c r="L2338" s="3"/>
      <c r="M2338" s="19">
        <v>0</v>
      </c>
      <c r="N2338" s="3"/>
      <c r="O2338" s="19">
        <v>0</v>
      </c>
      <c r="P2338" s="3"/>
      <c r="Q2338" s="19">
        <f t="shared" si="74"/>
        <v>0</v>
      </c>
    </row>
    <row r="2339" spans="1:21" ht="11.85" customHeight="1" x14ac:dyDescent="0.2">
      <c r="A2339" s="2" t="s">
        <v>1078</v>
      </c>
      <c r="C2339" s="16">
        <v>0</v>
      </c>
      <c r="D2339" s="3"/>
      <c r="E2339" s="16">
        <v>0</v>
      </c>
      <c r="F2339" s="3"/>
      <c r="G2339" s="17">
        <v>0</v>
      </c>
      <c r="H2339" s="3"/>
      <c r="I2339" s="16">
        <v>0</v>
      </c>
      <c r="J2339" s="3"/>
      <c r="K2339" s="16">
        <v>0</v>
      </c>
      <c r="L2339" s="3"/>
      <c r="M2339" s="16">
        <v>0</v>
      </c>
      <c r="N2339" s="3"/>
      <c r="O2339" s="16">
        <v>346280</v>
      </c>
      <c r="P2339" s="3"/>
      <c r="Q2339" s="16">
        <f t="shared" si="74"/>
        <v>346280</v>
      </c>
    </row>
    <row r="2340" spans="1:21" ht="11.85" customHeight="1" x14ac:dyDescent="0.2">
      <c r="A2340" s="2" t="s">
        <v>1079</v>
      </c>
      <c r="C2340" s="3">
        <f>SUM(C2332:C2339)</f>
        <v>69191</v>
      </c>
      <c r="D2340" s="3"/>
      <c r="E2340" s="3">
        <f>SUM(E2332:E2339)</f>
        <v>51322.679999999993</v>
      </c>
      <c r="F2340" s="3"/>
      <c r="G2340" s="4">
        <f>SUM(G2332:G2339)</f>
        <v>132024.48000000001</v>
      </c>
      <c r="H2340" s="3"/>
      <c r="I2340" s="3">
        <f>SUM(I2332:I2339)</f>
        <v>93910</v>
      </c>
      <c r="J2340" s="3"/>
      <c r="K2340" s="3">
        <f>SUM(K2332:K2339)</f>
        <v>93417</v>
      </c>
      <c r="L2340" s="3"/>
      <c r="M2340" s="3">
        <f>SUM(M2332:M2339)</f>
        <v>37410</v>
      </c>
      <c r="N2340" s="3"/>
      <c r="O2340" s="3">
        <f>SUM(O2332:O2339)</f>
        <v>398452</v>
      </c>
      <c r="P2340" s="3"/>
      <c r="Q2340" s="3">
        <f>SUM(Q2332:Q2339)</f>
        <v>435862</v>
      </c>
      <c r="R2340" s="3"/>
      <c r="S2340" s="3"/>
      <c r="U2340" s="3"/>
    </row>
    <row r="2341" spans="1:21" ht="11.85" customHeight="1" x14ac:dyDescent="0.2">
      <c r="C2341" s="3"/>
      <c r="D2341" s="3"/>
      <c r="F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</row>
    <row r="2342" spans="1:21" ht="11.85" customHeight="1" x14ac:dyDescent="0.2">
      <c r="A2342" s="14" t="s">
        <v>1080</v>
      </c>
      <c r="C2342" s="3"/>
      <c r="D2342" s="3"/>
      <c r="F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</row>
    <row r="2343" spans="1:21" ht="11.85" customHeight="1" x14ac:dyDescent="0.2">
      <c r="A2343" s="2" t="s">
        <v>1081</v>
      </c>
      <c r="C2343" s="3">
        <v>15802</v>
      </c>
      <c r="D2343" s="3"/>
      <c r="E2343" s="3">
        <v>22400</v>
      </c>
      <c r="F2343" s="3"/>
      <c r="G2343" s="4">
        <v>15613.6</v>
      </c>
      <c r="H2343" s="3"/>
      <c r="I2343" s="3">
        <v>15000</v>
      </c>
      <c r="J2343" s="3"/>
      <c r="K2343" s="3">
        <v>13000</v>
      </c>
      <c r="L2343" s="3"/>
      <c r="M2343" s="3">
        <v>12000</v>
      </c>
      <c r="N2343" s="3"/>
      <c r="O2343" s="3">
        <v>0</v>
      </c>
      <c r="P2343" s="3"/>
      <c r="Q2343" s="3">
        <f>M2343+O2343</f>
        <v>12000</v>
      </c>
    </row>
    <row r="2344" spans="1:21" ht="11.85" hidden="1" customHeight="1" x14ac:dyDescent="0.2">
      <c r="A2344" s="2" t="s">
        <v>1082</v>
      </c>
      <c r="C2344" s="3">
        <v>0</v>
      </c>
      <c r="D2344" s="3"/>
      <c r="E2344" s="3">
        <v>0</v>
      </c>
      <c r="F2344" s="3"/>
      <c r="G2344" s="4">
        <v>0</v>
      </c>
      <c r="H2344" s="3"/>
      <c r="I2344" s="3">
        <v>0</v>
      </c>
      <c r="J2344" s="3"/>
      <c r="K2344" s="3">
        <v>0</v>
      </c>
      <c r="L2344" s="3"/>
      <c r="M2344" s="3">
        <v>0</v>
      </c>
      <c r="N2344" s="3"/>
      <c r="O2344" s="3">
        <v>0</v>
      </c>
      <c r="P2344" s="3"/>
      <c r="Q2344" s="3">
        <f>M2344+O2344</f>
        <v>0</v>
      </c>
    </row>
    <row r="2345" spans="1:21" ht="11.85" customHeight="1" x14ac:dyDescent="0.2">
      <c r="A2345" s="2" t="s">
        <v>1083</v>
      </c>
      <c r="C2345" s="3">
        <v>1500</v>
      </c>
      <c r="D2345" s="3"/>
      <c r="E2345" s="3">
        <v>1900</v>
      </c>
      <c r="F2345" s="3"/>
      <c r="G2345" s="4">
        <v>2250</v>
      </c>
      <c r="H2345" s="3"/>
      <c r="I2345" s="3">
        <v>1500</v>
      </c>
      <c r="J2345" s="3"/>
      <c r="K2345" s="3">
        <v>2000</v>
      </c>
      <c r="L2345" s="3"/>
      <c r="M2345" s="3">
        <v>2000</v>
      </c>
      <c r="N2345" s="3"/>
      <c r="O2345" s="3">
        <v>0</v>
      </c>
      <c r="P2345" s="3"/>
      <c r="Q2345" s="3">
        <f>M2345+O2345</f>
        <v>2000</v>
      </c>
    </row>
    <row r="2346" spans="1:21" ht="11.85" customHeight="1" x14ac:dyDescent="0.2">
      <c r="A2346" s="2" t="s">
        <v>1084</v>
      </c>
      <c r="C2346" s="16">
        <v>1194</v>
      </c>
      <c r="D2346" s="3"/>
      <c r="E2346" s="16">
        <v>2766.93</v>
      </c>
      <c r="F2346" s="3"/>
      <c r="G2346" s="17">
        <v>1359.21</v>
      </c>
      <c r="H2346" s="3"/>
      <c r="I2346" s="16">
        <v>500</v>
      </c>
      <c r="J2346" s="3"/>
      <c r="K2346" s="16">
        <v>500</v>
      </c>
      <c r="L2346" s="3"/>
      <c r="M2346" s="16">
        <v>1000</v>
      </c>
      <c r="N2346" s="3"/>
      <c r="O2346" s="16">
        <v>0</v>
      </c>
      <c r="P2346" s="3"/>
      <c r="Q2346" s="16">
        <f>M2346+O2346</f>
        <v>1000</v>
      </c>
    </row>
    <row r="2347" spans="1:21" ht="11.25" customHeight="1" x14ac:dyDescent="0.2">
      <c r="A2347" s="2" t="s">
        <v>1085</v>
      </c>
      <c r="C2347" s="3">
        <f>SUM(C2343:C2346)</f>
        <v>18496</v>
      </c>
      <c r="D2347" s="3"/>
      <c r="E2347" s="3">
        <f>SUM(E2343:E2346)</f>
        <v>27066.93</v>
      </c>
      <c r="F2347" s="3"/>
      <c r="G2347" s="4">
        <f>SUM(G2343:G2346)</f>
        <v>19222.809999999998</v>
      </c>
      <c r="H2347" s="3"/>
      <c r="I2347" s="3">
        <f>SUM(I2343:I2346)</f>
        <v>17000</v>
      </c>
      <c r="J2347" s="3"/>
      <c r="K2347" s="3">
        <f>SUM(K2343:K2346)</f>
        <v>15500</v>
      </c>
      <c r="L2347" s="3"/>
      <c r="M2347" s="3">
        <f>SUM(M2343:M2346)</f>
        <v>15000</v>
      </c>
      <c r="N2347" s="3"/>
      <c r="O2347" s="3">
        <f>SUM(O2343:O2346)</f>
        <v>0</v>
      </c>
      <c r="P2347" s="3"/>
      <c r="Q2347" s="3">
        <f>SUM(Q2343:Q2346)</f>
        <v>15000</v>
      </c>
    </row>
    <row r="2348" spans="1:21" ht="11.25" customHeight="1" x14ac:dyDescent="0.2">
      <c r="C2348" s="3"/>
      <c r="D2348" s="3"/>
      <c r="F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</row>
    <row r="2349" spans="1:21" ht="11.25" hidden="1" customHeight="1" x14ac:dyDescent="0.2">
      <c r="A2349" s="14" t="s">
        <v>1086</v>
      </c>
      <c r="C2349" s="3"/>
      <c r="D2349" s="3"/>
      <c r="F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</row>
    <row r="2350" spans="1:21" ht="11.25" hidden="1" customHeight="1" x14ac:dyDescent="0.2">
      <c r="A2350" s="2" t="s">
        <v>1087</v>
      </c>
      <c r="C2350" s="3">
        <v>0</v>
      </c>
      <c r="D2350" s="3"/>
      <c r="E2350" s="3">
        <v>0</v>
      </c>
      <c r="F2350" s="3"/>
      <c r="G2350" s="4">
        <v>0</v>
      </c>
      <c r="H2350" s="3"/>
      <c r="I2350" s="3">
        <v>0</v>
      </c>
      <c r="J2350" s="3"/>
      <c r="K2350" s="3">
        <v>0</v>
      </c>
      <c r="L2350" s="3"/>
      <c r="M2350" s="3">
        <v>0</v>
      </c>
      <c r="N2350" s="3"/>
      <c r="O2350" s="3">
        <v>0</v>
      </c>
      <c r="P2350" s="3"/>
      <c r="Q2350" s="3">
        <f>M2350+O2350</f>
        <v>0</v>
      </c>
    </row>
    <row r="2351" spans="1:21" ht="11.25" hidden="1" customHeight="1" x14ac:dyDescent="0.2">
      <c r="A2351" s="2" t="s">
        <v>1088</v>
      </c>
      <c r="C2351" s="16">
        <v>0</v>
      </c>
      <c r="D2351" s="3"/>
      <c r="E2351" s="16">
        <v>0</v>
      </c>
      <c r="F2351" s="3"/>
      <c r="G2351" s="17">
        <v>0</v>
      </c>
      <c r="H2351" s="3"/>
      <c r="I2351" s="16">
        <v>0</v>
      </c>
      <c r="J2351" s="3"/>
      <c r="K2351" s="16">
        <v>0</v>
      </c>
      <c r="L2351" s="3"/>
      <c r="M2351" s="16">
        <v>0</v>
      </c>
      <c r="N2351" s="3"/>
      <c r="O2351" s="16">
        <v>0</v>
      </c>
      <c r="P2351" s="3"/>
      <c r="Q2351" s="16">
        <f>M2351+O2351</f>
        <v>0</v>
      </c>
    </row>
    <row r="2352" spans="1:21" ht="11.25" hidden="1" customHeight="1" x14ac:dyDescent="0.2">
      <c r="A2352" s="2" t="s">
        <v>1089</v>
      </c>
      <c r="C2352" s="3">
        <f>SUM(C2350:C2351)</f>
        <v>0</v>
      </c>
      <c r="D2352" s="3"/>
      <c r="E2352" s="3">
        <f>SUM(E2350:E2351)</f>
        <v>0</v>
      </c>
      <c r="F2352" s="3"/>
      <c r="G2352" s="4">
        <f>SUM(G2350:G2351)</f>
        <v>0</v>
      </c>
      <c r="H2352" s="3"/>
      <c r="I2352" s="3">
        <f>SUM(I2350:I2351)</f>
        <v>0</v>
      </c>
      <c r="J2352" s="3"/>
      <c r="K2352" s="3">
        <f>SUM(K2350:K2351)</f>
        <v>0</v>
      </c>
      <c r="L2352" s="3"/>
      <c r="M2352" s="3">
        <f>SUM(M2350:M2351)</f>
        <v>0</v>
      </c>
      <c r="N2352" s="3"/>
      <c r="O2352" s="3">
        <f>SUM(O2350:O2351)</f>
        <v>0</v>
      </c>
      <c r="P2352" s="3"/>
      <c r="Q2352" s="3">
        <f>SUM(Q2350:Q2351)</f>
        <v>0</v>
      </c>
    </row>
    <row r="2353" spans="1:21" ht="11.85" hidden="1" customHeight="1" x14ac:dyDescent="0.2"/>
    <row r="2354" spans="1:21" ht="11.85" customHeight="1" x14ac:dyDescent="0.2">
      <c r="A2354" s="14" t="s">
        <v>210</v>
      </c>
    </row>
    <row r="2355" spans="1:21" ht="11.85" customHeight="1" x14ac:dyDescent="0.2">
      <c r="A2355" s="2" t="s">
        <v>1090</v>
      </c>
      <c r="B2355" s="26"/>
      <c r="C2355" s="3">
        <v>26560</v>
      </c>
      <c r="D2355" s="3"/>
      <c r="E2355" s="3">
        <v>517200</v>
      </c>
      <c r="F2355" s="3"/>
      <c r="G2355" s="4">
        <v>0</v>
      </c>
      <c r="H2355" s="3"/>
      <c r="I2355" s="3">
        <v>0</v>
      </c>
      <c r="J2355" s="3"/>
      <c r="K2355" s="3">
        <v>0</v>
      </c>
      <c r="L2355" s="3"/>
      <c r="M2355" s="3">
        <v>0</v>
      </c>
      <c r="N2355" s="3"/>
      <c r="O2355" s="3">
        <v>50000</v>
      </c>
      <c r="P2355" s="3"/>
      <c r="Q2355" s="3">
        <f>M2355+O2355</f>
        <v>50000</v>
      </c>
    </row>
    <row r="2356" spans="1:21" ht="11.85" customHeight="1" x14ac:dyDescent="0.2">
      <c r="A2356" s="2" t="s">
        <v>1091</v>
      </c>
      <c r="B2356" s="26"/>
      <c r="C2356" s="3">
        <v>7776</v>
      </c>
      <c r="D2356" s="3"/>
      <c r="E2356" s="3">
        <v>0</v>
      </c>
      <c r="F2356" s="3"/>
      <c r="G2356" s="4">
        <v>0</v>
      </c>
      <c r="H2356" s="3"/>
      <c r="I2356" s="3">
        <v>0</v>
      </c>
      <c r="J2356" s="3"/>
      <c r="K2356" s="3">
        <v>0</v>
      </c>
      <c r="L2356" s="3"/>
      <c r="M2356" s="3">
        <v>0</v>
      </c>
      <c r="N2356" s="3"/>
      <c r="O2356" s="3">
        <v>0</v>
      </c>
      <c r="P2356" s="3"/>
      <c r="Q2356" s="3">
        <f>M2356+O2356</f>
        <v>0</v>
      </c>
    </row>
    <row r="2357" spans="1:21" ht="11.85" customHeight="1" x14ac:dyDescent="0.2">
      <c r="A2357" s="2" t="s">
        <v>1092</v>
      </c>
      <c r="B2357" s="26"/>
      <c r="C2357" s="3">
        <v>0</v>
      </c>
      <c r="D2357" s="3"/>
      <c r="E2357" s="3">
        <v>0</v>
      </c>
      <c r="F2357" s="3"/>
      <c r="G2357" s="4">
        <v>0</v>
      </c>
      <c r="H2357" s="3"/>
      <c r="I2357" s="3">
        <v>0</v>
      </c>
      <c r="J2357" s="3"/>
      <c r="K2357" s="3">
        <v>221260</v>
      </c>
      <c r="L2357" s="3"/>
      <c r="M2357" s="3">
        <v>0</v>
      </c>
      <c r="N2357" s="3"/>
      <c r="O2357" s="3">
        <v>0</v>
      </c>
      <c r="P2357" s="3"/>
      <c r="Q2357" s="3">
        <f>M2357+O2357</f>
        <v>0</v>
      </c>
    </row>
    <row r="2358" spans="1:21" ht="6" customHeight="1" x14ac:dyDescent="0.2">
      <c r="C2358" s="3"/>
      <c r="D2358" s="3"/>
      <c r="F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</row>
    <row r="2359" spans="1:21" ht="11.85" customHeight="1" x14ac:dyDescent="0.2">
      <c r="A2359" s="2" t="s">
        <v>1093</v>
      </c>
      <c r="C2359" s="3">
        <v>0</v>
      </c>
      <c r="D2359" s="3"/>
      <c r="E2359" s="3">
        <v>0</v>
      </c>
      <c r="F2359" s="3"/>
      <c r="G2359" s="4">
        <v>0</v>
      </c>
      <c r="H2359" s="3"/>
      <c r="I2359" s="3">
        <v>50000</v>
      </c>
      <c r="J2359" s="3"/>
      <c r="K2359" s="3">
        <v>0</v>
      </c>
      <c r="L2359" s="3"/>
      <c r="M2359" s="3">
        <v>0</v>
      </c>
      <c r="N2359" s="3"/>
      <c r="O2359" s="3">
        <v>0</v>
      </c>
      <c r="P2359" s="3"/>
      <c r="Q2359" s="3">
        <f>M2359+O2359</f>
        <v>0</v>
      </c>
    </row>
    <row r="2360" spans="1:21" ht="11.85" hidden="1" customHeight="1" x14ac:dyDescent="0.2">
      <c r="A2360" s="2" t="s">
        <v>1094</v>
      </c>
      <c r="C2360" s="19">
        <v>0</v>
      </c>
      <c r="D2360" s="3"/>
      <c r="E2360" s="19">
        <v>0</v>
      </c>
      <c r="F2360" s="3"/>
      <c r="G2360" s="20">
        <v>0</v>
      </c>
      <c r="H2360" s="3"/>
      <c r="I2360" s="19">
        <v>0</v>
      </c>
      <c r="J2360" s="3"/>
      <c r="K2360" s="19">
        <v>0</v>
      </c>
      <c r="L2360" s="3"/>
      <c r="M2360" s="19">
        <v>0</v>
      </c>
      <c r="N2360" s="3"/>
      <c r="O2360" s="19">
        <v>0</v>
      </c>
      <c r="P2360" s="3"/>
      <c r="Q2360" s="19">
        <f>M2360+O2360</f>
        <v>0</v>
      </c>
    </row>
    <row r="2361" spans="1:21" ht="6" customHeight="1" x14ac:dyDescent="0.2">
      <c r="C2361" s="19"/>
      <c r="D2361" s="3"/>
      <c r="E2361" s="19"/>
      <c r="F2361" s="3"/>
      <c r="G2361" s="20"/>
      <c r="H2361" s="3"/>
      <c r="I2361" s="19"/>
      <c r="J2361" s="3"/>
      <c r="K2361" s="19"/>
      <c r="L2361" s="3"/>
      <c r="M2361" s="19"/>
      <c r="N2361" s="3"/>
      <c r="O2361" s="19"/>
      <c r="P2361" s="3"/>
      <c r="Q2361" s="19"/>
    </row>
    <row r="2362" spans="1:21" ht="11.85" customHeight="1" x14ac:dyDescent="0.2">
      <c r="A2362" s="2" t="s">
        <v>1095</v>
      </c>
      <c r="C2362" s="16">
        <v>0</v>
      </c>
      <c r="D2362" s="3"/>
      <c r="E2362" s="16">
        <v>0</v>
      </c>
      <c r="F2362" s="3"/>
      <c r="G2362" s="17">
        <v>56.04</v>
      </c>
      <c r="H2362" s="3"/>
      <c r="I2362" s="16">
        <v>0</v>
      </c>
      <c r="J2362" s="3"/>
      <c r="K2362" s="16">
        <v>0</v>
      </c>
      <c r="L2362" s="3"/>
      <c r="M2362" s="16">
        <v>0</v>
      </c>
      <c r="N2362" s="3"/>
      <c r="O2362" s="16">
        <v>0</v>
      </c>
      <c r="P2362" s="3"/>
      <c r="Q2362" s="16">
        <f>M2362+O2362</f>
        <v>0</v>
      </c>
    </row>
    <row r="2363" spans="1:21" ht="11.85" customHeight="1" x14ac:dyDescent="0.2">
      <c r="A2363" s="2" t="s">
        <v>224</v>
      </c>
      <c r="C2363" s="3">
        <f>SUM(C2355:C2362)</f>
        <v>34336</v>
      </c>
      <c r="D2363" s="3"/>
      <c r="E2363" s="3">
        <f>SUM(E2355:E2362)</f>
        <v>517200</v>
      </c>
      <c r="F2363" s="3"/>
      <c r="G2363" s="4">
        <f>SUM(G2355:G2362)</f>
        <v>56.04</v>
      </c>
      <c r="H2363" s="3"/>
      <c r="I2363" s="3">
        <f>SUM(I2355:I2362)</f>
        <v>50000</v>
      </c>
      <c r="J2363" s="3"/>
      <c r="K2363" s="3">
        <f>SUM(K2355:K2362)</f>
        <v>221260</v>
      </c>
      <c r="L2363" s="3"/>
      <c r="M2363" s="31">
        <f>SUM(M2355:M2362)</f>
        <v>0</v>
      </c>
      <c r="N2363" s="3"/>
      <c r="O2363" s="3">
        <f>SUM(O2355:O2362)</f>
        <v>50000</v>
      </c>
      <c r="P2363" s="3"/>
      <c r="Q2363" s="3">
        <f>SUM(Q2355:Q2360)</f>
        <v>50000</v>
      </c>
    </row>
    <row r="2364" spans="1:21" ht="11.85" customHeight="1" x14ac:dyDescent="0.2">
      <c r="C2364" s="3"/>
      <c r="D2364" s="3"/>
      <c r="F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</row>
    <row r="2365" spans="1:21" ht="11.85" customHeight="1" thickBot="1" x14ac:dyDescent="0.25">
      <c r="A2365" s="2" t="s">
        <v>234</v>
      </c>
      <c r="C2365" s="22">
        <f>C2322+C2329+C2340+C2347+C2363+C2352+C2312</f>
        <v>9159135</v>
      </c>
      <c r="D2365" s="3"/>
      <c r="E2365" s="22">
        <f>E2322+E2329+E2340+E2347+E2363+E2352+E2312</f>
        <v>11328954.859999999</v>
      </c>
      <c r="F2365" s="3"/>
      <c r="G2365" s="23">
        <f>G2322+G2329+G2340+G2347+G2363+G2352+G2312</f>
        <v>8608531.9800000004</v>
      </c>
      <c r="H2365" s="3"/>
      <c r="I2365" s="23">
        <f>I2322+I2329+I2340+I2347+I2363+I2352+I2312</f>
        <v>8602850</v>
      </c>
      <c r="J2365" s="3"/>
      <c r="K2365" s="23">
        <f>K2322+K2329+K2340+K2347+K2363+K2352+K2312</f>
        <v>8953217</v>
      </c>
      <c r="L2365" s="3"/>
      <c r="M2365" s="23">
        <f>M2322+M2329+M2340+M2347+M2363+M2352+M2312</f>
        <v>8636410</v>
      </c>
      <c r="N2365" s="3"/>
      <c r="O2365" s="23">
        <f>O2322+O2329+O2340+O2347+O2363+O2352+O2312</f>
        <v>536452</v>
      </c>
      <c r="P2365" s="3"/>
      <c r="Q2365" s="23">
        <f>Q2322+Q2329+Q2340+Q2347+Q2363+Q2352+Q2312</f>
        <v>9172862</v>
      </c>
      <c r="R2365" s="3"/>
      <c r="S2365" s="3"/>
      <c r="U2365" s="4"/>
    </row>
    <row r="2366" spans="1:21" ht="11.85" customHeight="1" thickTop="1" x14ac:dyDescent="0.2">
      <c r="C2366" s="3"/>
      <c r="D2366" s="3"/>
      <c r="F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</row>
    <row r="2367" spans="1:21" ht="11.85" customHeight="1" x14ac:dyDescent="0.2">
      <c r="A2367" s="2" t="s">
        <v>235</v>
      </c>
      <c r="C2367" s="3">
        <f>C2305+C2365</f>
        <v>9159135</v>
      </c>
      <c r="D2367" s="3"/>
      <c r="E2367" s="3">
        <f>E2305+E2365</f>
        <v>13830776.859999999</v>
      </c>
      <c r="F2367" s="3"/>
      <c r="G2367" s="4">
        <f>G2305+G2365</f>
        <v>13844584.479999999</v>
      </c>
      <c r="H2367" s="3"/>
      <c r="I2367" s="3">
        <f>I2305+I2365</f>
        <v>14822919.649999999</v>
      </c>
      <c r="J2367" s="3"/>
      <c r="K2367" s="3">
        <f>K2305+K2365</f>
        <v>15173286.649999999</v>
      </c>
      <c r="L2367" s="3"/>
      <c r="M2367" s="3">
        <f>M2305+M2365</f>
        <v>15107836.649999999</v>
      </c>
      <c r="N2367" s="3"/>
      <c r="O2367" s="3">
        <f>O2305+O2365</f>
        <v>536452</v>
      </c>
      <c r="P2367" s="3"/>
      <c r="Q2367" s="3">
        <f>Q2305+Q2365</f>
        <v>15644288.649999999</v>
      </c>
      <c r="U2367" s="3"/>
    </row>
    <row r="2368" spans="1:21" ht="11.85" customHeight="1" x14ac:dyDescent="0.2">
      <c r="C2368" s="3"/>
      <c r="D2368" s="3"/>
      <c r="F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U2368" s="3"/>
    </row>
    <row r="2369" spans="1:20" ht="11.85" customHeight="1" x14ac:dyDescent="0.2">
      <c r="A2369" s="1"/>
      <c r="B2369" s="1"/>
      <c r="E2369" s="3" t="str">
        <f>$E$1</f>
        <v>CITY OF BRADY</v>
      </c>
    </row>
    <row r="2370" spans="1:20" ht="11.85" customHeight="1" x14ac:dyDescent="0.2">
      <c r="E2370" s="3" t="str">
        <f>$E$2</f>
        <v>BUDGET REPORT</v>
      </c>
    </row>
    <row r="2371" spans="1:20" ht="11.85" customHeight="1" x14ac:dyDescent="0.2">
      <c r="E2371" s="3" t="str">
        <f>$E$3</f>
        <v>FISCAL YEAR 2015 - 2016</v>
      </c>
    </row>
    <row r="2372" spans="1:20" ht="11.85" customHeight="1" x14ac:dyDescent="0.2">
      <c r="A2372" s="2" t="s">
        <v>1050</v>
      </c>
    </row>
    <row r="2373" spans="1:20" ht="11.85" customHeight="1" x14ac:dyDescent="0.2">
      <c r="A2373" s="2" t="s">
        <v>1096</v>
      </c>
    </row>
    <row r="2374" spans="1:20" ht="11.85" customHeight="1" x14ac:dyDescent="0.2">
      <c r="I2374" s="48" t="str">
        <f>$I$6</f>
        <v>(----- 2014-2015 ------)</v>
      </c>
      <c r="J2374" s="48"/>
      <c r="K2374" s="48"/>
      <c r="L2374" s="7"/>
      <c r="M2374" s="48" t="str">
        <f>$M$6</f>
        <v>2015-2016</v>
      </c>
      <c r="N2374" s="48"/>
      <c r="O2374" s="48"/>
      <c r="P2374" s="48"/>
      <c r="Q2374" s="48"/>
    </row>
    <row r="2375" spans="1:20" ht="11.85" customHeight="1" x14ac:dyDescent="0.2">
      <c r="C2375" s="7" t="str">
        <f>$C$7</f>
        <v>2011- 2012</v>
      </c>
      <c r="D2375" s="7"/>
      <c r="E2375" s="8" t="str">
        <f>$E$7</f>
        <v>2012-2013</v>
      </c>
      <c r="F2375" s="7"/>
      <c r="G2375" s="9" t="str">
        <f>$G$7</f>
        <v>2013- 2014</v>
      </c>
      <c r="H2375" s="7"/>
      <c r="I2375" s="7" t="s">
        <v>9</v>
      </c>
      <c r="J2375" s="7"/>
      <c r="K2375" s="7" t="str">
        <f>+$K$7</f>
        <v>PROJECTED</v>
      </c>
      <c r="L2375" s="7"/>
      <c r="M2375" s="7" t="str">
        <f>$M$7</f>
        <v>2015-2016</v>
      </c>
      <c r="N2375" s="7"/>
      <c r="O2375" s="7" t="str">
        <f>$O$7</f>
        <v>2015-2016</v>
      </c>
      <c r="P2375" s="7"/>
      <c r="Q2375" s="42" t="str">
        <f>$Q$7</f>
        <v>APPROVED</v>
      </c>
    </row>
    <row r="2376" spans="1:20" ht="11.85" customHeight="1" x14ac:dyDescent="0.2">
      <c r="A2376" s="10" t="s">
        <v>237</v>
      </c>
      <c r="C2376" s="11" t="s">
        <v>12</v>
      </c>
      <c r="D2376" s="7"/>
      <c r="E2376" s="12" t="s">
        <v>12</v>
      </c>
      <c r="F2376" s="7"/>
      <c r="G2376" s="13" t="s">
        <v>12</v>
      </c>
      <c r="H2376" s="7"/>
      <c r="I2376" s="11" t="s">
        <v>13</v>
      </c>
      <c r="J2376" s="7"/>
      <c r="K2376" s="11" t="s">
        <v>13</v>
      </c>
      <c r="L2376" s="7"/>
      <c r="M2376" s="11" t="str">
        <f>$M$8</f>
        <v>BASE</v>
      </c>
      <c r="N2376" s="7"/>
      <c r="O2376" s="11" t="str">
        <f>$O$8</f>
        <v>SUPPLEMENTAL</v>
      </c>
      <c r="P2376" s="7"/>
      <c r="Q2376" s="11" t="str">
        <f>$Q$8</f>
        <v>BUDGET</v>
      </c>
    </row>
    <row r="2377" spans="1:20" ht="11.85" customHeight="1" x14ac:dyDescent="0.2"/>
    <row r="2378" spans="1:20" ht="11.85" customHeight="1" x14ac:dyDescent="0.2">
      <c r="A2378" s="14" t="s">
        <v>250</v>
      </c>
    </row>
    <row r="2379" spans="1:20" ht="11.85" customHeight="1" x14ac:dyDescent="0.2">
      <c r="A2379" s="2" t="s">
        <v>1097</v>
      </c>
      <c r="C2379" s="3">
        <v>149</v>
      </c>
      <c r="D2379" s="3"/>
      <c r="E2379" s="3">
        <v>151.79</v>
      </c>
      <c r="F2379" s="3"/>
      <c r="G2379" s="4">
        <v>529.36</v>
      </c>
      <c r="H2379" s="3"/>
      <c r="I2379" s="3">
        <v>200</v>
      </c>
      <c r="J2379" s="3"/>
      <c r="K2379" s="3">
        <v>200</v>
      </c>
      <c r="L2379" s="3"/>
      <c r="M2379" s="3">
        <v>200</v>
      </c>
      <c r="N2379" s="3"/>
      <c r="O2379" s="3">
        <v>0</v>
      </c>
      <c r="P2379" s="3"/>
      <c r="Q2379" s="3">
        <f>M2379+O2379</f>
        <v>200</v>
      </c>
      <c r="T2379" s="15"/>
    </row>
    <row r="2380" spans="1:20" ht="11.85" customHeight="1" x14ac:dyDescent="0.2">
      <c r="A2380" s="2" t="s">
        <v>1098</v>
      </c>
      <c r="C2380" s="3">
        <v>1977</v>
      </c>
      <c r="D2380" s="3"/>
      <c r="E2380" s="3">
        <v>7365.37</v>
      </c>
      <c r="F2380" s="3"/>
      <c r="G2380" s="4">
        <v>6784.13</v>
      </c>
      <c r="H2380" s="3"/>
      <c r="I2380" s="3">
        <v>4000</v>
      </c>
      <c r="J2380" s="3"/>
      <c r="K2380" s="3">
        <v>7000</v>
      </c>
      <c r="L2380" s="3"/>
      <c r="M2380" s="3">
        <v>7000</v>
      </c>
      <c r="N2380" s="3"/>
      <c r="O2380" s="3">
        <v>0</v>
      </c>
      <c r="P2380" s="3"/>
      <c r="Q2380" s="3">
        <f>M2380+O2380</f>
        <v>7000</v>
      </c>
      <c r="T2380" s="15"/>
    </row>
    <row r="2381" spans="1:20" ht="11.85" customHeight="1" x14ac:dyDescent="0.2">
      <c r="A2381" s="2" t="s">
        <v>1099</v>
      </c>
      <c r="C2381" s="16">
        <v>176</v>
      </c>
      <c r="D2381" s="3"/>
      <c r="E2381" s="16">
        <v>79.989999999999995</v>
      </c>
      <c r="F2381" s="3"/>
      <c r="G2381" s="17">
        <v>71.989999999999995</v>
      </c>
      <c r="H2381" s="3"/>
      <c r="I2381" s="16">
        <v>800</v>
      </c>
      <c r="J2381" s="3"/>
      <c r="K2381" s="16">
        <v>800</v>
      </c>
      <c r="L2381" s="3"/>
      <c r="M2381" s="16">
        <v>800</v>
      </c>
      <c r="N2381" s="3"/>
      <c r="O2381" s="16">
        <v>0</v>
      </c>
      <c r="P2381" s="3"/>
      <c r="Q2381" s="16">
        <f>M2381+O2381</f>
        <v>800</v>
      </c>
      <c r="T2381" s="15"/>
    </row>
    <row r="2382" spans="1:20" ht="11.85" customHeight="1" x14ac:dyDescent="0.2">
      <c r="A2382" s="2" t="s">
        <v>267</v>
      </c>
      <c r="C2382" s="3">
        <f>SUM(C2379:C2381)</f>
        <v>2302</v>
      </c>
      <c r="D2382" s="3"/>
      <c r="E2382" s="3">
        <f>SUM(E2379:E2381)</f>
        <v>7597.15</v>
      </c>
      <c r="F2382" s="3"/>
      <c r="G2382" s="4">
        <f>SUM(G2379:G2381)</f>
        <v>7385.48</v>
      </c>
      <c r="H2382" s="3"/>
      <c r="I2382" s="3">
        <f>SUM(I2379:I2381)</f>
        <v>5000</v>
      </c>
      <c r="J2382" s="3"/>
      <c r="K2382" s="3">
        <f>SUM(K2379:K2381)</f>
        <v>8000</v>
      </c>
      <c r="L2382" s="3"/>
      <c r="M2382" s="3">
        <f>SUM(M2379:M2381)</f>
        <v>8000</v>
      </c>
      <c r="N2382" s="3"/>
      <c r="O2382" s="3">
        <f>SUM(O2379:O2381)</f>
        <v>0</v>
      </c>
      <c r="P2382" s="3"/>
      <c r="Q2382" s="3">
        <f>SUM(Q2379:Q2381)</f>
        <v>8000</v>
      </c>
    </row>
    <row r="2383" spans="1:20" ht="11.85" customHeight="1" x14ac:dyDescent="0.2">
      <c r="C2383" s="3"/>
      <c r="D2383" s="3"/>
      <c r="F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</row>
    <row r="2384" spans="1:20" ht="11.85" customHeight="1" x14ac:dyDescent="0.2">
      <c r="A2384" s="14" t="s">
        <v>268</v>
      </c>
      <c r="C2384" s="3"/>
      <c r="D2384" s="3"/>
      <c r="F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</row>
    <row r="2385" spans="1:20" ht="11.85" customHeight="1" x14ac:dyDescent="0.2">
      <c r="A2385" s="2" t="s">
        <v>1100</v>
      </c>
      <c r="C2385" s="16">
        <v>7</v>
      </c>
      <c r="D2385" s="3"/>
      <c r="E2385" s="16">
        <v>0</v>
      </c>
      <c r="F2385" s="3"/>
      <c r="G2385" s="17">
        <v>0</v>
      </c>
      <c r="H2385" s="3"/>
      <c r="I2385" s="16">
        <v>0</v>
      </c>
      <c r="J2385" s="3"/>
      <c r="K2385" s="16">
        <v>0</v>
      </c>
      <c r="L2385" s="3"/>
      <c r="M2385" s="16">
        <v>0</v>
      </c>
      <c r="N2385" s="3"/>
      <c r="O2385" s="16">
        <v>0</v>
      </c>
      <c r="P2385" s="3"/>
      <c r="Q2385" s="16">
        <f>M2385+O2385</f>
        <v>0</v>
      </c>
      <c r="T2385" s="15"/>
    </row>
    <row r="2386" spans="1:20" ht="11.85" customHeight="1" x14ac:dyDescent="0.2">
      <c r="A2386" s="2" t="s">
        <v>290</v>
      </c>
      <c r="C2386" s="3">
        <f>SUM(C2385:C2385)</f>
        <v>7</v>
      </c>
      <c r="D2386" s="3"/>
      <c r="E2386" s="3">
        <f>SUM(E2385:E2385)</f>
        <v>0</v>
      </c>
      <c r="F2386" s="3"/>
      <c r="G2386" s="4">
        <f>SUM(G2385:G2385)</f>
        <v>0</v>
      </c>
      <c r="H2386" s="3"/>
      <c r="I2386" s="3">
        <f>SUM(I2385:I2385)</f>
        <v>0</v>
      </c>
      <c r="J2386" s="3"/>
      <c r="K2386" s="3">
        <f>SUM(K2385:K2385)</f>
        <v>0</v>
      </c>
      <c r="L2386" s="3"/>
      <c r="M2386" s="3">
        <f>SUM(M2385:M2385)</f>
        <v>0</v>
      </c>
      <c r="N2386" s="3"/>
      <c r="O2386" s="3">
        <f>SUM(O2385:O2385)</f>
        <v>0</v>
      </c>
      <c r="P2386" s="3"/>
      <c r="Q2386" s="3">
        <f>SUM(Q2385:Q2385)</f>
        <v>0</v>
      </c>
    </row>
    <row r="2387" spans="1:20" ht="11.85" customHeight="1" x14ac:dyDescent="0.2">
      <c r="C2387" s="3"/>
      <c r="D2387" s="3"/>
      <c r="F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</row>
    <row r="2388" spans="1:20" ht="11.85" customHeight="1" x14ac:dyDescent="0.2">
      <c r="A2388" s="2" t="s">
        <v>1101</v>
      </c>
      <c r="C2388" s="3">
        <f>C2382+C2386</f>
        <v>2309</v>
      </c>
      <c r="D2388" s="3"/>
      <c r="E2388" s="3">
        <f>E2382+E2386</f>
        <v>7597.15</v>
      </c>
      <c r="F2388" s="3"/>
      <c r="G2388" s="4">
        <f>G2382+G2386</f>
        <v>7385.48</v>
      </c>
      <c r="H2388" s="3"/>
      <c r="I2388" s="3">
        <f>I2382+I2386</f>
        <v>5000</v>
      </c>
      <c r="J2388" s="3"/>
      <c r="K2388" s="3">
        <f>K2382+K2386</f>
        <v>8000</v>
      </c>
      <c r="L2388" s="3"/>
      <c r="M2388" s="3">
        <f>M2382+M2386</f>
        <v>8000</v>
      </c>
      <c r="N2388" s="3"/>
      <c r="O2388" s="3">
        <f>O2382+O2386</f>
        <v>0</v>
      </c>
      <c r="P2388" s="3"/>
      <c r="Q2388" s="3">
        <f>Q2382+Q2386</f>
        <v>8000</v>
      </c>
      <c r="T2388" s="15"/>
    </row>
    <row r="2389" spans="1:20" ht="11.85" customHeight="1" x14ac:dyDescent="0.2"/>
    <row r="2390" spans="1:20" ht="11.85" customHeight="1" x14ac:dyDescent="0.2"/>
    <row r="2391" spans="1:20" ht="11.85" customHeight="1" x14ac:dyDescent="0.2"/>
    <row r="2392" spans="1:20" ht="11.85" customHeight="1" x14ac:dyDescent="0.2"/>
    <row r="2393" spans="1:20" ht="11.85" customHeight="1" x14ac:dyDescent="0.2"/>
    <row r="2394" spans="1:20" ht="11.85" customHeight="1" x14ac:dyDescent="0.2"/>
    <row r="2395" spans="1:20" ht="11.85" customHeight="1" x14ac:dyDescent="0.2"/>
    <row r="2396" spans="1:20" ht="11.85" customHeight="1" x14ac:dyDescent="0.2"/>
    <row r="2397" spans="1:20" ht="11.85" customHeight="1" x14ac:dyDescent="0.2"/>
    <row r="2398" spans="1:20" ht="11.85" customHeight="1" x14ac:dyDescent="0.2"/>
    <row r="2399" spans="1:20" ht="11.85" customHeight="1" x14ac:dyDescent="0.2"/>
    <row r="2400" spans="1:20" ht="11.85" customHeight="1" x14ac:dyDescent="0.2"/>
    <row r="2401" ht="11.85" customHeight="1" x14ac:dyDescent="0.2"/>
    <row r="2402" ht="11.85" customHeight="1" x14ac:dyDescent="0.2"/>
    <row r="2403" ht="11.85" customHeight="1" x14ac:dyDescent="0.2"/>
    <row r="2404" ht="11.85" customHeight="1" x14ac:dyDescent="0.2"/>
    <row r="2405" ht="11.85" customHeight="1" x14ac:dyDescent="0.2"/>
    <row r="2406" ht="11.85" customHeight="1" x14ac:dyDescent="0.2"/>
    <row r="2407" ht="11.85" customHeight="1" x14ac:dyDescent="0.2"/>
    <row r="2408" ht="11.85" customHeight="1" x14ac:dyDescent="0.2"/>
    <row r="2409" ht="11.85" customHeight="1" x14ac:dyDescent="0.2"/>
    <row r="2410" ht="11.85" customHeight="1" x14ac:dyDescent="0.2"/>
    <row r="2411" ht="11.85" customHeight="1" x14ac:dyDescent="0.2"/>
    <row r="2412" ht="11.85" customHeight="1" x14ac:dyDescent="0.2"/>
    <row r="2413" ht="11.85" customHeight="1" x14ac:dyDescent="0.2"/>
    <row r="2414" ht="11.85" customHeight="1" x14ac:dyDescent="0.2"/>
    <row r="2415" ht="11.85" customHeight="1" x14ac:dyDescent="0.2"/>
    <row r="2416" ht="11.85" customHeight="1" x14ac:dyDescent="0.2"/>
    <row r="2417" spans="1:5" ht="11.85" customHeight="1" x14ac:dyDescent="0.2"/>
    <row r="2418" spans="1:5" ht="11.85" customHeight="1" x14ac:dyDescent="0.2"/>
    <row r="2419" spans="1:5" ht="11.85" customHeight="1" x14ac:dyDescent="0.2"/>
    <row r="2420" spans="1:5" ht="11.85" customHeight="1" x14ac:dyDescent="0.2"/>
    <row r="2421" spans="1:5" ht="11.85" customHeight="1" x14ac:dyDescent="0.2"/>
    <row r="2422" spans="1:5" ht="11.85" customHeight="1" x14ac:dyDescent="0.2"/>
    <row r="2423" spans="1:5" ht="11.85" customHeight="1" x14ac:dyDescent="0.2"/>
    <row r="2424" spans="1:5" ht="11.85" customHeight="1" x14ac:dyDescent="0.2"/>
    <row r="2425" spans="1:5" ht="11.85" customHeight="1" x14ac:dyDescent="0.2"/>
    <row r="2426" spans="1:5" ht="11.85" customHeight="1" x14ac:dyDescent="0.2"/>
    <row r="2427" spans="1:5" ht="11.85" customHeight="1" x14ac:dyDescent="0.2"/>
    <row r="2428" spans="1:5" ht="11.85" customHeight="1" x14ac:dyDescent="0.2"/>
    <row r="2429" spans="1:5" ht="11.85" customHeight="1" x14ac:dyDescent="0.2"/>
    <row r="2430" spans="1:5" ht="11.85" customHeight="1" x14ac:dyDescent="0.2"/>
    <row r="2431" spans="1:5" ht="11.85" customHeight="1" x14ac:dyDescent="0.2"/>
    <row r="2432" spans="1:5" ht="11.85" customHeight="1" x14ac:dyDescent="0.2">
      <c r="A2432" s="1"/>
      <c r="B2432" s="1"/>
      <c r="E2432" s="3" t="str">
        <f>$E$1</f>
        <v>CITY OF BRADY</v>
      </c>
    </row>
    <row r="2433" spans="1:20" ht="11.85" customHeight="1" x14ac:dyDescent="0.2">
      <c r="E2433" s="3" t="str">
        <f>$E$2</f>
        <v>BUDGET REPORT</v>
      </c>
    </row>
    <row r="2434" spans="1:20" ht="11.85" customHeight="1" x14ac:dyDescent="0.2">
      <c r="E2434" s="3" t="str">
        <f>$E$3</f>
        <v>FISCAL YEAR 2015 - 2016</v>
      </c>
    </row>
    <row r="2435" spans="1:20" ht="11.85" customHeight="1" x14ac:dyDescent="0.2">
      <c r="A2435" s="2" t="s">
        <v>1050</v>
      </c>
    </row>
    <row r="2436" spans="1:20" ht="11.85" customHeight="1" x14ac:dyDescent="0.2">
      <c r="A2436" s="2" t="s">
        <v>1102</v>
      </c>
    </row>
    <row r="2437" spans="1:20" ht="11.85" customHeight="1" x14ac:dyDescent="0.2">
      <c r="I2437" s="48" t="str">
        <f>$I$6</f>
        <v>(----- 2014-2015 ------)</v>
      </c>
      <c r="J2437" s="48"/>
      <c r="K2437" s="48"/>
      <c r="L2437" s="7"/>
      <c r="M2437" s="48" t="str">
        <f>$M$6</f>
        <v>2015-2016</v>
      </c>
      <c r="N2437" s="48"/>
      <c r="O2437" s="48"/>
      <c r="P2437" s="48"/>
      <c r="Q2437" s="48"/>
    </row>
    <row r="2438" spans="1:20" ht="11.85" customHeight="1" x14ac:dyDescent="0.2">
      <c r="C2438" s="7" t="str">
        <f>$C$7</f>
        <v>2011- 2012</v>
      </c>
      <c r="D2438" s="7"/>
      <c r="E2438" s="8" t="str">
        <f>$E$7</f>
        <v>2012-2013</v>
      </c>
      <c r="F2438" s="7"/>
      <c r="G2438" s="9" t="str">
        <f>$G$7</f>
        <v>2013- 2014</v>
      </c>
      <c r="H2438" s="7"/>
      <c r="I2438" s="7" t="s">
        <v>9</v>
      </c>
      <c r="J2438" s="7"/>
      <c r="K2438" s="7" t="str">
        <f>+$K$7</f>
        <v>PROJECTED</v>
      </c>
      <c r="L2438" s="7"/>
      <c r="M2438" s="7" t="str">
        <f>$M$7</f>
        <v>2015-2016</v>
      </c>
      <c r="N2438" s="7"/>
      <c r="O2438" s="7" t="str">
        <f>$O$7</f>
        <v>2015-2016</v>
      </c>
      <c r="P2438" s="7"/>
      <c r="Q2438" s="42" t="str">
        <f>$Q$7</f>
        <v>APPROVED</v>
      </c>
    </row>
    <row r="2439" spans="1:20" ht="11.85" customHeight="1" x14ac:dyDescent="0.2">
      <c r="A2439" s="10" t="s">
        <v>237</v>
      </c>
      <c r="C2439" s="11" t="s">
        <v>12</v>
      </c>
      <c r="D2439" s="7"/>
      <c r="E2439" s="12" t="s">
        <v>12</v>
      </c>
      <c r="F2439" s="7"/>
      <c r="G2439" s="13" t="s">
        <v>12</v>
      </c>
      <c r="H2439" s="7"/>
      <c r="I2439" s="11" t="s">
        <v>13</v>
      </c>
      <c r="J2439" s="7"/>
      <c r="K2439" s="11" t="s">
        <v>13</v>
      </c>
      <c r="L2439" s="7"/>
      <c r="M2439" s="11" t="str">
        <f>$M$8</f>
        <v>BASE</v>
      </c>
      <c r="N2439" s="7"/>
      <c r="O2439" s="11" t="str">
        <f>$O$8</f>
        <v>SUPPLEMENTAL</v>
      </c>
      <c r="P2439" s="7"/>
      <c r="Q2439" s="11" t="str">
        <f>$Q$8</f>
        <v>BUDGET</v>
      </c>
    </row>
    <row r="2440" spans="1:20" ht="11.85" customHeight="1" x14ac:dyDescent="0.2"/>
    <row r="2441" spans="1:20" ht="11.85" customHeight="1" x14ac:dyDescent="0.2">
      <c r="A2441" s="14" t="s">
        <v>238</v>
      </c>
    </row>
    <row r="2442" spans="1:20" ht="11.85" customHeight="1" x14ac:dyDescent="0.2">
      <c r="A2442" s="2" t="s">
        <v>1103</v>
      </c>
      <c r="C2442" s="3">
        <v>235125</v>
      </c>
      <c r="D2442" s="3"/>
      <c r="E2442" s="3">
        <v>196732.45</v>
      </c>
      <c r="F2442" s="3"/>
      <c r="G2442" s="4">
        <v>166074.09</v>
      </c>
      <c r="H2442" s="3"/>
      <c r="I2442" s="3">
        <v>201976</v>
      </c>
      <c r="J2442" s="3"/>
      <c r="K2442" s="3">
        <v>171976</v>
      </c>
      <c r="L2442" s="3"/>
      <c r="M2442" s="3">
        <v>216000</v>
      </c>
      <c r="N2442" s="3"/>
      <c r="O2442" s="3">
        <v>0</v>
      </c>
      <c r="P2442" s="3"/>
      <c r="Q2442" s="3">
        <f t="shared" ref="Q2442:Q2450" si="75">M2442+O2442</f>
        <v>216000</v>
      </c>
      <c r="T2442" s="15"/>
    </row>
    <row r="2443" spans="1:20" ht="11.85" customHeight="1" x14ac:dyDescent="0.2">
      <c r="A2443" s="2" t="s">
        <v>1104</v>
      </c>
      <c r="C2443" s="3">
        <v>16873</v>
      </c>
      <c r="D2443" s="3"/>
      <c r="E2443" s="3">
        <v>11670.58</v>
      </c>
      <c r="F2443" s="3"/>
      <c r="G2443" s="4">
        <v>8729.01</v>
      </c>
      <c r="H2443" s="3"/>
      <c r="I2443" s="3">
        <v>15000</v>
      </c>
      <c r="J2443" s="3"/>
      <c r="K2443" s="3">
        <v>14300</v>
      </c>
      <c r="L2443" s="3"/>
      <c r="M2443" s="3">
        <v>15000</v>
      </c>
      <c r="N2443" s="3"/>
      <c r="O2443" s="3">
        <v>0</v>
      </c>
      <c r="P2443" s="3"/>
      <c r="Q2443" s="3">
        <f t="shared" si="75"/>
        <v>15000</v>
      </c>
      <c r="T2443" s="15"/>
    </row>
    <row r="2444" spans="1:20" ht="11.85" customHeight="1" x14ac:dyDescent="0.2">
      <c r="A2444" s="2" t="s">
        <v>1105</v>
      </c>
      <c r="C2444" s="3">
        <v>0</v>
      </c>
      <c r="D2444" s="3"/>
      <c r="E2444" s="3">
        <v>0</v>
      </c>
      <c r="F2444" s="3"/>
      <c r="G2444" s="4">
        <v>0</v>
      </c>
      <c r="H2444" s="3"/>
      <c r="I2444" s="3">
        <v>800</v>
      </c>
      <c r="J2444" s="3"/>
      <c r="K2444" s="3">
        <v>800</v>
      </c>
      <c r="L2444" s="3"/>
      <c r="M2444" s="3">
        <v>900</v>
      </c>
      <c r="N2444" s="3"/>
      <c r="O2444" s="3">
        <v>0</v>
      </c>
      <c r="P2444" s="3"/>
      <c r="Q2444" s="3">
        <f t="shared" si="75"/>
        <v>900</v>
      </c>
      <c r="T2444" s="15"/>
    </row>
    <row r="2445" spans="1:20" ht="11.85" customHeight="1" x14ac:dyDescent="0.2">
      <c r="A2445" s="2" t="s">
        <v>1106</v>
      </c>
      <c r="C2445" s="3">
        <v>3640</v>
      </c>
      <c r="D2445" s="3"/>
      <c r="E2445" s="3">
        <v>3640</v>
      </c>
      <c r="F2445" s="3"/>
      <c r="G2445" s="4">
        <v>3570</v>
      </c>
      <c r="H2445" s="3"/>
      <c r="I2445" s="3">
        <v>3640</v>
      </c>
      <c r="J2445" s="3"/>
      <c r="K2445" s="3">
        <v>3640</v>
      </c>
      <c r="L2445" s="3"/>
      <c r="M2445" s="3">
        <v>3640</v>
      </c>
      <c r="N2445" s="3"/>
      <c r="O2445" s="3">
        <v>0</v>
      </c>
      <c r="P2445" s="3"/>
      <c r="Q2445" s="3">
        <f t="shared" si="75"/>
        <v>3640</v>
      </c>
      <c r="T2445" s="15"/>
    </row>
    <row r="2446" spans="1:20" ht="11.85" customHeight="1" x14ac:dyDescent="0.2">
      <c r="A2446" s="2" t="s">
        <v>1107</v>
      </c>
      <c r="C2446" s="3">
        <v>34315</v>
      </c>
      <c r="D2446" s="3"/>
      <c r="E2446" s="3">
        <v>27877.15</v>
      </c>
      <c r="F2446" s="3"/>
      <c r="G2446" s="4">
        <v>21132.37</v>
      </c>
      <c r="H2446" s="3"/>
      <c r="I2446" s="3">
        <v>31868</v>
      </c>
      <c r="J2446" s="3"/>
      <c r="K2446" s="3">
        <v>25000</v>
      </c>
      <c r="L2446" s="3"/>
      <c r="M2446" s="3">
        <v>37509</v>
      </c>
      <c r="N2446" s="3"/>
      <c r="O2446" s="3">
        <v>0</v>
      </c>
      <c r="P2446" s="3"/>
      <c r="Q2446" s="3">
        <f t="shared" si="75"/>
        <v>37509</v>
      </c>
      <c r="T2446" s="15"/>
    </row>
    <row r="2447" spans="1:20" ht="11.85" customHeight="1" x14ac:dyDescent="0.2">
      <c r="A2447" s="2" t="s">
        <v>1108</v>
      </c>
      <c r="C2447" s="3">
        <v>25803</v>
      </c>
      <c r="D2447" s="3"/>
      <c r="E2447" s="3">
        <v>22655.78</v>
      </c>
      <c r="F2447" s="3"/>
      <c r="G2447" s="4">
        <v>19614.55</v>
      </c>
      <c r="H2447" s="3"/>
      <c r="I2447" s="3">
        <v>23466</v>
      </c>
      <c r="J2447" s="3"/>
      <c r="K2447" s="3">
        <v>20466</v>
      </c>
      <c r="L2447" s="3"/>
      <c r="M2447" s="3">
        <v>23868</v>
      </c>
      <c r="N2447" s="3"/>
      <c r="O2447" s="3">
        <v>0</v>
      </c>
      <c r="P2447" s="3"/>
      <c r="Q2447" s="3">
        <f t="shared" si="75"/>
        <v>23868</v>
      </c>
      <c r="T2447" s="15"/>
    </row>
    <row r="2448" spans="1:20" ht="11.85" customHeight="1" x14ac:dyDescent="0.2">
      <c r="A2448" s="2" t="s">
        <v>1109</v>
      </c>
      <c r="C2448" s="3">
        <v>3167</v>
      </c>
      <c r="D2448" s="3"/>
      <c r="E2448" s="3">
        <v>2635.84</v>
      </c>
      <c r="F2448" s="3"/>
      <c r="G2448" s="4">
        <v>2554.63</v>
      </c>
      <c r="H2448" s="3"/>
      <c r="I2448" s="3">
        <v>2939</v>
      </c>
      <c r="J2448" s="3"/>
      <c r="K2448" s="3">
        <v>2939</v>
      </c>
      <c r="L2448" s="3"/>
      <c r="M2448" s="3">
        <v>2572</v>
      </c>
      <c r="N2448" s="3"/>
      <c r="O2448" s="3">
        <v>0</v>
      </c>
      <c r="P2448" s="3"/>
      <c r="Q2448" s="3">
        <f t="shared" si="75"/>
        <v>2572</v>
      </c>
      <c r="T2448" s="15"/>
    </row>
    <row r="2449" spans="1:21" ht="11.85" customHeight="1" x14ac:dyDescent="0.2">
      <c r="A2449" s="2" t="s">
        <v>1110</v>
      </c>
      <c r="C2449" s="3">
        <v>1305</v>
      </c>
      <c r="D2449" s="3"/>
      <c r="E2449" s="3">
        <v>5.24</v>
      </c>
      <c r="F2449" s="3"/>
      <c r="G2449" s="4">
        <v>871.11</v>
      </c>
      <c r="H2449" s="3"/>
      <c r="I2449" s="3">
        <v>828</v>
      </c>
      <c r="J2449" s="3"/>
      <c r="K2449" s="3">
        <v>828</v>
      </c>
      <c r="L2449" s="3"/>
      <c r="M2449" s="3">
        <v>360</v>
      </c>
      <c r="N2449" s="3"/>
      <c r="O2449" s="3">
        <v>0</v>
      </c>
      <c r="P2449" s="3"/>
      <c r="Q2449" s="3">
        <f t="shared" si="75"/>
        <v>360</v>
      </c>
      <c r="T2449" s="15"/>
    </row>
    <row r="2450" spans="1:21" ht="11.85" customHeight="1" x14ac:dyDescent="0.2">
      <c r="A2450" s="2" t="s">
        <v>1111</v>
      </c>
      <c r="C2450" s="16">
        <v>19195</v>
      </c>
      <c r="D2450" s="3"/>
      <c r="E2450" s="16">
        <v>15949.11</v>
      </c>
      <c r="F2450" s="3"/>
      <c r="G2450" s="17">
        <v>13235.19</v>
      </c>
      <c r="H2450" s="3"/>
      <c r="I2450" s="16">
        <v>16924</v>
      </c>
      <c r="J2450" s="3"/>
      <c r="K2450" s="16">
        <v>14924</v>
      </c>
      <c r="L2450" s="3"/>
      <c r="M2450" s="16">
        <v>18018</v>
      </c>
      <c r="N2450" s="3"/>
      <c r="O2450" s="16">
        <v>0</v>
      </c>
      <c r="P2450" s="3"/>
      <c r="Q2450" s="16">
        <f t="shared" si="75"/>
        <v>18018</v>
      </c>
      <c r="T2450" s="15"/>
    </row>
    <row r="2451" spans="1:21" ht="11.85" customHeight="1" x14ac:dyDescent="0.2">
      <c r="A2451" s="2" t="s">
        <v>249</v>
      </c>
      <c r="C2451" s="3">
        <f>SUM(C2442:C2450)</f>
        <v>339423</v>
      </c>
      <c r="D2451" s="3"/>
      <c r="E2451" s="3">
        <f>SUM(E2442:E2450)</f>
        <v>281166.14999999997</v>
      </c>
      <c r="F2451" s="3"/>
      <c r="G2451" s="4">
        <f>SUM(G2442:G2450)</f>
        <v>235780.94999999998</v>
      </c>
      <c r="H2451" s="3"/>
      <c r="I2451" s="3">
        <f>SUM(I2442:I2450)</f>
        <v>297441</v>
      </c>
      <c r="J2451" s="3"/>
      <c r="K2451" s="3">
        <f>SUM(K2442:K2450)</f>
        <v>254873</v>
      </c>
      <c r="L2451" s="3"/>
      <c r="M2451" s="3">
        <f>SUM(M2442:M2450)</f>
        <v>317867</v>
      </c>
      <c r="N2451" s="3"/>
      <c r="O2451" s="3">
        <f>SUM(O2442:O2450)</f>
        <v>0</v>
      </c>
      <c r="P2451" s="3"/>
      <c r="Q2451" s="3">
        <f>SUM(Q2442:Q2450)</f>
        <v>317867</v>
      </c>
      <c r="R2451" s="3"/>
      <c r="S2451" s="3"/>
      <c r="U2451" s="3"/>
    </row>
    <row r="2452" spans="1:21" ht="11.85" customHeight="1" x14ac:dyDescent="0.2">
      <c r="C2452" s="3"/>
      <c r="D2452" s="3"/>
      <c r="F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</row>
    <row r="2453" spans="1:21" ht="11.85" customHeight="1" x14ac:dyDescent="0.2">
      <c r="A2453" s="14" t="s">
        <v>250</v>
      </c>
      <c r="C2453" s="3"/>
      <c r="D2453" s="3"/>
      <c r="F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</row>
    <row r="2454" spans="1:21" ht="11.85" customHeight="1" x14ac:dyDescent="0.2">
      <c r="A2454" s="2" t="s">
        <v>1112</v>
      </c>
      <c r="C2454" s="3">
        <v>3774</v>
      </c>
      <c r="D2454" s="3"/>
      <c r="E2454" s="3">
        <v>2056.86</v>
      </c>
      <c r="F2454" s="3"/>
      <c r="G2454" s="4">
        <v>333.25</v>
      </c>
      <c r="H2454" s="3"/>
      <c r="I2454" s="3">
        <v>2500</v>
      </c>
      <c r="J2454" s="3"/>
      <c r="K2454" s="3">
        <v>2500</v>
      </c>
      <c r="L2454" s="3"/>
      <c r="M2454" s="3">
        <v>2500</v>
      </c>
      <c r="N2454" s="3"/>
      <c r="O2454" s="3">
        <v>0</v>
      </c>
      <c r="P2454" s="3"/>
      <c r="Q2454" s="3">
        <f t="shared" ref="Q2454:Q2466" si="76">M2454+O2454</f>
        <v>2500</v>
      </c>
      <c r="T2454" s="15"/>
    </row>
    <row r="2455" spans="1:21" ht="11.85" customHeight="1" x14ac:dyDescent="0.2">
      <c r="A2455" s="2" t="s">
        <v>1113</v>
      </c>
      <c r="C2455" s="3">
        <v>1598</v>
      </c>
      <c r="D2455" s="3"/>
      <c r="E2455" s="3">
        <v>4291.1899999999996</v>
      </c>
      <c r="F2455" s="3"/>
      <c r="G2455" s="4">
        <v>371.17</v>
      </c>
      <c r="H2455" s="3"/>
      <c r="I2455" s="3">
        <v>4000</v>
      </c>
      <c r="J2455" s="3"/>
      <c r="K2455" s="3">
        <v>4000</v>
      </c>
      <c r="L2455" s="3"/>
      <c r="M2455" s="3">
        <v>4000</v>
      </c>
      <c r="N2455" s="3"/>
      <c r="O2455" s="3">
        <v>0</v>
      </c>
      <c r="P2455" s="3"/>
      <c r="Q2455" s="3">
        <f t="shared" si="76"/>
        <v>4000</v>
      </c>
      <c r="T2455" s="15"/>
    </row>
    <row r="2456" spans="1:21" ht="11.85" customHeight="1" x14ac:dyDescent="0.2">
      <c r="A2456" s="2" t="s">
        <v>1114</v>
      </c>
      <c r="C2456" s="3">
        <v>70441</v>
      </c>
      <c r="D2456" s="3"/>
      <c r="E2456" s="3">
        <v>23155.62</v>
      </c>
      <c r="F2456" s="3"/>
      <c r="G2456" s="4">
        <v>59526.46</v>
      </c>
      <c r="H2456" s="3"/>
      <c r="I2456" s="3">
        <v>30000</v>
      </c>
      <c r="J2456" s="3"/>
      <c r="K2456" s="3">
        <v>43000</v>
      </c>
      <c r="L2456" s="3"/>
      <c r="M2456" s="3">
        <v>30000</v>
      </c>
      <c r="N2456" s="3"/>
      <c r="O2456" s="3">
        <v>0</v>
      </c>
      <c r="P2456" s="3"/>
      <c r="Q2456" s="3">
        <f t="shared" si="76"/>
        <v>30000</v>
      </c>
      <c r="T2456" s="15"/>
    </row>
    <row r="2457" spans="1:21" ht="11.85" customHeight="1" x14ac:dyDescent="0.2">
      <c r="A2457" s="2" t="s">
        <v>1115</v>
      </c>
      <c r="C2457" s="3">
        <v>16</v>
      </c>
      <c r="D2457" s="3"/>
      <c r="E2457" s="3">
        <v>0</v>
      </c>
      <c r="F2457" s="3"/>
      <c r="G2457" s="4">
        <v>40.22</v>
      </c>
      <c r="H2457" s="3"/>
      <c r="I2457" s="3">
        <v>0</v>
      </c>
      <c r="J2457" s="3"/>
      <c r="K2457" s="3">
        <v>0</v>
      </c>
      <c r="L2457" s="3"/>
      <c r="M2457" s="3">
        <v>0</v>
      </c>
      <c r="N2457" s="3"/>
      <c r="O2457" s="3">
        <v>0</v>
      </c>
      <c r="P2457" s="3"/>
      <c r="Q2457" s="3">
        <f t="shared" si="76"/>
        <v>0</v>
      </c>
      <c r="T2457" s="15"/>
    </row>
    <row r="2458" spans="1:21" ht="11.85" customHeight="1" x14ac:dyDescent="0.2">
      <c r="A2458" s="2" t="s">
        <v>1116</v>
      </c>
      <c r="C2458" s="3">
        <v>6689</v>
      </c>
      <c r="D2458" s="3"/>
      <c r="E2458" s="3">
        <v>6391.15</v>
      </c>
      <c r="F2458" s="3"/>
      <c r="G2458" s="4">
        <v>6545.52</v>
      </c>
      <c r="H2458" s="3"/>
      <c r="I2458" s="3">
        <v>6772</v>
      </c>
      <c r="J2458" s="3"/>
      <c r="K2458" s="3">
        <v>6772</v>
      </c>
      <c r="L2458" s="3"/>
      <c r="M2458" s="3">
        <v>6900</v>
      </c>
      <c r="N2458" s="3"/>
      <c r="O2458" s="3">
        <v>0</v>
      </c>
      <c r="P2458" s="3"/>
      <c r="Q2458" s="3">
        <f t="shared" si="76"/>
        <v>6900</v>
      </c>
      <c r="T2458" s="15"/>
    </row>
    <row r="2459" spans="1:21" ht="11.85" customHeight="1" x14ac:dyDescent="0.2">
      <c r="A2459" s="2" t="s">
        <v>1117</v>
      </c>
      <c r="C2459" s="3">
        <v>0</v>
      </c>
      <c r="D2459" s="3"/>
      <c r="E2459" s="3">
        <v>0</v>
      </c>
      <c r="F2459" s="3"/>
      <c r="G2459" s="4">
        <v>0</v>
      </c>
      <c r="H2459" s="3"/>
      <c r="I2459" s="3">
        <v>0</v>
      </c>
      <c r="J2459" s="3"/>
      <c r="K2459" s="3">
        <v>0</v>
      </c>
      <c r="L2459" s="3"/>
      <c r="M2459" s="3">
        <v>0</v>
      </c>
      <c r="N2459" s="3"/>
      <c r="O2459" s="3">
        <v>0</v>
      </c>
      <c r="P2459" s="3"/>
      <c r="Q2459" s="3">
        <f t="shared" si="76"/>
        <v>0</v>
      </c>
      <c r="T2459" s="15"/>
    </row>
    <row r="2460" spans="1:21" ht="11.85" customHeight="1" x14ac:dyDescent="0.2">
      <c r="A2460" s="2" t="s">
        <v>1118</v>
      </c>
      <c r="C2460" s="3">
        <v>297</v>
      </c>
      <c r="D2460" s="3"/>
      <c r="E2460" s="3">
        <v>300.64</v>
      </c>
      <c r="F2460" s="3"/>
      <c r="G2460" s="4">
        <v>198.72</v>
      </c>
      <c r="H2460" s="3"/>
      <c r="I2460" s="3">
        <v>0</v>
      </c>
      <c r="J2460" s="3"/>
      <c r="K2460" s="3">
        <v>0</v>
      </c>
      <c r="L2460" s="3"/>
      <c r="M2460" s="3">
        <v>0</v>
      </c>
      <c r="N2460" s="3"/>
      <c r="O2460" s="3">
        <v>0</v>
      </c>
      <c r="P2460" s="3"/>
      <c r="Q2460" s="3">
        <f t="shared" si="76"/>
        <v>0</v>
      </c>
      <c r="T2460" s="15"/>
    </row>
    <row r="2461" spans="1:21" ht="11.85" customHeight="1" x14ac:dyDescent="0.2">
      <c r="A2461" s="2" t="s">
        <v>1119</v>
      </c>
      <c r="C2461" s="3">
        <v>1067</v>
      </c>
      <c r="D2461" s="3"/>
      <c r="E2461" s="3">
        <v>0</v>
      </c>
      <c r="F2461" s="3"/>
      <c r="G2461" s="4">
        <v>0</v>
      </c>
      <c r="H2461" s="3"/>
      <c r="I2461" s="3">
        <v>20000</v>
      </c>
      <c r="J2461" s="3"/>
      <c r="K2461" s="3">
        <v>56540</v>
      </c>
      <c r="L2461" s="3"/>
      <c r="M2461" s="3">
        <v>20000</v>
      </c>
      <c r="N2461" s="3"/>
      <c r="O2461" s="3">
        <v>0</v>
      </c>
      <c r="P2461" s="3"/>
      <c r="Q2461" s="3">
        <f t="shared" si="76"/>
        <v>20000</v>
      </c>
      <c r="T2461" s="15"/>
    </row>
    <row r="2462" spans="1:21" ht="11.85" customHeight="1" x14ac:dyDescent="0.2">
      <c r="A2462" s="2" t="s">
        <v>1120</v>
      </c>
      <c r="C2462" s="3">
        <v>0</v>
      </c>
      <c r="D2462" s="3"/>
      <c r="E2462" s="3">
        <v>0</v>
      </c>
      <c r="F2462" s="3"/>
      <c r="G2462" s="4">
        <v>0</v>
      </c>
      <c r="H2462" s="3"/>
      <c r="I2462" s="3">
        <v>0</v>
      </c>
      <c r="J2462" s="3"/>
      <c r="K2462" s="3">
        <v>0</v>
      </c>
      <c r="L2462" s="3"/>
      <c r="M2462" s="3">
        <v>0</v>
      </c>
      <c r="N2462" s="3"/>
      <c r="O2462" s="3">
        <v>0</v>
      </c>
      <c r="P2462" s="3"/>
      <c r="Q2462" s="3">
        <f t="shared" si="76"/>
        <v>0</v>
      </c>
      <c r="T2462" s="15"/>
    </row>
    <row r="2463" spans="1:21" ht="11.85" customHeight="1" x14ac:dyDescent="0.2">
      <c r="A2463" s="2" t="s">
        <v>1121</v>
      </c>
      <c r="C2463" s="3">
        <v>0</v>
      </c>
      <c r="D2463" s="3"/>
      <c r="E2463" s="3">
        <v>0</v>
      </c>
      <c r="F2463" s="3"/>
      <c r="G2463" s="4">
        <v>0</v>
      </c>
      <c r="H2463" s="3"/>
      <c r="I2463" s="3">
        <v>0</v>
      </c>
      <c r="J2463" s="3"/>
      <c r="K2463" s="3">
        <v>0</v>
      </c>
      <c r="L2463" s="3"/>
      <c r="M2463" s="3">
        <v>350</v>
      </c>
      <c r="N2463" s="3"/>
      <c r="O2463" s="3">
        <v>0</v>
      </c>
      <c r="P2463" s="3"/>
      <c r="Q2463" s="3">
        <f t="shared" si="76"/>
        <v>350</v>
      </c>
      <c r="T2463" s="15"/>
    </row>
    <row r="2464" spans="1:21" ht="11.85" customHeight="1" x14ac:dyDescent="0.2">
      <c r="A2464" s="2" t="s">
        <v>1122</v>
      </c>
      <c r="C2464" s="3">
        <v>0</v>
      </c>
      <c r="D2464" s="3"/>
      <c r="E2464" s="3">
        <v>0</v>
      </c>
      <c r="F2464" s="3"/>
      <c r="G2464" s="4">
        <v>0</v>
      </c>
      <c r="H2464" s="3"/>
      <c r="I2464" s="3">
        <v>0</v>
      </c>
      <c r="J2464" s="3"/>
      <c r="K2464" s="3">
        <v>1100</v>
      </c>
      <c r="L2464" s="3"/>
      <c r="M2464" s="3">
        <v>350</v>
      </c>
      <c r="N2464" s="3"/>
      <c r="O2464" s="3">
        <v>0</v>
      </c>
      <c r="P2464" s="3"/>
      <c r="Q2464" s="3">
        <f t="shared" si="76"/>
        <v>350</v>
      </c>
      <c r="T2464" s="15"/>
    </row>
    <row r="2465" spans="1:20" ht="11.85" customHeight="1" x14ac:dyDescent="0.2">
      <c r="A2465" s="2" t="s">
        <v>1123</v>
      </c>
      <c r="C2465" s="3">
        <v>4278102</v>
      </c>
      <c r="D2465" s="3"/>
      <c r="E2465" s="3">
        <v>4180676.12</v>
      </c>
      <c r="F2465" s="3"/>
      <c r="G2465" s="4">
        <v>4575989.12</v>
      </c>
      <c r="H2465" s="3"/>
      <c r="I2465" s="3">
        <v>4400000</v>
      </c>
      <c r="J2465" s="3"/>
      <c r="K2465" s="3">
        <v>4540000</v>
      </c>
      <c r="L2465" s="3"/>
      <c r="M2465" s="3">
        <v>4600000</v>
      </c>
      <c r="N2465" s="3"/>
      <c r="O2465" s="3">
        <v>0</v>
      </c>
      <c r="P2465" s="3"/>
      <c r="Q2465" s="3">
        <f t="shared" si="76"/>
        <v>4600000</v>
      </c>
      <c r="T2465" s="15"/>
    </row>
    <row r="2466" spans="1:20" ht="11.85" customHeight="1" x14ac:dyDescent="0.2">
      <c r="A2466" s="2" t="s">
        <v>1124</v>
      </c>
      <c r="C2466" s="16">
        <v>307</v>
      </c>
      <c r="D2466" s="3"/>
      <c r="E2466" s="16">
        <v>286.12</v>
      </c>
      <c r="F2466" s="3"/>
      <c r="G2466" s="17">
        <v>238.59</v>
      </c>
      <c r="H2466" s="3"/>
      <c r="I2466" s="16">
        <v>300</v>
      </c>
      <c r="J2466" s="3"/>
      <c r="K2466" s="16">
        <v>300</v>
      </c>
      <c r="L2466" s="3"/>
      <c r="M2466" s="16">
        <v>300</v>
      </c>
      <c r="N2466" s="3"/>
      <c r="O2466" s="16">
        <v>0</v>
      </c>
      <c r="P2466" s="3"/>
      <c r="Q2466" s="16">
        <f t="shared" si="76"/>
        <v>300</v>
      </c>
      <c r="T2466" s="15"/>
    </row>
    <row r="2467" spans="1:20" ht="11.85" customHeight="1" x14ac:dyDescent="0.2">
      <c r="A2467" s="2" t="s">
        <v>267</v>
      </c>
      <c r="C2467" s="3">
        <f>SUM(C2454:C2466)</f>
        <v>4362291</v>
      </c>
      <c r="D2467" s="3"/>
      <c r="E2467" s="3">
        <f>SUM(E2454:E2466)</f>
        <v>4217157.7</v>
      </c>
      <c r="F2467" s="3"/>
      <c r="G2467" s="4">
        <f>SUM(G2454:G2466)</f>
        <v>4643243.05</v>
      </c>
      <c r="H2467" s="3"/>
      <c r="I2467" s="3">
        <f>SUM(I2454:I2466)</f>
        <v>4463572</v>
      </c>
      <c r="J2467" s="3"/>
      <c r="K2467" s="3">
        <f>SUM(K2454:K2466)</f>
        <v>4654212</v>
      </c>
      <c r="L2467" s="3"/>
      <c r="M2467" s="3">
        <f>SUM(M2454:M2466)</f>
        <v>4664400</v>
      </c>
      <c r="N2467" s="3"/>
      <c r="O2467" s="3">
        <f>SUM(O2454:O2466)</f>
        <v>0</v>
      </c>
      <c r="P2467" s="3"/>
      <c r="Q2467" s="3">
        <f>SUM(Q2454:Q2466)</f>
        <v>4664400</v>
      </c>
      <c r="R2467" s="3"/>
      <c r="S2467" s="3"/>
    </row>
    <row r="2468" spans="1:20" ht="11.85" customHeight="1" x14ac:dyDescent="0.2">
      <c r="C2468" s="3"/>
      <c r="D2468" s="3"/>
      <c r="F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</row>
    <row r="2469" spans="1:20" ht="11.85" customHeight="1" x14ac:dyDescent="0.2">
      <c r="A2469" s="14" t="s">
        <v>268</v>
      </c>
      <c r="C2469" s="3"/>
      <c r="D2469" s="3"/>
      <c r="F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</row>
    <row r="2470" spans="1:20" ht="11.85" customHeight="1" x14ac:dyDescent="0.2">
      <c r="A2470" s="2" t="s">
        <v>1125</v>
      </c>
      <c r="C2470" s="3">
        <v>654</v>
      </c>
      <c r="D2470" s="3"/>
      <c r="E2470" s="3">
        <v>340</v>
      </c>
      <c r="F2470" s="3"/>
      <c r="G2470" s="4">
        <v>252.58</v>
      </c>
      <c r="H2470" s="3"/>
      <c r="I2470" s="3">
        <v>1000</v>
      </c>
      <c r="J2470" s="3"/>
      <c r="K2470" s="3">
        <v>1000</v>
      </c>
      <c r="L2470" s="3"/>
      <c r="M2470" s="3">
        <v>1000</v>
      </c>
      <c r="N2470" s="3"/>
      <c r="O2470" s="3">
        <v>0</v>
      </c>
      <c r="P2470" s="3"/>
      <c r="Q2470" s="3">
        <f t="shared" ref="Q2470:Q2489" si="77">M2470+O2470</f>
        <v>1000</v>
      </c>
      <c r="T2470" s="15"/>
    </row>
    <row r="2471" spans="1:20" ht="11.85" customHeight="1" x14ac:dyDescent="0.2">
      <c r="A2471" s="2" t="s">
        <v>1126</v>
      </c>
      <c r="C2471" s="3">
        <v>7847</v>
      </c>
      <c r="D2471" s="3"/>
      <c r="E2471" s="3">
        <v>8446.4699999999993</v>
      </c>
      <c r="F2471" s="3"/>
      <c r="G2471" s="4">
        <v>7012.99</v>
      </c>
      <c r="H2471" s="3"/>
      <c r="I2471" s="3">
        <v>8285</v>
      </c>
      <c r="J2471" s="3"/>
      <c r="K2471" s="3">
        <v>8285</v>
      </c>
      <c r="L2471" s="3"/>
      <c r="M2471" s="3">
        <v>7655</v>
      </c>
      <c r="N2471" s="3"/>
      <c r="O2471" s="3">
        <v>2700</v>
      </c>
      <c r="P2471" s="3"/>
      <c r="Q2471" s="3">
        <f t="shared" si="77"/>
        <v>10355</v>
      </c>
      <c r="T2471" s="15"/>
    </row>
    <row r="2472" spans="1:20" ht="11.85" customHeight="1" x14ac:dyDescent="0.2">
      <c r="A2472" s="2" t="s">
        <v>1127</v>
      </c>
      <c r="C2472" s="3">
        <v>14918</v>
      </c>
      <c r="D2472" s="3"/>
      <c r="E2472" s="3">
        <v>10079.07</v>
      </c>
      <c r="F2472" s="3"/>
      <c r="G2472" s="4">
        <v>12166</v>
      </c>
      <c r="H2472" s="3"/>
      <c r="I2472" s="3">
        <v>15000</v>
      </c>
      <c r="J2472" s="3"/>
      <c r="K2472" s="3">
        <v>15000</v>
      </c>
      <c r="L2472" s="3"/>
      <c r="M2472" s="3">
        <v>15000</v>
      </c>
      <c r="N2472" s="3"/>
      <c r="O2472" s="3">
        <v>0</v>
      </c>
      <c r="P2472" s="3"/>
      <c r="Q2472" s="3">
        <f t="shared" si="77"/>
        <v>15000</v>
      </c>
      <c r="T2472" s="15"/>
    </row>
    <row r="2473" spans="1:20" ht="11.85" customHeight="1" x14ac:dyDescent="0.2">
      <c r="A2473" s="2" t="s">
        <v>1128</v>
      </c>
      <c r="C2473" s="3">
        <v>68912</v>
      </c>
      <c r="D2473" s="3"/>
      <c r="E2473" s="3">
        <v>33179.599999999999</v>
      </c>
      <c r="F2473" s="3"/>
      <c r="G2473" s="4">
        <v>40459.22</v>
      </c>
      <c r="H2473" s="3"/>
      <c r="I2473" s="3">
        <v>75000</v>
      </c>
      <c r="J2473" s="3"/>
      <c r="K2473" s="3">
        <v>57750</v>
      </c>
      <c r="L2473" s="3"/>
      <c r="M2473" s="3">
        <v>75000</v>
      </c>
      <c r="N2473" s="3"/>
      <c r="O2473" s="3">
        <v>0</v>
      </c>
      <c r="P2473" s="3"/>
      <c r="Q2473" s="3">
        <f t="shared" si="77"/>
        <v>75000</v>
      </c>
      <c r="T2473" s="15"/>
    </row>
    <row r="2474" spans="1:20" ht="11.85" customHeight="1" x14ac:dyDescent="0.2">
      <c r="A2474" s="2" t="s">
        <v>1129</v>
      </c>
      <c r="C2474" s="3">
        <v>13049</v>
      </c>
      <c r="D2474" s="3"/>
      <c r="E2474" s="3">
        <v>1623.99</v>
      </c>
      <c r="F2474" s="3"/>
      <c r="G2474" s="4">
        <v>938.11</v>
      </c>
      <c r="H2474" s="3"/>
      <c r="I2474" s="3">
        <v>5000</v>
      </c>
      <c r="J2474" s="3"/>
      <c r="K2474" s="3">
        <v>5250</v>
      </c>
      <c r="L2474" s="3"/>
      <c r="M2474" s="3">
        <v>5000</v>
      </c>
      <c r="N2474" s="3"/>
      <c r="O2474" s="3">
        <v>0</v>
      </c>
      <c r="P2474" s="3"/>
      <c r="Q2474" s="3">
        <f t="shared" si="77"/>
        <v>5000</v>
      </c>
      <c r="T2474" s="15"/>
    </row>
    <row r="2475" spans="1:20" ht="11.85" customHeight="1" x14ac:dyDescent="0.2">
      <c r="A2475" s="2" t="s">
        <v>1130</v>
      </c>
      <c r="C2475" s="3">
        <v>14289</v>
      </c>
      <c r="D2475" s="3"/>
      <c r="E2475" s="3">
        <v>11341.6</v>
      </c>
      <c r="F2475" s="3"/>
      <c r="G2475" s="4">
        <v>10089.36</v>
      </c>
      <c r="H2475" s="3"/>
      <c r="I2475" s="3">
        <v>15000</v>
      </c>
      <c r="J2475" s="3"/>
      <c r="K2475" s="3">
        <v>15000</v>
      </c>
      <c r="L2475" s="3"/>
      <c r="M2475" s="3">
        <v>10000</v>
      </c>
      <c r="N2475" s="3"/>
      <c r="O2475" s="3">
        <v>0</v>
      </c>
      <c r="P2475" s="3"/>
      <c r="Q2475" s="3">
        <f t="shared" si="77"/>
        <v>10000</v>
      </c>
      <c r="T2475" s="15"/>
    </row>
    <row r="2476" spans="1:20" ht="11.85" customHeight="1" x14ac:dyDescent="0.2">
      <c r="A2476" s="2" t="s">
        <v>1131</v>
      </c>
      <c r="C2476" s="3">
        <v>6356</v>
      </c>
      <c r="D2476" s="3"/>
      <c r="E2476" s="3">
        <v>1502.75</v>
      </c>
      <c r="F2476" s="3"/>
      <c r="G2476" s="4">
        <v>3004</v>
      </c>
      <c r="H2476" s="3"/>
      <c r="I2476" s="3">
        <v>7000</v>
      </c>
      <c r="J2476" s="3"/>
      <c r="K2476" s="3">
        <v>7000</v>
      </c>
      <c r="L2476" s="3"/>
      <c r="M2476" s="3">
        <v>7000</v>
      </c>
      <c r="N2476" s="3"/>
      <c r="O2476" s="3">
        <v>0</v>
      </c>
      <c r="P2476" s="3"/>
      <c r="Q2476" s="3">
        <f t="shared" si="77"/>
        <v>7000</v>
      </c>
      <c r="T2476" s="15"/>
    </row>
    <row r="2477" spans="1:20" ht="11.85" customHeight="1" x14ac:dyDescent="0.2">
      <c r="A2477" s="2" t="s">
        <v>1132</v>
      </c>
      <c r="C2477" s="3">
        <v>0</v>
      </c>
      <c r="D2477" s="3"/>
      <c r="E2477" s="3">
        <v>0</v>
      </c>
      <c r="F2477" s="3"/>
      <c r="G2477" s="4">
        <v>0</v>
      </c>
      <c r="H2477" s="3"/>
      <c r="I2477" s="3">
        <v>0</v>
      </c>
      <c r="J2477" s="3"/>
      <c r="K2477" s="3">
        <v>0</v>
      </c>
      <c r="L2477" s="3"/>
      <c r="M2477" s="3">
        <v>0</v>
      </c>
      <c r="N2477" s="3"/>
      <c r="O2477" s="3">
        <v>0</v>
      </c>
      <c r="P2477" s="3"/>
      <c r="Q2477" s="3">
        <f t="shared" si="77"/>
        <v>0</v>
      </c>
      <c r="T2477" s="15"/>
    </row>
    <row r="2478" spans="1:20" ht="11.85" customHeight="1" x14ac:dyDescent="0.2">
      <c r="A2478" s="2" t="s">
        <v>1133</v>
      </c>
      <c r="C2478" s="3">
        <v>0</v>
      </c>
      <c r="D2478" s="3"/>
      <c r="E2478" s="3">
        <v>746.13</v>
      </c>
      <c r="F2478" s="3"/>
      <c r="G2478" s="4">
        <v>1064.0899999999999</v>
      </c>
      <c r="H2478" s="3"/>
      <c r="I2478" s="3">
        <v>1500</v>
      </c>
      <c r="J2478" s="3"/>
      <c r="K2478" s="3">
        <v>1500</v>
      </c>
      <c r="L2478" s="3"/>
      <c r="M2478" s="3">
        <v>1500</v>
      </c>
      <c r="N2478" s="3"/>
      <c r="O2478" s="3">
        <v>0</v>
      </c>
      <c r="P2478" s="3"/>
      <c r="Q2478" s="3">
        <f t="shared" si="77"/>
        <v>1500</v>
      </c>
      <c r="T2478" s="15"/>
    </row>
    <row r="2479" spans="1:20" ht="11.85" customHeight="1" x14ac:dyDescent="0.2">
      <c r="A2479" s="2" t="s">
        <v>1134</v>
      </c>
      <c r="C2479" s="3">
        <v>12438</v>
      </c>
      <c r="D2479" s="3"/>
      <c r="E2479" s="3">
        <v>8157.47</v>
      </c>
      <c r="F2479" s="3"/>
      <c r="G2479" s="4">
        <v>4723.0600000000004</v>
      </c>
      <c r="H2479" s="3"/>
      <c r="I2479" s="3">
        <v>15000</v>
      </c>
      <c r="J2479" s="3"/>
      <c r="K2479" s="3">
        <v>15000</v>
      </c>
      <c r="L2479" s="3"/>
      <c r="M2479" s="3">
        <v>10000</v>
      </c>
      <c r="N2479" s="3"/>
      <c r="O2479" s="3">
        <v>0</v>
      </c>
      <c r="P2479" s="3"/>
      <c r="Q2479" s="3">
        <f t="shared" si="77"/>
        <v>10000</v>
      </c>
      <c r="T2479" s="15"/>
    </row>
    <row r="2480" spans="1:20" ht="11.85" customHeight="1" x14ac:dyDescent="0.2">
      <c r="A2480" s="2" t="s">
        <v>1135</v>
      </c>
      <c r="C2480" s="3">
        <v>969</v>
      </c>
      <c r="D2480" s="3"/>
      <c r="E2480" s="3">
        <v>866.41</v>
      </c>
      <c r="F2480" s="3"/>
      <c r="G2480" s="4">
        <v>963.97</v>
      </c>
      <c r="H2480" s="3"/>
      <c r="I2480" s="3">
        <v>1000</v>
      </c>
      <c r="J2480" s="3"/>
      <c r="K2480" s="3">
        <v>1000</v>
      </c>
      <c r="L2480" s="3"/>
      <c r="M2480" s="3">
        <v>1500</v>
      </c>
      <c r="N2480" s="3"/>
      <c r="O2480" s="3">
        <v>0</v>
      </c>
      <c r="P2480" s="3"/>
      <c r="Q2480" s="3">
        <f t="shared" si="77"/>
        <v>1500</v>
      </c>
      <c r="T2480" s="15"/>
    </row>
    <row r="2481" spans="1:21" ht="11.85" customHeight="1" x14ac:dyDescent="0.2">
      <c r="A2481" s="2" t="s">
        <v>1136</v>
      </c>
      <c r="C2481" s="3">
        <v>67051</v>
      </c>
      <c r="D2481" s="3"/>
      <c r="E2481" s="3">
        <v>33101.120000000003</v>
      </c>
      <c r="F2481" s="3"/>
      <c r="G2481" s="4">
        <v>23767.97</v>
      </c>
      <c r="H2481" s="3"/>
      <c r="I2481" s="3">
        <v>100000</v>
      </c>
      <c r="J2481" s="3"/>
      <c r="K2481" s="3">
        <v>81400</v>
      </c>
      <c r="L2481" s="3"/>
      <c r="M2481" s="3">
        <v>60000</v>
      </c>
      <c r="N2481" s="3"/>
      <c r="O2481" s="3">
        <v>0</v>
      </c>
      <c r="P2481" s="3"/>
      <c r="Q2481" s="3">
        <f t="shared" si="77"/>
        <v>60000</v>
      </c>
      <c r="T2481" s="15"/>
    </row>
    <row r="2482" spans="1:21" ht="11.85" customHeight="1" x14ac:dyDescent="0.2">
      <c r="A2482" s="2" t="s">
        <v>1137</v>
      </c>
      <c r="C2482" s="3">
        <v>1076</v>
      </c>
      <c r="D2482" s="3"/>
      <c r="E2482" s="3">
        <v>733.9</v>
      </c>
      <c r="F2482" s="3"/>
      <c r="G2482" s="4">
        <v>939.2</v>
      </c>
      <c r="H2482" s="3"/>
      <c r="I2482" s="3">
        <v>1700</v>
      </c>
      <c r="J2482" s="3"/>
      <c r="K2482" s="3">
        <v>1700</v>
      </c>
      <c r="L2482" s="3"/>
      <c r="M2482" s="3">
        <v>1700</v>
      </c>
      <c r="N2482" s="3"/>
      <c r="O2482" s="3">
        <v>0</v>
      </c>
      <c r="P2482" s="3"/>
      <c r="Q2482" s="3">
        <f t="shared" si="77"/>
        <v>1700</v>
      </c>
      <c r="T2482" s="15"/>
    </row>
    <row r="2483" spans="1:21" ht="11.85" customHeight="1" x14ac:dyDescent="0.2">
      <c r="A2483" s="2" t="s">
        <v>1138</v>
      </c>
      <c r="C2483" s="3">
        <v>258</v>
      </c>
      <c r="D2483" s="3"/>
      <c r="E2483" s="3">
        <v>826</v>
      </c>
      <c r="F2483" s="3"/>
      <c r="G2483" s="4">
        <v>373</v>
      </c>
      <c r="H2483" s="3"/>
      <c r="I2483" s="3">
        <v>715</v>
      </c>
      <c r="J2483" s="3"/>
      <c r="K2483" s="3">
        <v>715</v>
      </c>
      <c r="L2483" s="3"/>
      <c r="M2483" s="3">
        <v>715</v>
      </c>
      <c r="N2483" s="3"/>
      <c r="O2483" s="3">
        <v>0</v>
      </c>
      <c r="P2483" s="3"/>
      <c r="Q2483" s="3">
        <f t="shared" si="77"/>
        <v>715</v>
      </c>
      <c r="T2483" s="15"/>
    </row>
    <row r="2484" spans="1:21" ht="11.85" customHeight="1" x14ac:dyDescent="0.2">
      <c r="A2484" s="2" t="s">
        <v>1139</v>
      </c>
      <c r="C2484" s="3">
        <v>0</v>
      </c>
      <c r="D2484" s="3"/>
      <c r="E2484" s="3">
        <v>0</v>
      </c>
      <c r="F2484" s="3"/>
      <c r="G2484" s="4">
        <v>0</v>
      </c>
      <c r="H2484" s="3"/>
      <c r="I2484" s="3">
        <v>0</v>
      </c>
      <c r="J2484" s="3"/>
      <c r="K2484" s="3">
        <v>0</v>
      </c>
      <c r="L2484" s="3"/>
      <c r="M2484" s="3">
        <v>0</v>
      </c>
      <c r="N2484" s="3"/>
      <c r="O2484" s="3">
        <v>0</v>
      </c>
      <c r="P2484" s="3"/>
      <c r="Q2484" s="3">
        <f t="shared" si="77"/>
        <v>0</v>
      </c>
      <c r="T2484" s="15"/>
    </row>
    <row r="2485" spans="1:21" ht="11.85" customHeight="1" x14ac:dyDescent="0.2">
      <c r="A2485" s="2" t="s">
        <v>1140</v>
      </c>
      <c r="C2485" s="3">
        <v>579</v>
      </c>
      <c r="D2485" s="3"/>
      <c r="E2485" s="3">
        <v>0</v>
      </c>
      <c r="F2485" s="3"/>
      <c r="G2485" s="4">
        <v>0</v>
      </c>
      <c r="H2485" s="3"/>
      <c r="I2485" s="3">
        <v>0</v>
      </c>
      <c r="J2485" s="3"/>
      <c r="K2485" s="3">
        <v>0</v>
      </c>
      <c r="L2485" s="3"/>
      <c r="M2485" s="3">
        <v>0</v>
      </c>
      <c r="N2485" s="3"/>
      <c r="O2485" s="3">
        <v>0</v>
      </c>
      <c r="P2485" s="3"/>
      <c r="Q2485" s="3">
        <f t="shared" si="77"/>
        <v>0</v>
      </c>
      <c r="T2485" s="15"/>
    </row>
    <row r="2486" spans="1:21" ht="11.85" customHeight="1" x14ac:dyDescent="0.2">
      <c r="A2486" s="2" t="s">
        <v>1141</v>
      </c>
      <c r="C2486" s="3">
        <v>6442</v>
      </c>
      <c r="D2486" s="3"/>
      <c r="E2486" s="3">
        <v>4346.34</v>
      </c>
      <c r="F2486" s="3"/>
      <c r="G2486" s="4">
        <v>3819.27</v>
      </c>
      <c r="H2486" s="3"/>
      <c r="I2486" s="3">
        <v>4500</v>
      </c>
      <c r="J2486" s="3"/>
      <c r="K2486" s="3">
        <v>4500</v>
      </c>
      <c r="L2486" s="3"/>
      <c r="M2486" s="3">
        <v>4500</v>
      </c>
      <c r="N2486" s="3"/>
      <c r="O2486" s="3">
        <v>0</v>
      </c>
      <c r="P2486" s="3"/>
      <c r="Q2486" s="3">
        <f t="shared" si="77"/>
        <v>4500</v>
      </c>
      <c r="T2486" s="15"/>
    </row>
    <row r="2487" spans="1:21" ht="11.85" customHeight="1" x14ac:dyDescent="0.2">
      <c r="A2487" s="2" t="s">
        <v>1142</v>
      </c>
      <c r="C2487" s="3">
        <v>44800</v>
      </c>
      <c r="D2487" s="3"/>
      <c r="E2487" s="3">
        <v>30001</v>
      </c>
      <c r="F2487" s="3"/>
      <c r="G2487" s="4">
        <v>25000</v>
      </c>
      <c r="H2487" s="3"/>
      <c r="I2487" s="3">
        <v>40000</v>
      </c>
      <c r="J2487" s="3"/>
      <c r="K2487" s="3">
        <v>25000</v>
      </c>
      <c r="L2487" s="3"/>
      <c r="M2487" s="3">
        <v>25000</v>
      </c>
      <c r="N2487" s="3"/>
      <c r="O2487" s="3">
        <v>0</v>
      </c>
      <c r="P2487" s="3"/>
      <c r="Q2487" s="3">
        <f t="shared" si="77"/>
        <v>25000</v>
      </c>
      <c r="T2487" s="15"/>
    </row>
    <row r="2488" spans="1:21" ht="11.85" customHeight="1" x14ac:dyDescent="0.2">
      <c r="A2488" s="2" t="s">
        <v>1143</v>
      </c>
      <c r="C2488" s="3">
        <v>10381</v>
      </c>
      <c r="D2488" s="3"/>
      <c r="E2488" s="3">
        <v>0</v>
      </c>
      <c r="F2488" s="3"/>
      <c r="G2488" s="4">
        <v>0</v>
      </c>
      <c r="H2488" s="3"/>
      <c r="I2488" s="3">
        <v>0</v>
      </c>
      <c r="J2488" s="3"/>
      <c r="K2488" s="3">
        <v>0</v>
      </c>
      <c r="L2488" s="3"/>
      <c r="M2488" s="3">
        <v>0</v>
      </c>
      <c r="N2488" s="3"/>
      <c r="O2488" s="3">
        <v>0</v>
      </c>
      <c r="P2488" s="3"/>
      <c r="Q2488" s="3">
        <f t="shared" si="77"/>
        <v>0</v>
      </c>
      <c r="T2488" s="15"/>
    </row>
    <row r="2489" spans="1:21" ht="11.85" customHeight="1" x14ac:dyDescent="0.2">
      <c r="A2489" s="2" t="s">
        <v>1144</v>
      </c>
      <c r="C2489" s="16">
        <v>8682</v>
      </c>
      <c r="D2489" s="3"/>
      <c r="E2489" s="16">
        <v>17103.63</v>
      </c>
      <c r="F2489" s="3"/>
      <c r="G2489" s="17">
        <v>18551.2</v>
      </c>
      <c r="H2489" s="3"/>
      <c r="I2489" s="16">
        <v>15615</v>
      </c>
      <c r="J2489" s="3"/>
      <c r="K2489" s="16">
        <v>15615</v>
      </c>
      <c r="L2489" s="3"/>
      <c r="M2489" s="16">
        <v>12820</v>
      </c>
      <c r="N2489" s="3"/>
      <c r="O2489" s="16">
        <v>1000</v>
      </c>
      <c r="P2489" s="3"/>
      <c r="Q2489" s="16">
        <f t="shared" si="77"/>
        <v>13820</v>
      </c>
      <c r="T2489" s="15"/>
    </row>
    <row r="2490" spans="1:21" ht="11.85" customHeight="1" x14ac:dyDescent="0.2">
      <c r="A2490" s="2" t="s">
        <v>290</v>
      </c>
      <c r="C2490" s="3">
        <f>SUM(C2470:C2476)+SUM(C2477:C2489)</f>
        <v>278701</v>
      </c>
      <c r="D2490" s="3"/>
      <c r="E2490" s="3">
        <f>SUM(E2470:E2476)+SUM(E2477:E2489)</f>
        <v>162395.48000000001</v>
      </c>
      <c r="F2490" s="3"/>
      <c r="G2490" s="4">
        <f>SUM(G2470:G2476)+SUM(G2477:G2489)</f>
        <v>153124.02000000002</v>
      </c>
      <c r="H2490" s="3"/>
      <c r="I2490" s="3">
        <f>SUM(I2470:I2476)+SUM(I2477:I2489)</f>
        <v>306315</v>
      </c>
      <c r="J2490" s="3"/>
      <c r="K2490" s="3">
        <f>SUM(K2470:K2476)+SUM(K2477:K2489)</f>
        <v>255715</v>
      </c>
      <c r="L2490" s="3"/>
      <c r="M2490" s="3">
        <f>SUM(M2470:M2476)+SUM(M2477:M2489)</f>
        <v>238390</v>
      </c>
      <c r="N2490" s="3"/>
      <c r="O2490" s="3">
        <f>SUM(O2470:O2476)+SUM(O2477:O2489)</f>
        <v>3700</v>
      </c>
      <c r="P2490" s="3"/>
      <c r="Q2490" s="3">
        <f>SUM(Q2470:Q2476)+SUM(Q2477:Q2489)</f>
        <v>242090</v>
      </c>
      <c r="U2490" s="3"/>
    </row>
    <row r="2491" spans="1:21" ht="11.85" customHeight="1" x14ac:dyDescent="0.2">
      <c r="C2491" s="3"/>
      <c r="D2491" s="3"/>
      <c r="F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</row>
    <row r="2492" spans="1:21" ht="11.85" customHeight="1" x14ac:dyDescent="0.2">
      <c r="A2492" s="2" t="s">
        <v>1145</v>
      </c>
      <c r="C2492" s="19">
        <v>34216</v>
      </c>
      <c r="D2492" s="3"/>
      <c r="E2492" s="19">
        <v>78777.8</v>
      </c>
      <c r="F2492" s="3"/>
      <c r="G2492" s="20">
        <v>107750</v>
      </c>
      <c r="H2492" s="3"/>
      <c r="I2492" s="19">
        <v>60000</v>
      </c>
      <c r="J2492" s="3"/>
      <c r="K2492" s="19">
        <v>60000</v>
      </c>
      <c r="L2492" s="3"/>
      <c r="M2492" s="19">
        <v>0</v>
      </c>
      <c r="N2492" s="3"/>
      <c r="O2492" s="19">
        <v>411495</v>
      </c>
      <c r="P2492" s="3"/>
      <c r="Q2492" s="19">
        <f>M2492+O2492</f>
        <v>411495</v>
      </c>
    </row>
    <row r="2493" spans="1:21" ht="11.85" customHeight="1" x14ac:dyDescent="0.2">
      <c r="A2493" s="2" t="s">
        <v>1146</v>
      </c>
      <c r="C2493" s="16">
        <v>0</v>
      </c>
      <c r="D2493" s="3"/>
      <c r="E2493" s="16">
        <v>0</v>
      </c>
      <c r="F2493" s="3"/>
      <c r="G2493" s="17">
        <v>0</v>
      </c>
      <c r="H2493" s="3"/>
      <c r="I2493" s="16">
        <v>0</v>
      </c>
      <c r="J2493" s="3"/>
      <c r="K2493" s="16">
        <v>0</v>
      </c>
      <c r="L2493" s="3"/>
      <c r="M2493" s="16">
        <v>0</v>
      </c>
      <c r="N2493" s="3"/>
      <c r="O2493" s="16">
        <v>0</v>
      </c>
      <c r="P2493" s="3"/>
      <c r="Q2493" s="16">
        <f>M2493+O2493</f>
        <v>0</v>
      </c>
    </row>
    <row r="2494" spans="1:21" ht="11.85" customHeight="1" x14ac:dyDescent="0.2">
      <c r="A2494" s="2" t="s">
        <v>293</v>
      </c>
      <c r="C2494" s="3">
        <f>SUM(C2492:C2493)</f>
        <v>34216</v>
      </c>
      <c r="D2494" s="3"/>
      <c r="E2494" s="3">
        <f>SUM(E2492:E2493)</f>
        <v>78777.8</v>
      </c>
      <c r="F2494" s="3"/>
      <c r="G2494" s="4">
        <f>SUM(G2492:G2493)</f>
        <v>107750</v>
      </c>
      <c r="H2494" s="3"/>
      <c r="I2494" s="3">
        <f>SUM(I2492:I2493)</f>
        <v>60000</v>
      </c>
      <c r="J2494" s="3"/>
      <c r="K2494" s="3">
        <f>SUM(K2492:K2493)</f>
        <v>60000</v>
      </c>
      <c r="L2494" s="3"/>
      <c r="M2494" s="3">
        <f>SUM(M2492:M2493)</f>
        <v>0</v>
      </c>
      <c r="N2494" s="3"/>
      <c r="O2494" s="3">
        <f>SUM(O2492:O2493)</f>
        <v>411495</v>
      </c>
      <c r="P2494" s="3"/>
      <c r="Q2494" s="3">
        <f>SUM(Q2492:Q2493)</f>
        <v>411495</v>
      </c>
    </row>
    <row r="2495" spans="1:21" ht="11.85" customHeight="1" x14ac:dyDescent="0.2">
      <c r="C2495" s="3"/>
      <c r="D2495" s="3"/>
      <c r="F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</row>
    <row r="2496" spans="1:21" ht="11.85" customHeight="1" x14ac:dyDescent="0.2">
      <c r="A2496" s="1"/>
      <c r="B2496" s="1"/>
      <c r="E2496" s="3" t="str">
        <f>$E$1</f>
        <v>CITY OF BRADY</v>
      </c>
    </row>
    <row r="2497" spans="1:20" ht="11.85" customHeight="1" x14ac:dyDescent="0.2">
      <c r="E2497" s="3" t="str">
        <f>$E$2</f>
        <v>BUDGET REPORT</v>
      </c>
    </row>
    <row r="2498" spans="1:20" ht="11.85" customHeight="1" x14ac:dyDescent="0.2">
      <c r="E2498" s="3" t="str">
        <f>$E$3</f>
        <v>FISCAL YEAR 2015 - 2016</v>
      </c>
    </row>
    <row r="2499" spans="1:20" ht="11.85" customHeight="1" x14ac:dyDescent="0.2">
      <c r="A2499" s="2" t="s">
        <v>1050</v>
      </c>
    </row>
    <row r="2500" spans="1:20" ht="11.85" customHeight="1" x14ac:dyDescent="0.2">
      <c r="A2500" s="2" t="s">
        <v>1102</v>
      </c>
    </row>
    <row r="2501" spans="1:20" ht="11.85" customHeight="1" x14ac:dyDescent="0.2">
      <c r="I2501" s="48" t="str">
        <f>$I$6</f>
        <v>(----- 2014-2015 ------)</v>
      </c>
      <c r="J2501" s="48"/>
      <c r="K2501" s="48"/>
      <c r="L2501" s="7"/>
      <c r="M2501" s="48" t="str">
        <f>$M$6</f>
        <v>2015-2016</v>
      </c>
      <c r="N2501" s="48"/>
      <c r="O2501" s="48"/>
      <c r="P2501" s="48"/>
      <c r="Q2501" s="48"/>
    </row>
    <row r="2502" spans="1:20" ht="11.85" customHeight="1" x14ac:dyDescent="0.2">
      <c r="C2502" s="7" t="str">
        <f>$C$7</f>
        <v>2011- 2012</v>
      </c>
      <c r="D2502" s="7"/>
      <c r="E2502" s="8" t="str">
        <f>$E$7</f>
        <v>2012-2013</v>
      </c>
      <c r="F2502" s="7"/>
      <c r="G2502" s="9" t="str">
        <f>$G$7</f>
        <v>2013- 2014</v>
      </c>
      <c r="H2502" s="7"/>
      <c r="I2502" s="7" t="s">
        <v>9</v>
      </c>
      <c r="J2502" s="7"/>
      <c r="K2502" s="7" t="str">
        <f>+$K$7</f>
        <v>PROJECTED</v>
      </c>
      <c r="L2502" s="7"/>
      <c r="M2502" s="7" t="str">
        <f>$M$7</f>
        <v>2015-2016</v>
      </c>
      <c r="N2502" s="7"/>
      <c r="O2502" s="7" t="str">
        <f>$O$7</f>
        <v>2015-2016</v>
      </c>
      <c r="P2502" s="7"/>
      <c r="Q2502" s="42" t="str">
        <f>$Q$7</f>
        <v>APPROVED</v>
      </c>
    </row>
    <row r="2503" spans="1:20" ht="11.85" customHeight="1" x14ac:dyDescent="0.2">
      <c r="A2503" s="10" t="s">
        <v>237</v>
      </c>
      <c r="C2503" s="11" t="s">
        <v>12</v>
      </c>
      <c r="D2503" s="7"/>
      <c r="E2503" s="12" t="s">
        <v>12</v>
      </c>
      <c r="F2503" s="7"/>
      <c r="G2503" s="13" t="s">
        <v>12</v>
      </c>
      <c r="H2503" s="7"/>
      <c r="I2503" s="11" t="s">
        <v>13</v>
      </c>
      <c r="J2503" s="7"/>
      <c r="K2503" s="11" t="s">
        <v>13</v>
      </c>
      <c r="L2503" s="7"/>
      <c r="M2503" s="11" t="str">
        <f>$M$8</f>
        <v>BASE</v>
      </c>
      <c r="N2503" s="7"/>
      <c r="O2503" s="11" t="str">
        <f>$O$8</f>
        <v>SUPPLEMENTAL</v>
      </c>
      <c r="P2503" s="7"/>
      <c r="Q2503" s="11" t="str">
        <f>$Q$8</f>
        <v>BUDGET</v>
      </c>
    </row>
    <row r="2504" spans="1:20" ht="11.85" customHeight="1" x14ac:dyDescent="0.2">
      <c r="C2504" s="3"/>
      <c r="D2504" s="3"/>
      <c r="F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</row>
    <row r="2505" spans="1:20" ht="11.85" customHeight="1" x14ac:dyDescent="0.2">
      <c r="A2505" s="14" t="s">
        <v>943</v>
      </c>
      <c r="C2505" s="3"/>
      <c r="D2505" s="3"/>
      <c r="F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</row>
    <row r="2506" spans="1:20" ht="11.85" customHeight="1" x14ac:dyDescent="0.2">
      <c r="A2506" s="2" t="s">
        <v>1147</v>
      </c>
      <c r="C2506" s="3">
        <v>50000</v>
      </c>
      <c r="D2506" s="3"/>
      <c r="E2506" s="3">
        <v>0</v>
      </c>
      <c r="F2506" s="3"/>
      <c r="G2506" s="4">
        <v>0</v>
      </c>
      <c r="H2506" s="3"/>
      <c r="I2506" s="3">
        <v>0</v>
      </c>
      <c r="J2506" s="3"/>
      <c r="K2506" s="3">
        <v>0</v>
      </c>
      <c r="L2506" s="3"/>
      <c r="M2506" s="3">
        <v>0</v>
      </c>
      <c r="N2506" s="3"/>
      <c r="O2506" s="3">
        <v>0</v>
      </c>
      <c r="P2506" s="3"/>
      <c r="Q2506" s="3">
        <f>M2506+O2506</f>
        <v>0</v>
      </c>
    </row>
    <row r="2507" spans="1:20" ht="11.85" customHeight="1" x14ac:dyDescent="0.2">
      <c r="A2507" s="2" t="s">
        <v>1148</v>
      </c>
      <c r="C2507" s="16">
        <v>0</v>
      </c>
      <c r="D2507" s="3"/>
      <c r="E2507" s="16">
        <v>0</v>
      </c>
      <c r="F2507" s="3"/>
      <c r="G2507" s="17">
        <v>0</v>
      </c>
      <c r="H2507" s="3"/>
      <c r="I2507" s="16">
        <v>0</v>
      </c>
      <c r="J2507" s="3"/>
      <c r="K2507" s="16">
        <v>0</v>
      </c>
      <c r="L2507" s="3"/>
      <c r="M2507" s="16">
        <v>0</v>
      </c>
      <c r="N2507" s="3"/>
      <c r="O2507" s="16">
        <v>0</v>
      </c>
      <c r="P2507" s="3"/>
      <c r="Q2507" s="16">
        <f>M2507+O2507</f>
        <v>0</v>
      </c>
    </row>
    <row r="2508" spans="1:20" ht="11.85" customHeight="1" x14ac:dyDescent="0.2">
      <c r="A2508" s="2" t="s">
        <v>945</v>
      </c>
      <c r="C2508" s="3">
        <f>SUM(C2506:C2507)</f>
        <v>50000</v>
      </c>
      <c r="D2508" s="3"/>
      <c r="E2508" s="3">
        <f>SUM(E2506:E2507)</f>
        <v>0</v>
      </c>
      <c r="F2508" s="3"/>
      <c r="G2508" s="4">
        <f>SUM(G2506:G2507)</f>
        <v>0</v>
      </c>
      <c r="H2508" s="3"/>
      <c r="I2508" s="3">
        <f>SUM(I2506:I2507)</f>
        <v>0</v>
      </c>
      <c r="J2508" s="3"/>
      <c r="K2508" s="3">
        <f>SUM(K2506:K2507)</f>
        <v>0</v>
      </c>
      <c r="L2508" s="3"/>
      <c r="M2508" s="3">
        <f>SUM(M2506:M2507)</f>
        <v>0</v>
      </c>
      <c r="N2508" s="3"/>
      <c r="O2508" s="3">
        <f>SUM(O2506:O2507)</f>
        <v>0</v>
      </c>
      <c r="P2508" s="3"/>
      <c r="Q2508" s="3">
        <f>SUM(Q2506:Q2507)</f>
        <v>0</v>
      </c>
    </row>
    <row r="2509" spans="1:20" ht="11.85" customHeight="1" x14ac:dyDescent="0.2">
      <c r="C2509" s="3"/>
      <c r="D2509" s="3"/>
      <c r="F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</row>
    <row r="2510" spans="1:20" ht="11.85" customHeight="1" x14ac:dyDescent="0.2">
      <c r="A2510" s="14" t="s">
        <v>294</v>
      </c>
      <c r="C2510" s="3"/>
      <c r="D2510" s="3"/>
      <c r="F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</row>
    <row r="2511" spans="1:20" ht="11.85" customHeight="1" x14ac:dyDescent="0.2">
      <c r="A2511" s="2" t="s">
        <v>1149</v>
      </c>
      <c r="C2511" s="3">
        <v>171231</v>
      </c>
      <c r="D2511" s="3"/>
      <c r="E2511" s="3">
        <v>57990.11</v>
      </c>
      <c r="F2511" s="3"/>
      <c r="G2511" s="4">
        <v>71685.919999999998</v>
      </c>
      <c r="H2511" s="3"/>
      <c r="I2511" s="3">
        <v>74741</v>
      </c>
      <c r="J2511" s="3"/>
      <c r="K2511" s="3">
        <v>74741</v>
      </c>
      <c r="L2511" s="3"/>
      <c r="M2511" s="3">
        <v>68375</v>
      </c>
      <c r="N2511" s="3"/>
      <c r="O2511" s="3">
        <v>9350</v>
      </c>
      <c r="P2511" s="3"/>
      <c r="Q2511" s="3">
        <f t="shared" ref="Q2511:Q2516" si="78">M2511+O2511</f>
        <v>77725</v>
      </c>
      <c r="T2511" s="15"/>
    </row>
    <row r="2512" spans="1:20" ht="11.85" customHeight="1" x14ac:dyDescent="0.2">
      <c r="A2512" s="2" t="s">
        <v>1150</v>
      </c>
      <c r="C2512" s="3">
        <v>125356</v>
      </c>
      <c r="D2512" s="3"/>
      <c r="E2512" s="3">
        <v>498125.36</v>
      </c>
      <c r="F2512" s="3"/>
      <c r="G2512" s="4">
        <v>17975</v>
      </c>
      <c r="H2512" s="3"/>
      <c r="I2512" s="3">
        <v>0</v>
      </c>
      <c r="J2512" s="3"/>
      <c r="K2512" s="3">
        <v>0</v>
      </c>
      <c r="L2512" s="3"/>
      <c r="M2512" s="3">
        <v>0</v>
      </c>
      <c r="N2512" s="3"/>
      <c r="O2512" s="3">
        <v>50000</v>
      </c>
      <c r="P2512" s="3"/>
      <c r="Q2512" s="3">
        <f t="shared" si="78"/>
        <v>50000</v>
      </c>
    </row>
    <row r="2513" spans="1:23" ht="11.85" customHeight="1" x14ac:dyDescent="0.2">
      <c r="A2513" s="2" t="s">
        <v>1151</v>
      </c>
      <c r="C2513" s="3">
        <v>2566700</v>
      </c>
      <c r="D2513" s="3"/>
      <c r="E2513" s="3">
        <v>2479690</v>
      </c>
      <c r="F2513" s="3"/>
      <c r="G2513" s="4">
        <v>0</v>
      </c>
      <c r="H2513" s="3"/>
      <c r="I2513" s="3">
        <v>0</v>
      </c>
      <c r="J2513" s="3"/>
      <c r="K2513" s="3">
        <v>0</v>
      </c>
      <c r="L2513" s="3"/>
      <c r="M2513" s="3">
        <v>0</v>
      </c>
      <c r="N2513" s="3"/>
      <c r="O2513" s="3">
        <v>0</v>
      </c>
      <c r="P2513" s="3"/>
      <c r="Q2513" s="3">
        <f t="shared" si="78"/>
        <v>0</v>
      </c>
    </row>
    <row r="2514" spans="1:23" ht="11.85" customHeight="1" x14ac:dyDescent="0.2">
      <c r="A2514" s="2" t="s">
        <v>1152</v>
      </c>
      <c r="C2514" s="19">
        <v>0</v>
      </c>
      <c r="D2514" s="19"/>
      <c r="E2514" s="19">
        <v>0</v>
      </c>
      <c r="F2514" s="19"/>
      <c r="G2514" s="20">
        <v>1849392.36</v>
      </c>
      <c r="H2514" s="19"/>
      <c r="I2514" s="19">
        <v>2467687</v>
      </c>
      <c r="J2514" s="19"/>
      <c r="K2514" s="19">
        <v>2645771</v>
      </c>
      <c r="L2514" s="19"/>
      <c r="M2514" s="19">
        <v>2573378</v>
      </c>
      <c r="N2514" s="19"/>
      <c r="O2514" s="19">
        <v>1052</v>
      </c>
      <c r="P2514" s="19"/>
      <c r="Q2514" s="3">
        <f t="shared" si="78"/>
        <v>2574430</v>
      </c>
    </row>
    <row r="2515" spans="1:23" ht="11.85" customHeight="1" x14ac:dyDescent="0.2">
      <c r="A2515" s="2" t="s">
        <v>1153</v>
      </c>
      <c r="C2515" s="19">
        <v>0</v>
      </c>
      <c r="D2515" s="3"/>
      <c r="E2515" s="19">
        <v>0</v>
      </c>
      <c r="F2515" s="3"/>
      <c r="G2515" s="20">
        <v>16425</v>
      </c>
      <c r="H2515" s="3"/>
      <c r="I2515" s="19">
        <v>41994</v>
      </c>
      <c r="J2515" s="3"/>
      <c r="K2515" s="19">
        <v>0</v>
      </c>
      <c r="L2515" s="3"/>
      <c r="M2515" s="19">
        <v>0</v>
      </c>
      <c r="N2515" s="3"/>
      <c r="O2515" s="19">
        <v>0</v>
      </c>
      <c r="P2515" s="3"/>
      <c r="Q2515" s="19">
        <f t="shared" si="78"/>
        <v>0</v>
      </c>
    </row>
    <row r="2516" spans="1:23" ht="11.85" customHeight="1" x14ac:dyDescent="0.2">
      <c r="A2516" s="2" t="s">
        <v>1154</v>
      </c>
      <c r="C2516" s="16">
        <v>0</v>
      </c>
      <c r="D2516" s="3"/>
      <c r="E2516" s="16">
        <v>0</v>
      </c>
      <c r="F2516" s="3"/>
      <c r="G2516" s="17">
        <v>69029</v>
      </c>
      <c r="H2516" s="3"/>
      <c r="I2516" s="16">
        <v>83100</v>
      </c>
      <c r="J2516" s="3"/>
      <c r="K2516" s="16">
        <v>0</v>
      </c>
      <c r="L2516" s="3"/>
      <c r="M2516" s="16">
        <v>0</v>
      </c>
      <c r="N2516" s="3"/>
      <c r="O2516" s="16">
        <v>0</v>
      </c>
      <c r="P2516" s="3"/>
      <c r="Q2516" s="16">
        <f t="shared" si="78"/>
        <v>0</v>
      </c>
      <c r="R2516" s="3"/>
      <c r="S2516" s="3"/>
      <c r="U2516" s="4"/>
    </row>
    <row r="2517" spans="1:23" ht="11.85" customHeight="1" x14ac:dyDescent="0.2">
      <c r="A2517" s="2" t="s">
        <v>296</v>
      </c>
      <c r="C2517" s="3">
        <f>SUM(C2511:C2516)</f>
        <v>2863287</v>
      </c>
      <c r="D2517" s="3"/>
      <c r="E2517" s="3">
        <f>SUM(E2511:E2516)</f>
        <v>3035805.4699999997</v>
      </c>
      <c r="F2517" s="3"/>
      <c r="G2517" s="4">
        <f>SUM(G2511:G2516)</f>
        <v>2024507.28</v>
      </c>
      <c r="H2517" s="3"/>
      <c r="I2517" s="3">
        <f>SUM(I2511:I2516)</f>
        <v>2667522</v>
      </c>
      <c r="J2517" s="3"/>
      <c r="K2517" s="3">
        <f>SUM(K2511:K2516)</f>
        <v>2720512</v>
      </c>
      <c r="L2517" s="3"/>
      <c r="M2517" s="3">
        <f>SUM(M2511:M2516)</f>
        <v>2641753</v>
      </c>
      <c r="N2517" s="3"/>
      <c r="O2517" s="3">
        <f>SUM(O2511:O2516)</f>
        <v>60402</v>
      </c>
      <c r="P2517" s="3"/>
      <c r="Q2517" s="3">
        <f>SUM(Q2511:Q2516)</f>
        <v>2702155</v>
      </c>
      <c r="R2517" s="3"/>
      <c r="S2517" s="3"/>
      <c r="U2517" s="4"/>
      <c r="V2517" s="46"/>
      <c r="W2517" s="3"/>
    </row>
    <row r="2518" spans="1:23" ht="11.85" customHeight="1" x14ac:dyDescent="0.2">
      <c r="C2518" s="3"/>
      <c r="D2518" s="3"/>
      <c r="F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T2518" s="15"/>
      <c r="U2518" s="4"/>
    </row>
    <row r="2519" spans="1:23" ht="11.85" customHeight="1" x14ac:dyDescent="0.2">
      <c r="A2519" s="2" t="s">
        <v>1155</v>
      </c>
      <c r="C2519" s="3">
        <f>C2451+C2467+C2490+C2494+C2508+C2517</f>
        <v>7927918</v>
      </c>
      <c r="D2519" s="3"/>
      <c r="E2519" s="3">
        <f>E2451+E2467+E2490+E2494+E2508+E2517</f>
        <v>7775302.6000000006</v>
      </c>
      <c r="F2519" s="3"/>
      <c r="G2519" s="4">
        <f>G2451+G2467+G2490+G2494+G2508+G2517</f>
        <v>7164405.2999999998</v>
      </c>
      <c r="H2519" s="3"/>
      <c r="I2519" s="3">
        <f>I2451+I2467+I2490+I2494+I2508+I2517</f>
        <v>7794850</v>
      </c>
      <c r="J2519" s="3"/>
      <c r="K2519" s="3">
        <f>K2451+K2467+K2490+K2494+K2508+K2517</f>
        <v>7945312</v>
      </c>
      <c r="L2519" s="3"/>
      <c r="M2519" s="3">
        <f>M2451+M2467+M2490+M2494+M2508+M2517</f>
        <v>7862410</v>
      </c>
      <c r="N2519" s="3"/>
      <c r="O2519" s="3">
        <f>O2451+O2467+O2490+O2494+O2508+O2517</f>
        <v>475597</v>
      </c>
      <c r="P2519" s="3"/>
      <c r="Q2519" s="3">
        <f>Q2451+Q2467+Q2490+Q2494+Q2508+Q2517</f>
        <v>8338007</v>
      </c>
      <c r="R2519" s="3"/>
      <c r="S2519" s="3"/>
      <c r="U2519" s="4"/>
    </row>
    <row r="2520" spans="1:23" ht="11.85" customHeight="1" x14ac:dyDescent="0.2">
      <c r="R2520" s="3"/>
      <c r="U2520" s="4"/>
    </row>
    <row r="2521" spans="1:23" ht="11.85" customHeight="1" x14ac:dyDescent="0.2">
      <c r="K2521" s="3"/>
      <c r="U2521" s="4"/>
    </row>
    <row r="2522" spans="1:23" ht="11.85" customHeight="1" x14ac:dyDescent="0.2"/>
    <row r="2523" spans="1:23" ht="11.85" customHeight="1" x14ac:dyDescent="0.2"/>
    <row r="2524" spans="1:23" ht="11.85" customHeight="1" x14ac:dyDescent="0.2"/>
    <row r="2525" spans="1:23" ht="11.85" customHeight="1" x14ac:dyDescent="0.2"/>
    <row r="2526" spans="1:23" ht="11.85" customHeight="1" x14ac:dyDescent="0.2"/>
    <row r="2527" spans="1:23" ht="11.85" customHeight="1" x14ac:dyDescent="0.2"/>
    <row r="2528" spans="1:23" ht="11.85" customHeight="1" x14ac:dyDescent="0.2"/>
    <row r="2529" ht="11.85" customHeight="1" x14ac:dyDescent="0.2"/>
    <row r="2530" ht="11.85" customHeight="1" x14ac:dyDescent="0.2"/>
    <row r="2531" ht="11.85" customHeight="1" x14ac:dyDescent="0.2"/>
    <row r="2532" ht="11.85" customHeight="1" x14ac:dyDescent="0.2"/>
    <row r="2533" ht="11.85" customHeight="1" x14ac:dyDescent="0.2"/>
    <row r="2534" ht="11.85" customHeight="1" x14ac:dyDescent="0.2"/>
    <row r="2535" ht="11.85" customHeight="1" x14ac:dyDescent="0.2"/>
    <row r="2536" ht="11.85" customHeight="1" x14ac:dyDescent="0.2"/>
    <row r="2537" ht="11.85" customHeight="1" x14ac:dyDescent="0.2"/>
    <row r="2538" ht="11.85" customHeight="1" x14ac:dyDescent="0.2"/>
    <row r="2539" ht="11.85" customHeight="1" x14ac:dyDescent="0.2"/>
    <row r="2540" ht="11.85" customHeight="1" x14ac:dyDescent="0.2"/>
    <row r="2541" ht="11.85" customHeight="1" x14ac:dyDescent="0.2"/>
    <row r="2542" ht="11.85" customHeight="1" x14ac:dyDescent="0.2"/>
    <row r="2543" ht="11.85" customHeight="1" x14ac:dyDescent="0.2"/>
    <row r="2544" ht="11.85" customHeight="1" x14ac:dyDescent="0.2"/>
    <row r="2545" spans="1:5" ht="11.85" customHeight="1" x14ac:dyDescent="0.2"/>
    <row r="2546" spans="1:5" ht="11.85" customHeight="1" x14ac:dyDescent="0.2"/>
    <row r="2547" spans="1:5" ht="11.85" customHeight="1" x14ac:dyDescent="0.2"/>
    <row r="2548" spans="1:5" ht="11.85" customHeight="1" x14ac:dyDescent="0.2"/>
    <row r="2549" spans="1:5" ht="11.85" customHeight="1" x14ac:dyDescent="0.2"/>
    <row r="2550" spans="1:5" ht="11.85" customHeight="1" x14ac:dyDescent="0.2"/>
    <row r="2551" spans="1:5" ht="11.85" customHeight="1" x14ac:dyDescent="0.2"/>
    <row r="2552" spans="1:5" ht="11.85" customHeight="1" x14ac:dyDescent="0.2"/>
    <row r="2553" spans="1:5" ht="11.85" customHeight="1" x14ac:dyDescent="0.2"/>
    <row r="2554" spans="1:5" ht="11.85" customHeight="1" x14ac:dyDescent="0.2"/>
    <row r="2555" spans="1:5" ht="11.85" customHeight="1" x14ac:dyDescent="0.2"/>
    <row r="2556" spans="1:5" ht="11.85" customHeight="1" x14ac:dyDescent="0.2"/>
    <row r="2557" spans="1:5" ht="11.85" customHeight="1" x14ac:dyDescent="0.2"/>
    <row r="2558" spans="1:5" ht="11.85" customHeight="1" x14ac:dyDescent="0.2"/>
    <row r="2559" spans="1:5" ht="11.85" customHeight="1" x14ac:dyDescent="0.2">
      <c r="A2559" s="1"/>
      <c r="B2559" s="1"/>
      <c r="E2559" s="3" t="str">
        <f>$E$1</f>
        <v>CITY OF BRADY</v>
      </c>
    </row>
    <row r="2560" spans="1:5" ht="11.85" customHeight="1" x14ac:dyDescent="0.2">
      <c r="E2560" s="3" t="str">
        <f>$E$2</f>
        <v>BUDGET REPORT</v>
      </c>
    </row>
    <row r="2561" spans="1:20" ht="11.85" customHeight="1" x14ac:dyDescent="0.2">
      <c r="E2561" s="3" t="str">
        <f>$E$3</f>
        <v>FISCAL YEAR 2015 - 2016</v>
      </c>
    </row>
    <row r="2562" spans="1:20" ht="11.85" customHeight="1" x14ac:dyDescent="0.2">
      <c r="A2562" s="2" t="s">
        <v>1050</v>
      </c>
    </row>
    <row r="2563" spans="1:20" ht="11.85" customHeight="1" x14ac:dyDescent="0.2">
      <c r="A2563" s="2" t="s">
        <v>1156</v>
      </c>
    </row>
    <row r="2564" spans="1:20" ht="11.85" customHeight="1" x14ac:dyDescent="0.2">
      <c r="I2564" s="48" t="str">
        <f>$I$6</f>
        <v>(----- 2014-2015 ------)</v>
      </c>
      <c r="J2564" s="48"/>
      <c r="K2564" s="48"/>
      <c r="L2564" s="7"/>
      <c r="M2564" s="48" t="str">
        <f>$M$6</f>
        <v>2015-2016</v>
      </c>
      <c r="N2564" s="48"/>
      <c r="O2564" s="48"/>
      <c r="P2564" s="48"/>
      <c r="Q2564" s="48"/>
    </row>
    <row r="2565" spans="1:20" ht="11.85" customHeight="1" x14ac:dyDescent="0.2">
      <c r="C2565" s="7" t="str">
        <f>$C$7</f>
        <v>2011- 2012</v>
      </c>
      <c r="D2565" s="7"/>
      <c r="E2565" s="8" t="str">
        <f>$E$7</f>
        <v>2012-2013</v>
      </c>
      <c r="F2565" s="7"/>
      <c r="G2565" s="9" t="str">
        <f>$G$7</f>
        <v>2013- 2014</v>
      </c>
      <c r="H2565" s="7"/>
      <c r="I2565" s="7" t="s">
        <v>9</v>
      </c>
      <c r="J2565" s="7"/>
      <c r="K2565" s="7" t="str">
        <f>+$K$7</f>
        <v>PROJECTED</v>
      </c>
      <c r="L2565" s="7"/>
      <c r="M2565" s="7" t="str">
        <f>$M$7</f>
        <v>2015-2016</v>
      </c>
      <c r="N2565" s="7"/>
      <c r="O2565" s="7" t="str">
        <f>$O$7</f>
        <v>2015-2016</v>
      </c>
      <c r="P2565" s="7"/>
      <c r="Q2565" s="42" t="str">
        <f>$Q$7</f>
        <v>APPROVED</v>
      </c>
    </row>
    <row r="2566" spans="1:20" ht="11.85" customHeight="1" x14ac:dyDescent="0.2">
      <c r="A2566" s="10" t="s">
        <v>237</v>
      </c>
      <c r="C2566" s="11" t="s">
        <v>12</v>
      </c>
      <c r="D2566" s="7"/>
      <c r="E2566" s="12" t="s">
        <v>12</v>
      </c>
      <c r="F2566" s="7"/>
      <c r="G2566" s="13" t="s">
        <v>12</v>
      </c>
      <c r="H2566" s="7"/>
      <c r="I2566" s="11" t="s">
        <v>13</v>
      </c>
      <c r="J2566" s="7"/>
      <c r="K2566" s="11" t="s">
        <v>13</v>
      </c>
      <c r="L2566" s="7"/>
      <c r="M2566" s="11" t="str">
        <f>$M$8</f>
        <v>BASE</v>
      </c>
      <c r="N2566" s="7"/>
      <c r="O2566" s="11" t="str">
        <f>$O$8</f>
        <v>SUPPLEMENTAL</v>
      </c>
      <c r="P2566" s="7"/>
      <c r="Q2566" s="11" t="str">
        <f>$Q$8</f>
        <v>BUDGET</v>
      </c>
    </row>
    <row r="2567" spans="1:20" ht="11.85" customHeight="1" x14ac:dyDescent="0.2"/>
    <row r="2568" spans="1:20" ht="11.85" customHeight="1" x14ac:dyDescent="0.2">
      <c r="A2568" s="14" t="s">
        <v>238</v>
      </c>
    </row>
    <row r="2569" spans="1:20" ht="11.85" customHeight="1" x14ac:dyDescent="0.2">
      <c r="A2569" s="2" t="s">
        <v>1157</v>
      </c>
      <c r="C2569" s="3">
        <v>87151</v>
      </c>
      <c r="D2569" s="3"/>
      <c r="E2569" s="3">
        <v>73809.25</v>
      </c>
      <c r="F2569" s="3"/>
      <c r="G2569" s="4">
        <v>84363.48</v>
      </c>
      <c r="H2569" s="3"/>
      <c r="I2569" s="3">
        <v>82240</v>
      </c>
      <c r="J2569" s="3"/>
      <c r="K2569" s="3">
        <v>83740</v>
      </c>
      <c r="L2569" s="3"/>
      <c r="M2569" s="3">
        <v>84500</v>
      </c>
      <c r="N2569" s="3"/>
      <c r="O2569" s="3">
        <v>0</v>
      </c>
      <c r="P2569" s="3"/>
      <c r="Q2569" s="3">
        <f t="shared" ref="Q2569:Q2577" si="79">M2569+O2569</f>
        <v>84500</v>
      </c>
      <c r="T2569" s="15"/>
    </row>
    <row r="2570" spans="1:20" ht="11.85" customHeight="1" x14ac:dyDescent="0.2">
      <c r="A2570" s="2" t="s">
        <v>1158</v>
      </c>
      <c r="C2570" s="3">
        <v>12134</v>
      </c>
      <c r="D2570" s="3"/>
      <c r="E2570" s="3">
        <v>14409.8</v>
      </c>
      <c r="F2570" s="3"/>
      <c r="G2570" s="4">
        <v>13091.66</v>
      </c>
      <c r="H2570" s="3"/>
      <c r="I2570" s="3">
        <v>14000</v>
      </c>
      <c r="J2570" s="3"/>
      <c r="K2570" s="3">
        <v>14000</v>
      </c>
      <c r="L2570" s="3"/>
      <c r="M2570" s="3">
        <v>15000</v>
      </c>
      <c r="N2570" s="3"/>
      <c r="O2570" s="3">
        <v>0</v>
      </c>
      <c r="P2570" s="3"/>
      <c r="Q2570" s="3">
        <f t="shared" si="79"/>
        <v>15000</v>
      </c>
      <c r="T2570" s="15"/>
    </row>
    <row r="2571" spans="1:20" ht="11.85" customHeight="1" x14ac:dyDescent="0.2">
      <c r="A2571" s="2" t="s">
        <v>1159</v>
      </c>
      <c r="C2571" s="3">
        <v>0</v>
      </c>
      <c r="D2571" s="3"/>
      <c r="E2571" s="3">
        <v>0</v>
      </c>
      <c r="F2571" s="3"/>
      <c r="G2571" s="4">
        <v>0</v>
      </c>
      <c r="H2571" s="3"/>
      <c r="I2571" s="3">
        <v>2400</v>
      </c>
      <c r="J2571" s="3"/>
      <c r="K2571" s="3">
        <v>2400</v>
      </c>
      <c r="L2571" s="3"/>
      <c r="M2571" s="3">
        <v>2400</v>
      </c>
      <c r="N2571" s="3"/>
      <c r="O2571" s="3">
        <v>0</v>
      </c>
      <c r="P2571" s="3"/>
      <c r="Q2571" s="3">
        <f>M2571+O2571</f>
        <v>2400</v>
      </c>
      <c r="T2571" s="15"/>
    </row>
    <row r="2572" spans="1:20" ht="11.85" customHeight="1" x14ac:dyDescent="0.2">
      <c r="A2572" s="2" t="s">
        <v>1160</v>
      </c>
      <c r="C2572" s="3">
        <v>0</v>
      </c>
      <c r="D2572" s="3"/>
      <c r="E2572" s="3">
        <v>0</v>
      </c>
      <c r="F2572" s="3"/>
      <c r="G2572" s="4">
        <v>3640</v>
      </c>
      <c r="H2572" s="3"/>
      <c r="I2572" s="3">
        <v>3640</v>
      </c>
      <c r="J2572" s="3"/>
      <c r="K2572" s="3">
        <v>3640</v>
      </c>
      <c r="L2572" s="3"/>
      <c r="M2572" s="3">
        <v>3640</v>
      </c>
      <c r="N2572" s="3"/>
      <c r="O2572" s="3">
        <v>0</v>
      </c>
      <c r="P2572" s="3"/>
      <c r="Q2572" s="3">
        <f t="shared" si="79"/>
        <v>3640</v>
      </c>
      <c r="T2572" s="15"/>
    </row>
    <row r="2573" spans="1:20" ht="11.85" customHeight="1" x14ac:dyDescent="0.2">
      <c r="A2573" s="2" t="s">
        <v>1161</v>
      </c>
      <c r="C2573" s="3">
        <v>14990</v>
      </c>
      <c r="D2573" s="3"/>
      <c r="E2573" s="3">
        <v>10669.96</v>
      </c>
      <c r="F2573" s="3"/>
      <c r="G2573" s="4">
        <v>14831.96</v>
      </c>
      <c r="H2573" s="3"/>
      <c r="I2573" s="3">
        <v>15934</v>
      </c>
      <c r="J2573" s="3"/>
      <c r="K2573" s="3">
        <v>15934</v>
      </c>
      <c r="L2573" s="3"/>
      <c r="M2573" s="3">
        <v>18755</v>
      </c>
      <c r="N2573" s="3"/>
      <c r="O2573" s="3">
        <v>0</v>
      </c>
      <c r="P2573" s="3"/>
      <c r="Q2573" s="3">
        <f t="shared" si="79"/>
        <v>18755</v>
      </c>
      <c r="T2573" s="15"/>
    </row>
    <row r="2574" spans="1:20" ht="11.85" customHeight="1" x14ac:dyDescent="0.2">
      <c r="A2574" s="2" t="s">
        <v>1162</v>
      </c>
      <c r="C2574" s="3">
        <v>8356</v>
      </c>
      <c r="D2574" s="3"/>
      <c r="E2574" s="3">
        <v>7815.83</v>
      </c>
      <c r="F2574" s="3"/>
      <c r="G2574" s="4">
        <v>9818.77</v>
      </c>
      <c r="H2574" s="3"/>
      <c r="I2574" s="3">
        <v>9393</v>
      </c>
      <c r="J2574" s="3"/>
      <c r="K2574" s="3">
        <v>10393</v>
      </c>
      <c r="L2574" s="3"/>
      <c r="M2574" s="3">
        <v>9351</v>
      </c>
      <c r="N2574" s="3"/>
      <c r="O2574" s="3">
        <v>0</v>
      </c>
      <c r="P2574" s="3"/>
      <c r="Q2574" s="3">
        <f t="shared" si="79"/>
        <v>9351</v>
      </c>
      <c r="T2574" s="15"/>
    </row>
    <row r="2575" spans="1:20" ht="11.85" customHeight="1" x14ac:dyDescent="0.2">
      <c r="A2575" s="2" t="s">
        <v>1163</v>
      </c>
      <c r="C2575" s="3">
        <v>2320</v>
      </c>
      <c r="D2575" s="3"/>
      <c r="E2575" s="3">
        <v>2369.06</v>
      </c>
      <c r="F2575" s="3"/>
      <c r="G2575" s="4">
        <v>2751.55</v>
      </c>
      <c r="H2575" s="3"/>
      <c r="I2575" s="3">
        <v>2614</v>
      </c>
      <c r="J2575" s="3"/>
      <c r="K2575" s="3">
        <v>2614</v>
      </c>
      <c r="L2575" s="3"/>
      <c r="M2575" s="3">
        <v>2678</v>
      </c>
      <c r="N2575" s="3"/>
      <c r="O2575" s="3">
        <v>0</v>
      </c>
      <c r="P2575" s="3"/>
      <c r="Q2575" s="3">
        <f t="shared" si="79"/>
        <v>2678</v>
      </c>
      <c r="T2575" s="15"/>
    </row>
    <row r="2576" spans="1:20" ht="11.85" customHeight="1" x14ac:dyDescent="0.2">
      <c r="A2576" s="2" t="s">
        <v>1164</v>
      </c>
      <c r="C2576" s="3">
        <v>789</v>
      </c>
      <c r="D2576" s="3"/>
      <c r="E2576" s="3">
        <v>4.05</v>
      </c>
      <c r="F2576" s="3"/>
      <c r="G2576" s="4">
        <v>580.11</v>
      </c>
      <c r="H2576" s="3"/>
      <c r="I2576" s="3">
        <v>621</v>
      </c>
      <c r="J2576" s="3"/>
      <c r="K2576" s="3">
        <v>621</v>
      </c>
      <c r="L2576" s="3"/>
      <c r="M2576" s="3">
        <v>270</v>
      </c>
      <c r="N2576" s="3"/>
      <c r="O2576" s="3">
        <v>0</v>
      </c>
      <c r="P2576" s="3"/>
      <c r="Q2576" s="3">
        <f t="shared" si="79"/>
        <v>270</v>
      </c>
      <c r="T2576" s="15"/>
    </row>
    <row r="2577" spans="1:21" ht="11.85" customHeight="1" x14ac:dyDescent="0.2">
      <c r="A2577" s="2" t="s">
        <v>1165</v>
      </c>
      <c r="C2577" s="16">
        <v>7490</v>
      </c>
      <c r="D2577" s="3"/>
      <c r="E2577" s="16">
        <v>6660.52</v>
      </c>
      <c r="F2577" s="3"/>
      <c r="G2577" s="17">
        <v>7695.4</v>
      </c>
      <c r="H2577" s="3"/>
      <c r="I2577" s="16">
        <v>7507</v>
      </c>
      <c r="J2577" s="3"/>
      <c r="K2577" s="16">
        <v>8007</v>
      </c>
      <c r="L2577" s="3"/>
      <c r="M2577" s="16">
        <v>7761</v>
      </c>
      <c r="N2577" s="3"/>
      <c r="O2577" s="16">
        <v>0</v>
      </c>
      <c r="P2577" s="3"/>
      <c r="Q2577" s="16">
        <f t="shared" si="79"/>
        <v>7761</v>
      </c>
      <c r="T2577" s="15"/>
    </row>
    <row r="2578" spans="1:21" ht="11.85" customHeight="1" x14ac:dyDescent="0.2">
      <c r="A2578" s="2" t="s">
        <v>249</v>
      </c>
      <c r="C2578" s="3">
        <f>SUM(C2569:C2577)</f>
        <v>133230</v>
      </c>
      <c r="D2578" s="3"/>
      <c r="E2578" s="3">
        <f>SUM(E2569:E2577)</f>
        <v>115738.47000000002</v>
      </c>
      <c r="F2578" s="3"/>
      <c r="G2578" s="4">
        <f>SUM(G2569:G2577)</f>
        <v>136772.93000000002</v>
      </c>
      <c r="H2578" s="3"/>
      <c r="I2578" s="3">
        <f>SUM(I2569:I2577)</f>
        <v>138349</v>
      </c>
      <c r="J2578" s="3"/>
      <c r="K2578" s="3">
        <f>SUM(K2569:K2577)</f>
        <v>141349</v>
      </c>
      <c r="L2578" s="3"/>
      <c r="M2578" s="3">
        <f>SUM(M2569:M2577)</f>
        <v>144355</v>
      </c>
      <c r="N2578" s="3"/>
      <c r="O2578" s="3">
        <f>SUM(O2569:O2577)</f>
        <v>0</v>
      </c>
      <c r="P2578" s="3"/>
      <c r="Q2578" s="3">
        <f>SUM(Q2569:Q2577)</f>
        <v>144355</v>
      </c>
      <c r="R2578" s="3"/>
      <c r="S2578" s="3"/>
      <c r="U2578" s="3"/>
    </row>
    <row r="2579" spans="1:21" ht="11.85" customHeight="1" x14ac:dyDescent="0.2">
      <c r="C2579" s="3"/>
      <c r="D2579" s="3"/>
      <c r="F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</row>
    <row r="2580" spans="1:21" ht="11.85" customHeight="1" x14ac:dyDescent="0.2">
      <c r="A2580" s="14" t="s">
        <v>250</v>
      </c>
      <c r="C2580" s="3"/>
      <c r="D2580" s="3"/>
      <c r="F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</row>
    <row r="2581" spans="1:21" ht="11.85" customHeight="1" x14ac:dyDescent="0.2">
      <c r="A2581" s="2" t="s">
        <v>1166</v>
      </c>
      <c r="C2581" s="3">
        <v>112</v>
      </c>
      <c r="D2581" s="3"/>
      <c r="E2581" s="3">
        <v>0</v>
      </c>
      <c r="F2581" s="3"/>
      <c r="G2581" s="4">
        <v>0</v>
      </c>
      <c r="H2581" s="3"/>
      <c r="I2581" s="3">
        <v>150</v>
      </c>
      <c r="J2581" s="3"/>
      <c r="K2581" s="3">
        <v>150</v>
      </c>
      <c r="L2581" s="3"/>
      <c r="M2581" s="3">
        <v>150</v>
      </c>
      <c r="N2581" s="3"/>
      <c r="O2581" s="3">
        <v>0</v>
      </c>
      <c r="P2581" s="3"/>
      <c r="Q2581" s="3">
        <f t="shared" ref="Q2581:Q2593" si="80">M2581+O2581</f>
        <v>150</v>
      </c>
      <c r="T2581" s="15"/>
    </row>
    <row r="2582" spans="1:21" ht="11.85" customHeight="1" x14ac:dyDescent="0.2">
      <c r="A2582" s="2" t="s">
        <v>1167</v>
      </c>
      <c r="C2582" s="3">
        <v>65262</v>
      </c>
      <c r="D2582" s="3"/>
      <c r="E2582" s="3">
        <v>62471.66</v>
      </c>
      <c r="F2582" s="3"/>
      <c r="G2582" s="4">
        <v>63388.62</v>
      </c>
      <c r="H2582" s="3"/>
      <c r="I2582" s="3">
        <v>70000</v>
      </c>
      <c r="J2582" s="3"/>
      <c r="K2582" s="3">
        <v>88000</v>
      </c>
      <c r="L2582" s="3"/>
      <c r="M2582" s="3">
        <v>80000</v>
      </c>
      <c r="N2582" s="3"/>
      <c r="O2582" s="3">
        <v>0</v>
      </c>
      <c r="P2582" s="3"/>
      <c r="Q2582" s="3">
        <f t="shared" si="80"/>
        <v>80000</v>
      </c>
      <c r="T2582" s="15"/>
    </row>
    <row r="2583" spans="1:21" ht="11.85" customHeight="1" x14ac:dyDescent="0.2">
      <c r="A2583" s="2" t="s">
        <v>1168</v>
      </c>
      <c r="C2583" s="3">
        <v>17574</v>
      </c>
      <c r="D2583" s="3"/>
      <c r="E2583" s="3">
        <v>60</v>
      </c>
      <c r="F2583" s="3"/>
      <c r="G2583" s="4">
        <v>20</v>
      </c>
      <c r="H2583" s="3"/>
      <c r="I2583" s="3">
        <v>0</v>
      </c>
      <c r="J2583" s="3"/>
      <c r="K2583" s="3">
        <v>0</v>
      </c>
      <c r="L2583" s="3"/>
      <c r="M2583" s="3">
        <v>0</v>
      </c>
      <c r="N2583" s="3"/>
      <c r="O2583" s="3">
        <v>0</v>
      </c>
      <c r="P2583" s="3"/>
      <c r="Q2583" s="3">
        <f t="shared" si="80"/>
        <v>0</v>
      </c>
      <c r="T2583" s="15"/>
    </row>
    <row r="2584" spans="1:21" ht="11.85" customHeight="1" x14ac:dyDescent="0.2">
      <c r="A2584" s="2" t="s">
        <v>1169</v>
      </c>
      <c r="C2584" s="3">
        <v>6678</v>
      </c>
      <c r="D2584" s="3"/>
      <c r="E2584" s="3">
        <v>6917.05</v>
      </c>
      <c r="F2584" s="3"/>
      <c r="G2584" s="4">
        <v>11887.06</v>
      </c>
      <c r="H2584" s="3"/>
      <c r="I2584" s="3">
        <v>20000</v>
      </c>
      <c r="J2584" s="3"/>
      <c r="K2584" s="3">
        <v>20000</v>
      </c>
      <c r="L2584" s="3"/>
      <c r="M2584" s="3">
        <v>15000</v>
      </c>
      <c r="N2584" s="3"/>
      <c r="O2584" s="3">
        <v>0</v>
      </c>
      <c r="P2584" s="3"/>
      <c r="Q2584" s="3">
        <f t="shared" si="80"/>
        <v>15000</v>
      </c>
      <c r="T2584" s="15"/>
    </row>
    <row r="2585" spans="1:21" ht="11.85" hidden="1" customHeight="1" x14ac:dyDescent="0.2">
      <c r="A2585" s="2" t="s">
        <v>1170</v>
      </c>
      <c r="C2585" s="3">
        <v>0</v>
      </c>
      <c r="D2585" s="3"/>
      <c r="E2585" s="3">
        <v>0</v>
      </c>
      <c r="F2585" s="3"/>
      <c r="G2585" s="4">
        <v>0</v>
      </c>
      <c r="H2585" s="3"/>
      <c r="I2585" s="3">
        <v>0</v>
      </c>
      <c r="J2585" s="3"/>
      <c r="K2585" s="3">
        <v>0</v>
      </c>
      <c r="L2585" s="3"/>
      <c r="M2585" s="3">
        <v>0</v>
      </c>
      <c r="N2585" s="3"/>
      <c r="O2585" s="3">
        <v>0</v>
      </c>
      <c r="P2585" s="3"/>
      <c r="Q2585" s="3">
        <f t="shared" si="80"/>
        <v>0</v>
      </c>
      <c r="T2585" s="15"/>
    </row>
    <row r="2586" spans="1:21" ht="11.85" hidden="1" customHeight="1" x14ac:dyDescent="0.2">
      <c r="A2586" s="2" t="s">
        <v>1171</v>
      </c>
      <c r="C2586" s="3">
        <v>0</v>
      </c>
      <c r="D2586" s="3"/>
      <c r="E2586" s="3">
        <v>0</v>
      </c>
      <c r="F2586" s="3"/>
      <c r="G2586" s="4">
        <v>0</v>
      </c>
      <c r="H2586" s="3"/>
      <c r="I2586" s="3">
        <v>0</v>
      </c>
      <c r="J2586" s="3"/>
      <c r="K2586" s="3">
        <v>0</v>
      </c>
      <c r="L2586" s="3"/>
      <c r="M2586" s="3">
        <v>0</v>
      </c>
      <c r="N2586" s="3"/>
      <c r="O2586" s="3">
        <v>0</v>
      </c>
      <c r="P2586" s="3"/>
      <c r="Q2586" s="3">
        <f t="shared" si="80"/>
        <v>0</v>
      </c>
      <c r="T2586" s="15"/>
    </row>
    <row r="2587" spans="1:21" ht="11.85" customHeight="1" x14ac:dyDescent="0.2">
      <c r="A2587" s="2" t="s">
        <v>1172</v>
      </c>
      <c r="C2587" s="3">
        <v>5008</v>
      </c>
      <c r="D2587" s="3"/>
      <c r="E2587" s="3">
        <v>5634.74</v>
      </c>
      <c r="F2587" s="3"/>
      <c r="G2587" s="4">
        <v>5770.86</v>
      </c>
      <c r="H2587" s="3"/>
      <c r="I2587" s="3">
        <v>5976</v>
      </c>
      <c r="J2587" s="3"/>
      <c r="K2587" s="3">
        <v>6530</v>
      </c>
      <c r="L2587" s="3"/>
      <c r="M2587" s="3">
        <v>6100</v>
      </c>
      <c r="N2587" s="3"/>
      <c r="O2587" s="3">
        <v>0</v>
      </c>
      <c r="P2587" s="3"/>
      <c r="Q2587" s="3">
        <f t="shared" si="80"/>
        <v>6100</v>
      </c>
      <c r="T2587" s="15"/>
    </row>
    <row r="2588" spans="1:21" ht="11.85" customHeight="1" x14ac:dyDescent="0.2">
      <c r="A2588" s="2" t="s">
        <v>1173</v>
      </c>
      <c r="C2588" s="3">
        <v>0</v>
      </c>
      <c r="D2588" s="3"/>
      <c r="E2588" s="3">
        <v>0</v>
      </c>
      <c r="F2588" s="3"/>
      <c r="G2588" s="4">
        <v>0</v>
      </c>
      <c r="H2588" s="3"/>
      <c r="I2588" s="3">
        <v>0</v>
      </c>
      <c r="J2588" s="3"/>
      <c r="K2588" s="3">
        <v>0</v>
      </c>
      <c r="L2588" s="3"/>
      <c r="M2588" s="3">
        <v>0</v>
      </c>
      <c r="N2588" s="3"/>
      <c r="O2588" s="3">
        <v>0</v>
      </c>
      <c r="P2588" s="3"/>
      <c r="Q2588" s="3">
        <f t="shared" si="80"/>
        <v>0</v>
      </c>
      <c r="T2588" s="15"/>
    </row>
    <row r="2589" spans="1:21" ht="11.85" customHeight="1" x14ac:dyDescent="0.2">
      <c r="A2589" s="2" t="s">
        <v>1174</v>
      </c>
      <c r="C2589" s="3">
        <v>0</v>
      </c>
      <c r="D2589" s="3"/>
      <c r="E2589" s="3">
        <v>0</v>
      </c>
      <c r="F2589" s="3"/>
      <c r="G2589" s="4">
        <v>0</v>
      </c>
      <c r="H2589" s="3"/>
      <c r="I2589" s="3">
        <v>0</v>
      </c>
      <c r="J2589" s="3"/>
      <c r="K2589" s="3">
        <v>0</v>
      </c>
      <c r="L2589" s="3"/>
      <c r="M2589" s="3">
        <v>0</v>
      </c>
      <c r="N2589" s="3"/>
      <c r="O2589" s="3">
        <v>0</v>
      </c>
      <c r="P2589" s="3"/>
      <c r="Q2589" s="3">
        <f t="shared" si="80"/>
        <v>0</v>
      </c>
      <c r="T2589" s="15"/>
    </row>
    <row r="2590" spans="1:21" ht="11.85" customHeight="1" x14ac:dyDescent="0.2">
      <c r="A2590" s="2" t="s">
        <v>1175</v>
      </c>
      <c r="C2590" s="3">
        <v>439</v>
      </c>
      <c r="D2590" s="3"/>
      <c r="E2590" s="3">
        <v>479.47</v>
      </c>
      <c r="F2590" s="3"/>
      <c r="G2590" s="4">
        <v>479.4</v>
      </c>
      <c r="H2590" s="3"/>
      <c r="I2590" s="3">
        <v>500</v>
      </c>
      <c r="J2590" s="3"/>
      <c r="K2590" s="3">
        <v>500</v>
      </c>
      <c r="L2590" s="3"/>
      <c r="M2590" s="3">
        <v>500</v>
      </c>
      <c r="N2590" s="3"/>
      <c r="O2590" s="3">
        <v>0</v>
      </c>
      <c r="P2590" s="3"/>
      <c r="Q2590" s="3">
        <f t="shared" si="80"/>
        <v>500</v>
      </c>
      <c r="T2590" s="15"/>
    </row>
    <row r="2591" spans="1:21" ht="11.85" customHeight="1" x14ac:dyDescent="0.2">
      <c r="A2591" s="2" t="s">
        <v>1176</v>
      </c>
      <c r="C2591" s="3">
        <v>0</v>
      </c>
      <c r="D2591" s="3"/>
      <c r="E2591" s="3">
        <v>0</v>
      </c>
      <c r="F2591" s="3"/>
      <c r="G2591" s="4">
        <v>79.97</v>
      </c>
      <c r="H2591" s="3"/>
      <c r="I2591" s="3">
        <v>300</v>
      </c>
      <c r="J2591" s="3"/>
      <c r="K2591" s="3">
        <v>300</v>
      </c>
      <c r="L2591" s="3"/>
      <c r="M2591" s="3">
        <v>750</v>
      </c>
      <c r="N2591" s="3"/>
      <c r="O2591" s="3">
        <v>0</v>
      </c>
      <c r="P2591" s="3"/>
      <c r="Q2591" s="3">
        <f t="shared" si="80"/>
        <v>750</v>
      </c>
      <c r="T2591" s="15"/>
    </row>
    <row r="2592" spans="1:21" ht="11.85" customHeight="1" x14ac:dyDescent="0.2">
      <c r="A2592" s="2" t="s">
        <v>1177</v>
      </c>
      <c r="C2592" s="3">
        <v>0</v>
      </c>
      <c r="D2592" s="3"/>
      <c r="E2592" s="3">
        <v>0</v>
      </c>
      <c r="F2592" s="3"/>
      <c r="G2592" s="4">
        <v>0</v>
      </c>
      <c r="H2592" s="3"/>
      <c r="I2592" s="3">
        <v>600</v>
      </c>
      <c r="J2592" s="3"/>
      <c r="K2592" s="3">
        <v>1000</v>
      </c>
      <c r="L2592" s="3"/>
      <c r="M2592" s="3">
        <v>1500</v>
      </c>
      <c r="N2592" s="3"/>
      <c r="O2592" s="3">
        <v>0</v>
      </c>
      <c r="P2592" s="3"/>
      <c r="Q2592" s="3">
        <f t="shared" si="80"/>
        <v>1500</v>
      </c>
      <c r="T2592" s="15"/>
    </row>
    <row r="2593" spans="1:20" ht="11.85" customHeight="1" x14ac:dyDescent="0.2">
      <c r="A2593" s="2" t="s">
        <v>1178</v>
      </c>
      <c r="C2593" s="16">
        <v>0</v>
      </c>
      <c r="D2593" s="3"/>
      <c r="E2593" s="16">
        <v>150</v>
      </c>
      <c r="F2593" s="3"/>
      <c r="G2593" s="17">
        <v>400</v>
      </c>
      <c r="H2593" s="3"/>
      <c r="I2593" s="16">
        <v>170</v>
      </c>
      <c r="J2593" s="3"/>
      <c r="K2593" s="16">
        <v>170</v>
      </c>
      <c r="L2593" s="3"/>
      <c r="M2593" s="16">
        <v>400</v>
      </c>
      <c r="N2593" s="3"/>
      <c r="O2593" s="16">
        <v>0</v>
      </c>
      <c r="P2593" s="3"/>
      <c r="Q2593" s="16">
        <f t="shared" si="80"/>
        <v>400</v>
      </c>
      <c r="T2593" s="15"/>
    </row>
    <row r="2594" spans="1:20" ht="11.85" customHeight="1" x14ac:dyDescent="0.2">
      <c r="A2594" s="2" t="s">
        <v>267</v>
      </c>
      <c r="C2594" s="3">
        <f>SUM(C2581:C2593)</f>
        <v>95073</v>
      </c>
      <c r="D2594" s="3"/>
      <c r="E2594" s="3">
        <f>SUM(E2581:E2593)</f>
        <v>75712.920000000013</v>
      </c>
      <c r="F2594" s="3"/>
      <c r="G2594" s="4">
        <f>SUM(G2581:G2593)</f>
        <v>82025.91</v>
      </c>
      <c r="H2594" s="3"/>
      <c r="I2594" s="3">
        <f>SUM(I2581:I2593)</f>
        <v>97696</v>
      </c>
      <c r="J2594" s="3"/>
      <c r="K2594" s="3">
        <f>SUM(K2581:K2593)</f>
        <v>116650</v>
      </c>
      <c r="L2594" s="3"/>
      <c r="M2594" s="3">
        <f>SUM(M2581:M2593)</f>
        <v>104400</v>
      </c>
      <c r="N2594" s="3"/>
      <c r="O2594" s="3">
        <f>SUM(O2581:O2593)</f>
        <v>0</v>
      </c>
      <c r="P2594" s="3"/>
      <c r="Q2594" s="3">
        <f>SUM(Q2581:Q2593)</f>
        <v>104400</v>
      </c>
    </row>
    <row r="2595" spans="1:20" ht="11.85" customHeight="1" x14ac:dyDescent="0.2">
      <c r="C2595" s="3"/>
      <c r="D2595" s="3"/>
      <c r="F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</row>
    <row r="2596" spans="1:20" ht="11.85" customHeight="1" x14ac:dyDescent="0.2">
      <c r="A2596" s="14" t="s">
        <v>268</v>
      </c>
      <c r="C2596" s="3"/>
      <c r="D2596" s="3"/>
      <c r="F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</row>
    <row r="2597" spans="1:20" ht="11.85" customHeight="1" x14ac:dyDescent="0.2">
      <c r="A2597" s="2" t="s">
        <v>1179</v>
      </c>
      <c r="C2597" s="3">
        <v>634</v>
      </c>
      <c r="D2597" s="3"/>
      <c r="E2597" s="3">
        <v>931.26</v>
      </c>
      <c r="F2597" s="3"/>
      <c r="G2597" s="4">
        <v>282.69</v>
      </c>
      <c r="H2597" s="3"/>
      <c r="I2597" s="3">
        <v>900</v>
      </c>
      <c r="J2597" s="3"/>
      <c r="K2597" s="3">
        <v>900</v>
      </c>
      <c r="L2597" s="3"/>
      <c r="M2597" s="3">
        <v>900</v>
      </c>
      <c r="N2597" s="3"/>
      <c r="O2597" s="3">
        <v>0</v>
      </c>
      <c r="P2597" s="3"/>
      <c r="Q2597" s="3">
        <f t="shared" ref="Q2597:Q2614" si="81">M2597+O2597</f>
        <v>900</v>
      </c>
      <c r="T2597" s="15"/>
    </row>
    <row r="2598" spans="1:20" ht="11.85" customHeight="1" x14ac:dyDescent="0.2">
      <c r="A2598" s="2" t="s">
        <v>1180</v>
      </c>
      <c r="C2598" s="3">
        <v>1990</v>
      </c>
      <c r="D2598" s="3"/>
      <c r="E2598" s="3">
        <v>837.81</v>
      </c>
      <c r="F2598" s="3"/>
      <c r="G2598" s="4">
        <v>1548.46</v>
      </c>
      <c r="H2598" s="3"/>
      <c r="I2598" s="3">
        <v>1700</v>
      </c>
      <c r="J2598" s="3"/>
      <c r="K2598" s="3">
        <v>1700</v>
      </c>
      <c r="L2598" s="3"/>
      <c r="M2598" s="3">
        <v>2500</v>
      </c>
      <c r="N2598" s="3"/>
      <c r="O2598" s="3">
        <v>0</v>
      </c>
      <c r="P2598" s="3"/>
      <c r="Q2598" s="3">
        <f t="shared" si="81"/>
        <v>2500</v>
      </c>
      <c r="T2598" s="15"/>
    </row>
    <row r="2599" spans="1:20" ht="11.85" customHeight="1" x14ac:dyDescent="0.2">
      <c r="A2599" s="2" t="s">
        <v>1181</v>
      </c>
      <c r="C2599" s="3">
        <v>2977</v>
      </c>
      <c r="D2599" s="3"/>
      <c r="E2599" s="3">
        <v>3448.16</v>
      </c>
      <c r="F2599" s="3"/>
      <c r="G2599" s="4">
        <v>3436.08</v>
      </c>
      <c r="H2599" s="3"/>
      <c r="I2599" s="3">
        <v>4000</v>
      </c>
      <c r="J2599" s="3"/>
      <c r="K2599" s="3">
        <v>4000</v>
      </c>
      <c r="L2599" s="3"/>
      <c r="M2599" s="3">
        <v>4000</v>
      </c>
      <c r="N2599" s="3"/>
      <c r="O2599" s="3">
        <v>0</v>
      </c>
      <c r="P2599" s="3"/>
      <c r="Q2599" s="3">
        <f t="shared" si="81"/>
        <v>4000</v>
      </c>
      <c r="T2599" s="15"/>
    </row>
    <row r="2600" spans="1:20" ht="11.85" customHeight="1" x14ac:dyDescent="0.2">
      <c r="A2600" s="2" t="s">
        <v>1182</v>
      </c>
      <c r="C2600" s="3">
        <v>5262</v>
      </c>
      <c r="D2600" s="3"/>
      <c r="E2600" s="3">
        <v>6398.23</v>
      </c>
      <c r="F2600" s="3"/>
      <c r="G2600" s="4">
        <v>5141.96</v>
      </c>
      <c r="H2600" s="3"/>
      <c r="I2600" s="3">
        <v>6500</v>
      </c>
      <c r="J2600" s="3"/>
      <c r="K2600" s="3">
        <v>6500</v>
      </c>
      <c r="L2600" s="3"/>
      <c r="M2600" s="3">
        <v>6500</v>
      </c>
      <c r="N2600" s="3"/>
      <c r="O2600" s="3">
        <v>0</v>
      </c>
      <c r="P2600" s="3"/>
      <c r="Q2600" s="3">
        <f t="shared" si="81"/>
        <v>6500</v>
      </c>
      <c r="T2600" s="15"/>
    </row>
    <row r="2601" spans="1:20" ht="11.85" customHeight="1" x14ac:dyDescent="0.2">
      <c r="A2601" s="2" t="s">
        <v>1183</v>
      </c>
      <c r="C2601" s="3">
        <v>488</v>
      </c>
      <c r="D2601" s="3"/>
      <c r="E2601" s="3">
        <v>2222.14</v>
      </c>
      <c r="F2601" s="3"/>
      <c r="G2601" s="4">
        <v>1090.06</v>
      </c>
      <c r="H2601" s="3"/>
      <c r="I2601" s="3">
        <v>5000</v>
      </c>
      <c r="J2601" s="3"/>
      <c r="K2601" s="3">
        <v>6000</v>
      </c>
      <c r="L2601" s="3"/>
      <c r="M2601" s="3">
        <v>4000</v>
      </c>
      <c r="N2601" s="3"/>
      <c r="O2601" s="3">
        <v>0</v>
      </c>
      <c r="P2601" s="3"/>
      <c r="Q2601" s="3">
        <f t="shared" si="81"/>
        <v>4000</v>
      </c>
      <c r="T2601" s="15"/>
    </row>
    <row r="2602" spans="1:20" ht="11.85" customHeight="1" x14ac:dyDescent="0.2">
      <c r="A2602" s="2" t="s">
        <v>1184</v>
      </c>
      <c r="C2602" s="3">
        <v>0</v>
      </c>
      <c r="D2602" s="3"/>
      <c r="E2602" s="3">
        <v>0</v>
      </c>
      <c r="F2602" s="3"/>
      <c r="G2602" s="4">
        <v>0</v>
      </c>
      <c r="H2602" s="3"/>
      <c r="I2602" s="3">
        <v>0</v>
      </c>
      <c r="J2602" s="3"/>
      <c r="K2602" s="3">
        <v>0</v>
      </c>
      <c r="L2602" s="3"/>
      <c r="M2602" s="3">
        <v>0</v>
      </c>
      <c r="N2602" s="3"/>
      <c r="O2602" s="3">
        <v>0</v>
      </c>
      <c r="P2602" s="3"/>
      <c r="Q2602" s="3">
        <f t="shared" si="81"/>
        <v>0</v>
      </c>
      <c r="T2602" s="15"/>
    </row>
    <row r="2603" spans="1:20" ht="11.85" customHeight="1" x14ac:dyDescent="0.2">
      <c r="A2603" s="2" t="s">
        <v>1185</v>
      </c>
      <c r="C2603" s="3">
        <v>94</v>
      </c>
      <c r="D2603" s="3"/>
      <c r="E2603" s="3">
        <v>0</v>
      </c>
      <c r="F2603" s="3"/>
      <c r="G2603" s="4">
        <v>0</v>
      </c>
      <c r="H2603" s="3"/>
      <c r="I2603" s="3">
        <v>0</v>
      </c>
      <c r="J2603" s="3"/>
      <c r="K2603" s="3">
        <v>0</v>
      </c>
      <c r="L2603" s="3"/>
      <c r="M2603" s="3">
        <v>0</v>
      </c>
      <c r="N2603" s="3"/>
      <c r="O2603" s="3">
        <v>0</v>
      </c>
      <c r="P2603" s="3"/>
      <c r="Q2603" s="3">
        <f t="shared" si="81"/>
        <v>0</v>
      </c>
      <c r="T2603" s="15"/>
    </row>
    <row r="2604" spans="1:20" ht="11.85" customHeight="1" x14ac:dyDescent="0.2">
      <c r="A2604" s="2" t="s">
        <v>1186</v>
      </c>
      <c r="C2604" s="3">
        <v>0</v>
      </c>
      <c r="D2604" s="3"/>
      <c r="E2604" s="3">
        <v>0</v>
      </c>
      <c r="F2604" s="3"/>
      <c r="G2604" s="4">
        <v>0</v>
      </c>
      <c r="H2604" s="3"/>
      <c r="I2604" s="3">
        <v>0</v>
      </c>
      <c r="J2604" s="3"/>
      <c r="K2604" s="3">
        <v>0</v>
      </c>
      <c r="L2604" s="3"/>
      <c r="M2604" s="3">
        <v>0</v>
      </c>
      <c r="N2604" s="3"/>
      <c r="O2604" s="3">
        <v>0</v>
      </c>
      <c r="P2604" s="3"/>
      <c r="Q2604" s="3">
        <f t="shared" si="81"/>
        <v>0</v>
      </c>
      <c r="T2604" s="15"/>
    </row>
    <row r="2605" spans="1:20" ht="11.85" customHeight="1" x14ac:dyDescent="0.2">
      <c r="A2605" s="2" t="s">
        <v>1187</v>
      </c>
      <c r="C2605" s="3">
        <v>2336</v>
      </c>
      <c r="D2605" s="3"/>
      <c r="E2605" s="3">
        <v>1229.83</v>
      </c>
      <c r="F2605" s="3"/>
      <c r="G2605" s="4">
        <v>2333.7600000000002</v>
      </c>
      <c r="H2605" s="3"/>
      <c r="I2605" s="3">
        <v>2000</v>
      </c>
      <c r="J2605" s="3"/>
      <c r="K2605" s="3">
        <v>2000</v>
      </c>
      <c r="L2605" s="3"/>
      <c r="M2605" s="3">
        <v>2000</v>
      </c>
      <c r="N2605" s="3"/>
      <c r="O2605" s="3">
        <v>0</v>
      </c>
      <c r="P2605" s="3"/>
      <c r="Q2605" s="3">
        <f t="shared" si="81"/>
        <v>2000</v>
      </c>
      <c r="T2605" s="15"/>
    </row>
    <row r="2606" spans="1:20" ht="11.85" customHeight="1" x14ac:dyDescent="0.2">
      <c r="A2606" s="2" t="s">
        <v>1188</v>
      </c>
      <c r="C2606" s="3">
        <v>10944</v>
      </c>
      <c r="D2606" s="3"/>
      <c r="E2606" s="3">
        <v>7988.53</v>
      </c>
      <c r="F2606" s="3"/>
      <c r="G2606" s="4">
        <v>29980.31</v>
      </c>
      <c r="H2606" s="3"/>
      <c r="I2606" s="3">
        <v>13000</v>
      </c>
      <c r="J2606" s="3"/>
      <c r="K2606" s="3">
        <v>12600</v>
      </c>
      <c r="L2606" s="3"/>
      <c r="M2606" s="3">
        <v>13000</v>
      </c>
      <c r="N2606" s="3"/>
      <c r="O2606" s="3">
        <v>0</v>
      </c>
      <c r="P2606" s="3"/>
      <c r="Q2606" s="3">
        <f t="shared" si="81"/>
        <v>13000</v>
      </c>
      <c r="T2606" s="15"/>
    </row>
    <row r="2607" spans="1:20" ht="11.85" customHeight="1" x14ac:dyDescent="0.2">
      <c r="A2607" s="2" t="s">
        <v>1189</v>
      </c>
      <c r="C2607" s="3">
        <v>1098</v>
      </c>
      <c r="D2607" s="3"/>
      <c r="E2607" s="3">
        <v>998.02</v>
      </c>
      <c r="F2607" s="3"/>
      <c r="G2607" s="4">
        <v>1529.56</v>
      </c>
      <c r="H2607" s="3"/>
      <c r="I2607" s="3">
        <v>1200</v>
      </c>
      <c r="J2607" s="3"/>
      <c r="K2607" s="3">
        <v>1200</v>
      </c>
      <c r="L2607" s="3"/>
      <c r="M2607" s="3">
        <v>1200</v>
      </c>
      <c r="N2607" s="3"/>
      <c r="O2607" s="3">
        <v>0</v>
      </c>
      <c r="P2607" s="3"/>
      <c r="Q2607" s="3">
        <f t="shared" si="81"/>
        <v>1200</v>
      </c>
      <c r="T2607" s="15"/>
    </row>
    <row r="2608" spans="1:20" ht="11.85" customHeight="1" x14ac:dyDescent="0.2">
      <c r="A2608" s="2" t="s">
        <v>1190</v>
      </c>
      <c r="C2608" s="3">
        <v>45</v>
      </c>
      <c r="D2608" s="3"/>
      <c r="E2608" s="3">
        <v>10</v>
      </c>
      <c r="F2608" s="3"/>
      <c r="G2608" s="4">
        <v>15</v>
      </c>
      <c r="H2608" s="3"/>
      <c r="I2608" s="3">
        <v>110</v>
      </c>
      <c r="J2608" s="3"/>
      <c r="K2608" s="3">
        <v>110</v>
      </c>
      <c r="L2608" s="3"/>
      <c r="M2608" s="3">
        <v>110</v>
      </c>
      <c r="N2608" s="3"/>
      <c r="O2608" s="3">
        <v>0</v>
      </c>
      <c r="P2608" s="3"/>
      <c r="Q2608" s="3">
        <f t="shared" si="81"/>
        <v>110</v>
      </c>
      <c r="T2608" s="15"/>
    </row>
    <row r="2609" spans="1:20" ht="11.85" hidden="1" customHeight="1" x14ac:dyDescent="0.2">
      <c r="A2609" s="2" t="s">
        <v>1191</v>
      </c>
      <c r="C2609" s="3">
        <v>0</v>
      </c>
      <c r="D2609" s="3"/>
      <c r="E2609" s="3">
        <v>0</v>
      </c>
      <c r="F2609" s="3"/>
      <c r="G2609" s="4">
        <v>0</v>
      </c>
      <c r="H2609" s="3"/>
      <c r="I2609" s="3">
        <v>0</v>
      </c>
      <c r="J2609" s="3"/>
      <c r="K2609" s="3">
        <v>0</v>
      </c>
      <c r="L2609" s="3"/>
      <c r="M2609" s="3">
        <v>0</v>
      </c>
      <c r="N2609" s="3"/>
      <c r="O2609" s="3">
        <v>0</v>
      </c>
      <c r="P2609" s="3"/>
      <c r="Q2609" s="3">
        <f t="shared" si="81"/>
        <v>0</v>
      </c>
      <c r="T2609" s="15"/>
    </row>
    <row r="2610" spans="1:20" ht="11.85" customHeight="1" x14ac:dyDescent="0.2">
      <c r="A2610" s="2" t="s">
        <v>1192</v>
      </c>
      <c r="C2610" s="3">
        <v>24727</v>
      </c>
      <c r="D2610" s="3"/>
      <c r="E2610" s="3">
        <v>23006.06</v>
      </c>
      <c r="F2610" s="3"/>
      <c r="G2610" s="4">
        <v>22750.48</v>
      </c>
      <c r="H2610" s="3"/>
      <c r="I2610" s="3">
        <v>30000</v>
      </c>
      <c r="J2610" s="3"/>
      <c r="K2610" s="3">
        <v>29000</v>
      </c>
      <c r="L2610" s="3"/>
      <c r="M2610" s="3">
        <v>30000</v>
      </c>
      <c r="N2610" s="3"/>
      <c r="O2610" s="3">
        <v>0</v>
      </c>
      <c r="P2610" s="3"/>
      <c r="Q2610" s="3">
        <f t="shared" si="81"/>
        <v>30000</v>
      </c>
      <c r="T2610" s="15"/>
    </row>
    <row r="2611" spans="1:20" ht="11.85" customHeight="1" x14ac:dyDescent="0.2">
      <c r="A2611" s="2" t="s">
        <v>1193</v>
      </c>
      <c r="C2611" s="3">
        <v>697</v>
      </c>
      <c r="D2611" s="3"/>
      <c r="E2611" s="3">
        <v>402</v>
      </c>
      <c r="F2611" s="3"/>
      <c r="G2611" s="4">
        <v>411.99</v>
      </c>
      <c r="H2611" s="3"/>
      <c r="I2611" s="3">
        <v>750</v>
      </c>
      <c r="J2611" s="3"/>
      <c r="K2611" s="3">
        <v>750</v>
      </c>
      <c r="L2611" s="3"/>
      <c r="M2611" s="3">
        <v>750</v>
      </c>
      <c r="N2611" s="3"/>
      <c r="O2611" s="3">
        <v>0</v>
      </c>
      <c r="P2611" s="3"/>
      <c r="Q2611" s="3">
        <f t="shared" si="81"/>
        <v>750</v>
      </c>
      <c r="T2611" s="15"/>
    </row>
    <row r="2612" spans="1:20" ht="11.85" customHeight="1" x14ac:dyDescent="0.2">
      <c r="A2612" s="2" t="s">
        <v>1194</v>
      </c>
      <c r="C2612" s="3">
        <v>25920</v>
      </c>
      <c r="D2612" s="3"/>
      <c r="E2612" s="3">
        <v>27173.25</v>
      </c>
      <c r="F2612" s="3"/>
      <c r="G2612" s="4">
        <v>27067.360000000001</v>
      </c>
      <c r="H2612" s="3"/>
      <c r="I2612" s="3">
        <v>30000</v>
      </c>
      <c r="J2612" s="3"/>
      <c r="K2612" s="3">
        <v>30000</v>
      </c>
      <c r="L2612" s="3"/>
      <c r="M2612" s="3">
        <v>30000</v>
      </c>
      <c r="N2612" s="3"/>
      <c r="O2612" s="3">
        <v>0</v>
      </c>
      <c r="P2612" s="3"/>
      <c r="Q2612" s="3">
        <f t="shared" si="81"/>
        <v>30000</v>
      </c>
      <c r="T2612" s="15"/>
    </row>
    <row r="2613" spans="1:20" ht="11.85" customHeight="1" x14ac:dyDescent="0.2">
      <c r="A2613" s="2" t="s">
        <v>1195</v>
      </c>
      <c r="C2613" s="3">
        <v>22254</v>
      </c>
      <c r="D2613" s="3"/>
      <c r="E2613" s="3">
        <v>0</v>
      </c>
      <c r="F2613" s="3"/>
      <c r="G2613" s="4">
        <v>0</v>
      </c>
      <c r="H2613" s="3"/>
      <c r="I2613" s="3">
        <v>0</v>
      </c>
      <c r="J2613" s="3"/>
      <c r="K2613" s="3">
        <v>0</v>
      </c>
      <c r="L2613" s="3"/>
      <c r="M2613" s="3">
        <v>0</v>
      </c>
      <c r="N2613" s="3"/>
      <c r="O2613" s="3">
        <v>0</v>
      </c>
      <c r="P2613" s="3"/>
      <c r="Q2613" s="3">
        <f t="shared" si="81"/>
        <v>0</v>
      </c>
      <c r="T2613" s="15"/>
    </row>
    <row r="2614" spans="1:20" ht="11.85" customHeight="1" x14ac:dyDescent="0.2">
      <c r="A2614" s="2" t="s">
        <v>1196</v>
      </c>
      <c r="C2614" s="3">
        <v>5353</v>
      </c>
      <c r="D2614" s="3"/>
      <c r="E2614" s="3">
        <v>4505</v>
      </c>
      <c r="F2614" s="3"/>
      <c r="G2614" s="4">
        <v>3150</v>
      </c>
      <c r="H2614" s="3"/>
      <c r="I2614" s="3">
        <v>5000</v>
      </c>
      <c r="J2614" s="3"/>
      <c r="K2614" s="3">
        <v>4000</v>
      </c>
      <c r="L2614" s="3"/>
      <c r="M2614" s="3">
        <v>4000</v>
      </c>
      <c r="N2614" s="3"/>
      <c r="O2614" s="3">
        <v>0</v>
      </c>
      <c r="P2614" s="3"/>
      <c r="Q2614" s="3">
        <f t="shared" si="81"/>
        <v>4000</v>
      </c>
      <c r="T2614" s="15"/>
    </row>
    <row r="2615" spans="1:20" ht="11.85" customHeight="1" x14ac:dyDescent="0.2">
      <c r="A2615" s="2" t="s">
        <v>1197</v>
      </c>
      <c r="C2615" s="16">
        <v>0</v>
      </c>
      <c r="D2615" s="19"/>
      <c r="E2615" s="16">
        <v>14838.06</v>
      </c>
      <c r="F2615" s="19"/>
      <c r="G2615" s="17">
        <v>18293.5</v>
      </c>
      <c r="H2615" s="19"/>
      <c r="I2615" s="16">
        <v>19334</v>
      </c>
      <c r="J2615" s="19"/>
      <c r="K2615" s="16">
        <v>19334</v>
      </c>
      <c r="L2615" s="19"/>
      <c r="M2615" s="16">
        <v>17850</v>
      </c>
      <c r="N2615" s="19"/>
      <c r="O2615" s="16">
        <v>0</v>
      </c>
      <c r="P2615" s="19"/>
      <c r="Q2615" s="16">
        <f>M2615+O2615</f>
        <v>17850</v>
      </c>
      <c r="T2615" s="15"/>
    </row>
    <row r="2616" spans="1:20" ht="11.85" customHeight="1" x14ac:dyDescent="0.2">
      <c r="A2616" s="2" t="s">
        <v>290</v>
      </c>
      <c r="C2616" s="3">
        <f>SUM(C2597:C2603)+SUM(C2604:C2615)</f>
        <v>104819</v>
      </c>
      <c r="D2616" s="3"/>
      <c r="E2616" s="3">
        <f>SUM(E2597:E2603)+SUM(E2604:E2615)</f>
        <v>93988.35</v>
      </c>
      <c r="F2616" s="3"/>
      <c r="G2616" s="4">
        <f>SUM(G2597:G2603)+SUM(G2604:G2615)</f>
        <v>117031.20999999999</v>
      </c>
      <c r="H2616" s="3"/>
      <c r="I2616" s="3">
        <f>SUM(I2597:I2603)+SUM(I2604:I2615)</f>
        <v>119494</v>
      </c>
      <c r="J2616" s="3"/>
      <c r="K2616" s="3">
        <f>SUM(K2597:K2603)+SUM(K2604:K2615)</f>
        <v>118094</v>
      </c>
      <c r="L2616" s="3"/>
      <c r="M2616" s="3">
        <f>SUM(M2597:M2603)+SUM(M2604:M2615)</f>
        <v>116810</v>
      </c>
      <c r="N2616" s="3"/>
      <c r="O2616" s="3">
        <f>SUM(O2597:O2603)+SUM(O2604:O2615)</f>
        <v>0</v>
      </c>
      <c r="P2616" s="3"/>
      <c r="Q2616" s="3">
        <f>SUM(Q2597:Q2603)+SUM(Q2604:Q2615)</f>
        <v>116810</v>
      </c>
      <c r="R2616" s="3"/>
      <c r="S2616" s="3"/>
    </row>
    <row r="2617" spans="1:20" ht="11.85" customHeight="1" x14ac:dyDescent="0.2">
      <c r="C2617" s="3"/>
      <c r="D2617" s="3"/>
      <c r="F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</row>
    <row r="2618" spans="1:20" ht="11.85" customHeight="1" x14ac:dyDescent="0.2">
      <c r="A2618" s="2" t="s">
        <v>1198</v>
      </c>
      <c r="C2618" s="19">
        <v>0</v>
      </c>
      <c r="D2618" s="3"/>
      <c r="E2618" s="19">
        <v>0</v>
      </c>
      <c r="F2618" s="19"/>
      <c r="G2618" s="20">
        <v>42182</v>
      </c>
      <c r="H2618" s="3"/>
      <c r="I2618" s="19">
        <v>0</v>
      </c>
      <c r="J2618" s="3"/>
      <c r="K2618" s="19">
        <v>0</v>
      </c>
      <c r="L2618" s="3"/>
      <c r="M2618" s="19">
        <v>0</v>
      </c>
      <c r="N2618" s="3"/>
      <c r="O2618" s="19">
        <v>0</v>
      </c>
      <c r="P2618" s="3"/>
      <c r="Q2618" s="19">
        <f>M2618+O2618</f>
        <v>0</v>
      </c>
    </row>
    <row r="2619" spans="1:20" ht="11.85" customHeight="1" x14ac:dyDescent="0.2">
      <c r="A2619" s="2" t="s">
        <v>1199</v>
      </c>
      <c r="C2619" s="16">
        <v>0</v>
      </c>
      <c r="D2619" s="3"/>
      <c r="E2619" s="16">
        <v>0</v>
      </c>
      <c r="F2619" s="3"/>
      <c r="G2619" s="17">
        <v>0</v>
      </c>
      <c r="H2619" s="3"/>
      <c r="I2619" s="16">
        <v>0</v>
      </c>
      <c r="J2619" s="3"/>
      <c r="K2619" s="16">
        <v>0</v>
      </c>
      <c r="L2619" s="3"/>
      <c r="M2619" s="16">
        <v>0</v>
      </c>
      <c r="N2619" s="3"/>
      <c r="O2619" s="16">
        <v>0</v>
      </c>
      <c r="P2619" s="3"/>
      <c r="Q2619" s="16">
        <v>0</v>
      </c>
    </row>
    <row r="2620" spans="1:20" ht="11.85" customHeight="1" x14ac:dyDescent="0.2">
      <c r="A2620" s="2" t="s">
        <v>293</v>
      </c>
      <c r="C2620" s="3">
        <f>SUM(C2618:C2619)</f>
        <v>0</v>
      </c>
      <c r="D2620" s="3"/>
      <c r="E2620" s="3">
        <f>SUM(E2618:E2619)</f>
        <v>0</v>
      </c>
      <c r="F2620" s="3"/>
      <c r="G2620" s="4">
        <f>SUM(G2618:G2619)</f>
        <v>42182</v>
      </c>
      <c r="H2620" s="3"/>
      <c r="I2620" s="3">
        <f>SUM(I2618:I2619)</f>
        <v>0</v>
      </c>
      <c r="J2620" s="3"/>
      <c r="K2620" s="3">
        <f>SUM(K2618:K2619)</f>
        <v>0</v>
      </c>
      <c r="L2620" s="3"/>
      <c r="M2620" s="3">
        <f>SUM(M2618:M2619)</f>
        <v>0</v>
      </c>
      <c r="N2620" s="3"/>
      <c r="O2620" s="3">
        <f>SUM(O2618:O2619)</f>
        <v>0</v>
      </c>
      <c r="P2620" s="3"/>
      <c r="Q2620" s="3">
        <f>SUM(Q2618:Q2619)</f>
        <v>0</v>
      </c>
    </row>
    <row r="2621" spans="1:20" ht="11.85" customHeight="1" x14ac:dyDescent="0.2">
      <c r="C2621" s="3"/>
      <c r="D2621" s="3"/>
      <c r="F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</row>
    <row r="2622" spans="1:20" ht="11.85" customHeight="1" x14ac:dyDescent="0.2">
      <c r="A2622" s="1"/>
      <c r="B2622" s="1"/>
      <c r="E2622" s="3" t="str">
        <f>$E$1</f>
        <v>CITY OF BRADY</v>
      </c>
    </row>
    <row r="2623" spans="1:20" ht="11.85" customHeight="1" x14ac:dyDescent="0.2">
      <c r="E2623" s="3" t="str">
        <f>$E$2</f>
        <v>BUDGET REPORT</v>
      </c>
    </row>
    <row r="2624" spans="1:20" ht="11.85" customHeight="1" x14ac:dyDescent="0.2">
      <c r="E2624" s="3" t="str">
        <f>$E$3</f>
        <v>FISCAL YEAR 2015 - 2016</v>
      </c>
    </row>
    <row r="2625" spans="1:20" ht="11.85" customHeight="1" x14ac:dyDescent="0.2">
      <c r="A2625" s="2" t="s">
        <v>1050</v>
      </c>
    </row>
    <row r="2626" spans="1:20" ht="11.85" customHeight="1" x14ac:dyDescent="0.2">
      <c r="A2626" s="2" t="s">
        <v>1156</v>
      </c>
    </row>
    <row r="2627" spans="1:20" ht="11.85" customHeight="1" x14ac:dyDescent="0.2">
      <c r="I2627" s="48" t="str">
        <f>$I$6</f>
        <v>(----- 2014-2015 ------)</v>
      </c>
      <c r="J2627" s="48"/>
      <c r="K2627" s="48"/>
      <c r="L2627" s="7"/>
      <c r="M2627" s="48" t="str">
        <f>$M$6</f>
        <v>2015-2016</v>
      </c>
      <c r="N2627" s="48"/>
      <c r="O2627" s="48"/>
      <c r="P2627" s="48"/>
      <c r="Q2627" s="48"/>
    </row>
    <row r="2628" spans="1:20" ht="11.85" customHeight="1" x14ac:dyDescent="0.2">
      <c r="C2628" s="7" t="str">
        <f>$C$7</f>
        <v>2011- 2012</v>
      </c>
      <c r="D2628" s="7"/>
      <c r="E2628" s="8" t="str">
        <f>$E$7</f>
        <v>2012-2013</v>
      </c>
      <c r="F2628" s="7"/>
      <c r="G2628" s="9" t="str">
        <f>$G$7</f>
        <v>2013- 2014</v>
      </c>
      <c r="H2628" s="7"/>
      <c r="I2628" s="7" t="s">
        <v>9</v>
      </c>
      <c r="J2628" s="7"/>
      <c r="K2628" s="7" t="str">
        <f>+$K$7</f>
        <v>PROJECTED</v>
      </c>
      <c r="L2628" s="7"/>
      <c r="M2628" s="7" t="str">
        <f>$M$7</f>
        <v>2015-2016</v>
      </c>
      <c r="N2628" s="7"/>
      <c r="O2628" s="7" t="str">
        <f>$O$7</f>
        <v>2015-2016</v>
      </c>
      <c r="P2628" s="7"/>
      <c r="Q2628" s="42" t="str">
        <f>$Q$7</f>
        <v>APPROVED</v>
      </c>
    </row>
    <row r="2629" spans="1:20" ht="11.85" customHeight="1" x14ac:dyDescent="0.2">
      <c r="A2629" s="10" t="s">
        <v>237</v>
      </c>
      <c r="C2629" s="11" t="s">
        <v>12</v>
      </c>
      <c r="D2629" s="7"/>
      <c r="E2629" s="12" t="s">
        <v>12</v>
      </c>
      <c r="F2629" s="7"/>
      <c r="G2629" s="13" t="s">
        <v>12</v>
      </c>
      <c r="H2629" s="7"/>
      <c r="I2629" s="11" t="s">
        <v>13</v>
      </c>
      <c r="J2629" s="7"/>
      <c r="K2629" s="11" t="s">
        <v>13</v>
      </c>
      <c r="L2629" s="7"/>
      <c r="M2629" s="11" t="str">
        <f>$M$8</f>
        <v>BASE</v>
      </c>
      <c r="N2629" s="7"/>
      <c r="O2629" s="11" t="str">
        <f>$O$8</f>
        <v>SUPPLEMENTAL</v>
      </c>
      <c r="P2629" s="7"/>
      <c r="Q2629" s="11" t="str">
        <f>$Q$8</f>
        <v>BUDGET</v>
      </c>
    </row>
    <row r="2630" spans="1:20" ht="11.85" customHeight="1" x14ac:dyDescent="0.2">
      <c r="C2630" s="3"/>
      <c r="D2630" s="3"/>
      <c r="F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</row>
    <row r="2631" spans="1:20" ht="11.85" customHeight="1" x14ac:dyDescent="0.2">
      <c r="A2631" s="14" t="s">
        <v>943</v>
      </c>
      <c r="C2631" s="3"/>
      <c r="D2631" s="3"/>
      <c r="F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</row>
    <row r="2632" spans="1:20" ht="11.85" customHeight="1" x14ac:dyDescent="0.2">
      <c r="A2632" s="2" t="s">
        <v>1200</v>
      </c>
      <c r="C2632" s="16">
        <v>25000</v>
      </c>
      <c r="D2632" s="3"/>
      <c r="E2632" s="16">
        <v>63027.87</v>
      </c>
      <c r="F2632" s="3"/>
      <c r="G2632" s="17">
        <v>49900</v>
      </c>
      <c r="H2632" s="3"/>
      <c r="I2632" s="16">
        <v>22000</v>
      </c>
      <c r="J2632" s="3"/>
      <c r="K2632" s="16">
        <v>22000</v>
      </c>
      <c r="L2632" s="3"/>
      <c r="M2632" s="16">
        <v>22000</v>
      </c>
      <c r="N2632" s="3"/>
      <c r="O2632" s="16">
        <v>0</v>
      </c>
      <c r="P2632" s="3"/>
      <c r="Q2632" s="16">
        <f>M2632+O2632</f>
        <v>22000</v>
      </c>
    </row>
    <row r="2633" spans="1:20" ht="11.85" customHeight="1" x14ac:dyDescent="0.2">
      <c r="A2633" s="2" t="s">
        <v>945</v>
      </c>
      <c r="C2633" s="3">
        <f>SUM(C2632:C2632)</f>
        <v>25000</v>
      </c>
      <c r="D2633" s="3"/>
      <c r="E2633" s="3">
        <f>SUM(E2632:E2632)</f>
        <v>63027.87</v>
      </c>
      <c r="F2633" s="3"/>
      <c r="G2633" s="4">
        <f>SUM(G2632:G2632)</f>
        <v>49900</v>
      </c>
      <c r="H2633" s="3"/>
      <c r="I2633" s="3">
        <f>SUM(I2632:I2632)</f>
        <v>22000</v>
      </c>
      <c r="J2633" s="3"/>
      <c r="K2633" s="3">
        <f>SUM(K2632:K2632)</f>
        <v>22000</v>
      </c>
      <c r="L2633" s="3"/>
      <c r="M2633" s="3">
        <f>SUM(M2632:M2632)</f>
        <v>22000</v>
      </c>
      <c r="N2633" s="3"/>
      <c r="O2633" s="3">
        <f>SUM(O2632:O2632)</f>
        <v>0</v>
      </c>
      <c r="P2633" s="3"/>
      <c r="Q2633" s="3">
        <f>SUM(Q2632:Q2632)</f>
        <v>22000</v>
      </c>
    </row>
    <row r="2634" spans="1:20" ht="11.85" customHeight="1" x14ac:dyDescent="0.2">
      <c r="C2634" s="3"/>
      <c r="D2634" s="3"/>
      <c r="F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</row>
    <row r="2635" spans="1:20" ht="11.85" customHeight="1" x14ac:dyDescent="0.2">
      <c r="A2635" s="14" t="s">
        <v>294</v>
      </c>
      <c r="C2635" s="3"/>
      <c r="D2635" s="3"/>
      <c r="F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</row>
    <row r="2636" spans="1:20" ht="11.85" customHeight="1" x14ac:dyDescent="0.2">
      <c r="A2636" s="2" t="s">
        <v>1201</v>
      </c>
      <c r="C2636" s="3">
        <v>0</v>
      </c>
      <c r="D2636" s="3"/>
      <c r="E2636" s="3">
        <v>0</v>
      </c>
      <c r="F2636" s="3"/>
      <c r="G2636" s="4">
        <v>0</v>
      </c>
      <c r="H2636" s="3"/>
      <c r="I2636" s="3">
        <v>125000</v>
      </c>
      <c r="J2636" s="3"/>
      <c r="K2636" s="3">
        <v>125000</v>
      </c>
      <c r="L2636" s="3"/>
      <c r="M2636" s="3">
        <v>115000</v>
      </c>
      <c r="N2636" s="3"/>
      <c r="O2636" s="3">
        <v>0</v>
      </c>
      <c r="P2636" s="3"/>
      <c r="Q2636" s="3">
        <f>M2636+O2636</f>
        <v>115000</v>
      </c>
      <c r="T2636" s="15"/>
    </row>
    <row r="2637" spans="1:20" ht="11.85" customHeight="1" x14ac:dyDescent="0.2">
      <c r="A2637" s="2" t="s">
        <v>1202</v>
      </c>
      <c r="C2637" s="3">
        <v>5736</v>
      </c>
      <c r="D2637" s="3"/>
      <c r="E2637" s="3">
        <v>0</v>
      </c>
      <c r="F2637" s="3"/>
      <c r="G2637" s="4">
        <v>0</v>
      </c>
      <c r="H2637" s="3"/>
      <c r="I2637" s="3">
        <v>50000</v>
      </c>
      <c r="J2637" s="3"/>
      <c r="K2637" s="3">
        <v>0</v>
      </c>
      <c r="L2637" s="3"/>
      <c r="M2637" s="3">
        <v>0</v>
      </c>
      <c r="N2637" s="3"/>
      <c r="O2637" s="3">
        <v>0</v>
      </c>
      <c r="P2637" s="3"/>
      <c r="Q2637" s="3">
        <f>M2637+O2637</f>
        <v>0</v>
      </c>
    </row>
    <row r="2638" spans="1:20" ht="11.85" customHeight="1" x14ac:dyDescent="0.2">
      <c r="A2638" s="2" t="s">
        <v>1203</v>
      </c>
      <c r="C2638" s="3">
        <v>100574</v>
      </c>
      <c r="D2638" s="3"/>
      <c r="E2638" s="3">
        <v>78982</v>
      </c>
      <c r="F2638" s="3"/>
      <c r="G2638" s="4">
        <v>0</v>
      </c>
      <c r="H2638" s="3"/>
      <c r="I2638" s="3">
        <v>0</v>
      </c>
      <c r="J2638" s="3"/>
      <c r="K2638" s="3">
        <v>0</v>
      </c>
      <c r="L2638" s="3"/>
      <c r="M2638" s="3">
        <v>0</v>
      </c>
      <c r="N2638" s="3"/>
      <c r="O2638" s="3">
        <v>0</v>
      </c>
      <c r="P2638" s="3"/>
      <c r="Q2638" s="3">
        <f>M2638+O2638</f>
        <v>0</v>
      </c>
    </row>
    <row r="2639" spans="1:20" ht="11.85" customHeight="1" x14ac:dyDescent="0.2">
      <c r="A2639" s="2" t="s">
        <v>1204</v>
      </c>
      <c r="C2639" s="19">
        <v>0</v>
      </c>
      <c r="D2639" s="19"/>
      <c r="E2639" s="19">
        <v>0</v>
      </c>
      <c r="F2639" s="19"/>
      <c r="G2639" s="20">
        <v>0</v>
      </c>
      <c r="H2639" s="19"/>
      <c r="I2639" s="19">
        <v>210461</v>
      </c>
      <c r="J2639" s="19"/>
      <c r="K2639" s="19">
        <v>0</v>
      </c>
      <c r="L2639" s="19"/>
      <c r="M2639" s="19">
        <v>263435</v>
      </c>
      <c r="N2639" s="19"/>
      <c r="O2639" s="19">
        <v>216407</v>
      </c>
      <c r="P2639" s="19"/>
      <c r="Q2639" s="3">
        <f>M2639+O2639</f>
        <v>479842</v>
      </c>
    </row>
    <row r="2640" spans="1:20" ht="11.85" customHeight="1" x14ac:dyDescent="0.2">
      <c r="A2640" s="2" t="s">
        <v>1205</v>
      </c>
      <c r="C2640" s="16">
        <v>0</v>
      </c>
      <c r="D2640" s="3"/>
      <c r="E2640" s="16">
        <v>0</v>
      </c>
      <c r="F2640" s="3"/>
      <c r="G2640" s="17">
        <v>0</v>
      </c>
      <c r="H2640" s="3"/>
      <c r="I2640" s="16">
        <v>40000</v>
      </c>
      <c r="J2640" s="3"/>
      <c r="K2640" s="16">
        <v>0</v>
      </c>
      <c r="L2640" s="3"/>
      <c r="M2640" s="16">
        <v>0</v>
      </c>
      <c r="N2640" s="3"/>
      <c r="O2640" s="16">
        <v>0</v>
      </c>
      <c r="P2640" s="3"/>
      <c r="Q2640" s="16">
        <f>M2640+O2640</f>
        <v>0</v>
      </c>
      <c r="R2640" s="3"/>
      <c r="S2640" s="3"/>
    </row>
    <row r="2641" spans="1:22" ht="11.85" customHeight="1" x14ac:dyDescent="0.2">
      <c r="A2641" s="2" t="s">
        <v>296</v>
      </c>
      <c r="C2641" s="3">
        <f>SUM(C2636:C2640)</f>
        <v>106310</v>
      </c>
      <c r="D2641" s="3"/>
      <c r="E2641" s="3">
        <f>SUM(E2636:E2640)</f>
        <v>78982</v>
      </c>
      <c r="F2641" s="3"/>
      <c r="G2641" s="4">
        <f>SUM(G2636:G2640)</f>
        <v>0</v>
      </c>
      <c r="H2641" s="3"/>
      <c r="I2641" s="3">
        <f>SUM(I2636:I2640)</f>
        <v>425461</v>
      </c>
      <c r="J2641" s="3"/>
      <c r="K2641" s="3">
        <f>SUM(K2636:K2640)</f>
        <v>125000</v>
      </c>
      <c r="L2641" s="3"/>
      <c r="M2641" s="3">
        <f>SUM(M2636:M2640)</f>
        <v>378435</v>
      </c>
      <c r="N2641" s="3"/>
      <c r="O2641" s="3">
        <f>SUM(O2636:O2640)</f>
        <v>216407</v>
      </c>
      <c r="P2641" s="3"/>
      <c r="Q2641" s="3">
        <f>SUM(Q2636:Q2640)</f>
        <v>594842</v>
      </c>
    </row>
    <row r="2642" spans="1:22" ht="11.85" customHeight="1" x14ac:dyDescent="0.2">
      <c r="C2642" s="3"/>
      <c r="D2642" s="3"/>
      <c r="F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T2642" s="15"/>
    </row>
    <row r="2643" spans="1:22" ht="11.85" customHeight="1" x14ac:dyDescent="0.2">
      <c r="A2643" s="2" t="s">
        <v>1206</v>
      </c>
      <c r="C2643" s="3">
        <f>C2578+C2594+C2616+C2620+C2633+C2641</f>
        <v>464432</v>
      </c>
      <c r="D2643" s="3"/>
      <c r="E2643" s="3">
        <f>E2578+E2594+E2616+E2620+E2633+E2641</f>
        <v>427449.61</v>
      </c>
      <c r="F2643" s="3"/>
      <c r="G2643" s="4">
        <f>G2578+G2594+G2616+G2620+G2633+G2641</f>
        <v>427912.05000000005</v>
      </c>
      <c r="H2643" s="3"/>
      <c r="I2643" s="3">
        <f>I2578+I2594+I2616+I2620+I2633+I2641</f>
        <v>803000</v>
      </c>
      <c r="J2643" s="3"/>
      <c r="K2643" s="3">
        <f>K2578+K2594+K2616+K2620+K2633+K2641</f>
        <v>523093</v>
      </c>
      <c r="L2643" s="3"/>
      <c r="M2643" s="3">
        <f>M2578+M2594+M2616+M2620+M2633+M2641</f>
        <v>766000</v>
      </c>
      <c r="N2643" s="3"/>
      <c r="O2643" s="3">
        <f>O2578+O2594+O2616+O2620+O2633+O2641</f>
        <v>216407</v>
      </c>
      <c r="P2643" s="3"/>
      <c r="Q2643" s="3">
        <f>Q2578+Q2594+Q2616+Q2620+Q2633+Q2641</f>
        <v>982407</v>
      </c>
      <c r="R2643" s="3"/>
      <c r="S2643" s="3"/>
      <c r="U2643" s="31"/>
      <c r="V2643" s="3"/>
    </row>
    <row r="2644" spans="1:22" ht="11.85" customHeight="1" x14ac:dyDescent="0.2"/>
    <row r="2645" spans="1:22" ht="11.85" customHeight="1" x14ac:dyDescent="0.2"/>
    <row r="2646" spans="1:22" ht="11.85" customHeight="1" x14ac:dyDescent="0.2"/>
    <row r="2647" spans="1:22" ht="11.85" customHeight="1" x14ac:dyDescent="0.2"/>
    <row r="2648" spans="1:22" ht="11.85" customHeight="1" x14ac:dyDescent="0.2"/>
    <row r="2649" spans="1:22" ht="11.85" customHeight="1" x14ac:dyDescent="0.2"/>
    <row r="2650" spans="1:22" ht="11.85" customHeight="1" x14ac:dyDescent="0.2"/>
    <row r="2651" spans="1:22" ht="11.85" customHeight="1" x14ac:dyDescent="0.2"/>
    <row r="2652" spans="1:22" ht="11.85" customHeight="1" x14ac:dyDescent="0.2"/>
    <row r="2653" spans="1:22" ht="11.85" customHeight="1" x14ac:dyDescent="0.2"/>
    <row r="2654" spans="1:22" ht="11.85" customHeight="1" x14ac:dyDescent="0.2"/>
    <row r="2655" spans="1:22" ht="11.85" customHeight="1" x14ac:dyDescent="0.2"/>
    <row r="2656" spans="1:22" ht="11.85" customHeight="1" x14ac:dyDescent="0.2"/>
    <row r="2657" ht="11.85" customHeight="1" x14ac:dyDescent="0.2"/>
    <row r="2658" ht="11.85" customHeight="1" x14ac:dyDescent="0.2"/>
    <row r="2659" ht="11.85" customHeight="1" x14ac:dyDescent="0.2"/>
    <row r="2660" ht="11.85" customHeight="1" x14ac:dyDescent="0.2"/>
    <row r="2661" ht="11.85" customHeight="1" x14ac:dyDescent="0.2"/>
    <row r="2662" ht="11.85" customHeight="1" x14ac:dyDescent="0.2"/>
    <row r="2663" ht="11.85" customHeight="1" x14ac:dyDescent="0.2"/>
    <row r="2664" ht="11.85" customHeight="1" x14ac:dyDescent="0.2"/>
    <row r="2665" ht="11.85" customHeight="1" x14ac:dyDescent="0.2"/>
    <row r="2666" ht="11.85" customHeight="1" x14ac:dyDescent="0.2"/>
    <row r="2667" ht="11.85" customHeight="1" x14ac:dyDescent="0.2"/>
    <row r="2668" ht="11.85" customHeight="1" x14ac:dyDescent="0.2"/>
    <row r="2669" ht="11.85" customHeight="1" x14ac:dyDescent="0.2"/>
    <row r="2670" ht="11.85" customHeight="1" x14ac:dyDescent="0.2"/>
    <row r="2671" ht="11.85" customHeight="1" x14ac:dyDescent="0.2"/>
    <row r="2672" ht="11.85" customHeight="1" x14ac:dyDescent="0.2"/>
    <row r="2673" spans="1:5" ht="11.85" customHeight="1" x14ac:dyDescent="0.2"/>
    <row r="2674" spans="1:5" ht="11.85" customHeight="1" x14ac:dyDescent="0.2"/>
    <row r="2675" spans="1:5" ht="11.85" customHeight="1" x14ac:dyDescent="0.2"/>
    <row r="2676" spans="1:5" ht="11.85" customHeight="1" x14ac:dyDescent="0.2"/>
    <row r="2677" spans="1:5" ht="11.85" customHeight="1" x14ac:dyDescent="0.2"/>
    <row r="2678" spans="1:5" ht="11.85" customHeight="1" x14ac:dyDescent="0.2"/>
    <row r="2679" spans="1:5" ht="11.85" customHeight="1" x14ac:dyDescent="0.2"/>
    <row r="2680" spans="1:5" ht="11.85" customHeight="1" x14ac:dyDescent="0.2"/>
    <row r="2681" spans="1:5" ht="11.85" customHeight="1" x14ac:dyDescent="0.2"/>
    <row r="2682" spans="1:5" ht="11.85" customHeight="1" x14ac:dyDescent="0.2"/>
    <row r="2683" spans="1:5" ht="11.85" customHeight="1" x14ac:dyDescent="0.2"/>
    <row r="2684" spans="1:5" ht="11.85" customHeight="1" x14ac:dyDescent="0.2"/>
    <row r="2685" spans="1:5" ht="11.85" customHeight="1" x14ac:dyDescent="0.2">
      <c r="A2685" s="1"/>
      <c r="B2685" s="1"/>
      <c r="E2685" s="3" t="str">
        <f>$E$1</f>
        <v>CITY OF BRADY</v>
      </c>
    </row>
    <row r="2686" spans="1:5" ht="11.85" customHeight="1" x14ac:dyDescent="0.2">
      <c r="E2686" s="3" t="str">
        <f>$E$2</f>
        <v>BUDGET REPORT</v>
      </c>
    </row>
    <row r="2687" spans="1:5" ht="11.85" customHeight="1" x14ac:dyDescent="0.2">
      <c r="E2687" s="3" t="str">
        <f>$E$3</f>
        <v>FISCAL YEAR 2015 - 2016</v>
      </c>
    </row>
    <row r="2688" spans="1:5" ht="11.85" customHeight="1" x14ac:dyDescent="0.2">
      <c r="A2688" s="2" t="s">
        <v>1050</v>
      </c>
    </row>
    <row r="2689" spans="1:22" ht="11.85" customHeight="1" x14ac:dyDescent="0.2">
      <c r="A2689" s="2" t="s">
        <v>1207</v>
      </c>
    </row>
    <row r="2690" spans="1:22" ht="11.85" customHeight="1" x14ac:dyDescent="0.2">
      <c r="I2690" s="48" t="str">
        <f>$I$6</f>
        <v>(----- 2014-2015 ------)</v>
      </c>
      <c r="J2690" s="48"/>
      <c r="K2690" s="48"/>
      <c r="L2690" s="7"/>
      <c r="M2690" s="48" t="str">
        <f>$M$6</f>
        <v>2015-2016</v>
      </c>
      <c r="N2690" s="48"/>
      <c r="O2690" s="48"/>
      <c r="P2690" s="48"/>
      <c r="Q2690" s="48"/>
    </row>
    <row r="2691" spans="1:22" ht="11.85" customHeight="1" x14ac:dyDescent="0.2">
      <c r="C2691" s="7" t="str">
        <f>$C$7</f>
        <v>2011- 2012</v>
      </c>
      <c r="D2691" s="7"/>
      <c r="E2691" s="8" t="str">
        <f>$E$7</f>
        <v>2012-2013</v>
      </c>
      <c r="F2691" s="7"/>
      <c r="G2691" s="9" t="str">
        <f>$G$7</f>
        <v>2013- 2014</v>
      </c>
      <c r="H2691" s="7"/>
      <c r="I2691" s="7" t="s">
        <v>9</v>
      </c>
      <c r="J2691" s="7"/>
      <c r="K2691" s="7" t="str">
        <f>+$K$7</f>
        <v>PROJECTED</v>
      </c>
      <c r="L2691" s="7"/>
      <c r="M2691" s="7" t="str">
        <f>$M$7</f>
        <v>2015-2016</v>
      </c>
      <c r="N2691" s="7"/>
      <c r="O2691" s="7" t="str">
        <f>$O$7</f>
        <v>2015-2016</v>
      </c>
      <c r="P2691" s="7"/>
      <c r="Q2691" s="42" t="str">
        <f>$Q$7</f>
        <v>APPROVED</v>
      </c>
    </row>
    <row r="2692" spans="1:22" ht="11.85" customHeight="1" x14ac:dyDescent="0.2">
      <c r="A2692" s="10" t="s">
        <v>237</v>
      </c>
      <c r="C2692" s="11" t="s">
        <v>12</v>
      </c>
      <c r="D2692" s="7"/>
      <c r="E2692" s="12" t="s">
        <v>12</v>
      </c>
      <c r="F2692" s="7"/>
      <c r="G2692" s="13" t="s">
        <v>12</v>
      </c>
      <c r="H2692" s="7"/>
      <c r="I2692" s="11" t="s">
        <v>13</v>
      </c>
      <c r="J2692" s="7"/>
      <c r="K2692" s="11" t="s">
        <v>13</v>
      </c>
      <c r="L2692" s="7"/>
      <c r="M2692" s="11" t="str">
        <f>$M$8</f>
        <v>BASE</v>
      </c>
      <c r="N2692" s="7"/>
      <c r="O2692" s="11" t="str">
        <f>$O$8</f>
        <v>SUPPLEMENTAL</v>
      </c>
      <c r="P2692" s="7"/>
      <c r="Q2692" s="11" t="str">
        <f>$Q$8</f>
        <v>BUDGET</v>
      </c>
    </row>
    <row r="2693" spans="1:22" ht="11.85" customHeight="1" x14ac:dyDescent="0.2"/>
    <row r="2694" spans="1:22" ht="11.85" customHeight="1" x14ac:dyDescent="0.2">
      <c r="A2694" s="14" t="s">
        <v>250</v>
      </c>
      <c r="C2694" s="3"/>
      <c r="D2694" s="3"/>
      <c r="F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</row>
    <row r="2695" spans="1:22" ht="11.85" customHeight="1" x14ac:dyDescent="0.2">
      <c r="A2695" s="2" t="s">
        <v>1208</v>
      </c>
      <c r="C2695" s="3">
        <v>0</v>
      </c>
      <c r="D2695" s="3"/>
      <c r="E2695" s="3">
        <v>53125</v>
      </c>
      <c r="F2695" s="3"/>
      <c r="G2695" s="4">
        <v>0</v>
      </c>
      <c r="H2695" s="3"/>
      <c r="I2695" s="3">
        <v>0</v>
      </c>
      <c r="J2695" s="3"/>
      <c r="K2695" s="3">
        <v>0</v>
      </c>
      <c r="L2695" s="3"/>
      <c r="M2695" s="3">
        <v>1156874</v>
      </c>
      <c r="N2695" s="3"/>
      <c r="O2695" s="3">
        <v>0</v>
      </c>
      <c r="P2695" s="3"/>
      <c r="Q2695" s="3">
        <f>M2695+O2695</f>
        <v>1156874</v>
      </c>
      <c r="T2695" s="15"/>
    </row>
    <row r="2696" spans="1:22" ht="11.85" customHeight="1" x14ac:dyDescent="0.2">
      <c r="A2696" s="2" t="s">
        <v>1209</v>
      </c>
      <c r="C2696" s="16">
        <v>0</v>
      </c>
      <c r="D2696" s="3"/>
      <c r="E2696" s="16">
        <v>331250</v>
      </c>
      <c r="F2696" s="3"/>
      <c r="G2696" s="17">
        <v>24812</v>
      </c>
      <c r="H2696" s="3"/>
      <c r="I2696" s="16">
        <v>0</v>
      </c>
      <c r="J2696" s="3"/>
      <c r="K2696" s="16">
        <v>225455</v>
      </c>
      <c r="L2696" s="3"/>
      <c r="M2696" s="16">
        <v>860473</v>
      </c>
      <c r="N2696" s="3"/>
      <c r="O2696" s="16">
        <v>0</v>
      </c>
      <c r="P2696" s="3"/>
      <c r="Q2696" s="16">
        <f>M2696+O2696</f>
        <v>860473</v>
      </c>
      <c r="T2696" s="15"/>
      <c r="V2696" s="16"/>
    </row>
    <row r="2697" spans="1:22" ht="11.85" customHeight="1" x14ac:dyDescent="0.2">
      <c r="A2697" s="2" t="s">
        <v>267</v>
      </c>
      <c r="C2697" s="3">
        <f>SUM(C2695:C2696)</f>
        <v>0</v>
      </c>
      <c r="D2697" s="3"/>
      <c r="E2697" s="3">
        <f>SUM(E2695:E2696)</f>
        <v>384375</v>
      </c>
      <c r="F2697" s="3"/>
      <c r="G2697" s="4">
        <f>SUM(G2695:G2696)</f>
        <v>24812</v>
      </c>
      <c r="H2697" s="3"/>
      <c r="I2697" s="3">
        <f>SUM(I2695:I2696)</f>
        <v>0</v>
      </c>
      <c r="J2697" s="3"/>
      <c r="K2697" s="3">
        <f>SUM(K2695:K2696)</f>
        <v>225455</v>
      </c>
      <c r="L2697" s="3"/>
      <c r="M2697" s="3">
        <f>SUM(M2695:M2696)</f>
        <v>2017347</v>
      </c>
      <c r="N2697" s="3"/>
      <c r="O2697" s="3">
        <f>SUM(O2695:O2696)</f>
        <v>0</v>
      </c>
      <c r="P2697" s="3"/>
      <c r="Q2697" s="3">
        <f>SUM(Q2695:Q2696)</f>
        <v>2017347</v>
      </c>
    </row>
    <row r="2698" spans="1:22" ht="11.85" customHeight="1" x14ac:dyDescent="0.2">
      <c r="C2698" s="3"/>
      <c r="D2698" s="3"/>
      <c r="F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</row>
    <row r="2699" spans="1:22" ht="11.85" customHeight="1" x14ac:dyDescent="0.2">
      <c r="A2699" s="14" t="s">
        <v>294</v>
      </c>
      <c r="C2699" s="3"/>
      <c r="D2699" s="3"/>
      <c r="F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</row>
    <row r="2700" spans="1:22" ht="11.85" customHeight="1" x14ac:dyDescent="0.2">
      <c r="A2700" s="2" t="s">
        <v>1210</v>
      </c>
      <c r="C2700" s="16">
        <v>0</v>
      </c>
      <c r="D2700" s="3"/>
      <c r="E2700" s="16">
        <v>0</v>
      </c>
      <c r="F2700" s="3"/>
      <c r="G2700" s="17">
        <v>0</v>
      </c>
      <c r="H2700" s="3"/>
      <c r="I2700" s="16">
        <v>0</v>
      </c>
      <c r="J2700" s="3"/>
      <c r="K2700" s="16">
        <v>0</v>
      </c>
      <c r="L2700" s="3"/>
      <c r="M2700" s="16">
        <v>0</v>
      </c>
      <c r="N2700" s="3"/>
      <c r="O2700" s="16">
        <v>0</v>
      </c>
      <c r="P2700" s="3"/>
      <c r="Q2700" s="16">
        <f>M2700+O2700</f>
        <v>0</v>
      </c>
    </row>
    <row r="2701" spans="1:22" ht="11.85" customHeight="1" x14ac:dyDescent="0.2">
      <c r="A2701" s="2" t="s">
        <v>296</v>
      </c>
      <c r="C2701" s="3">
        <f>SUM(C2700:C2700)</f>
        <v>0</v>
      </c>
      <c r="D2701" s="3"/>
      <c r="E2701" s="3">
        <f>SUM(E2700:E2700)</f>
        <v>0</v>
      </c>
      <c r="F2701" s="3"/>
      <c r="G2701" s="4">
        <f>SUM(G2700:G2700)</f>
        <v>0</v>
      </c>
      <c r="H2701" s="3"/>
      <c r="I2701" s="3">
        <f>SUM(I2700:I2700)</f>
        <v>0</v>
      </c>
      <c r="J2701" s="3"/>
      <c r="K2701" s="3">
        <f>SUM(K2700:K2700)</f>
        <v>0</v>
      </c>
      <c r="L2701" s="3"/>
      <c r="M2701" s="3">
        <f>SUM(M2700:M2700)</f>
        <v>0</v>
      </c>
      <c r="N2701" s="3"/>
      <c r="O2701" s="3">
        <f>SUM(O2700:O2700)</f>
        <v>0</v>
      </c>
      <c r="P2701" s="3"/>
      <c r="Q2701" s="3">
        <f>SUM(Q2700:Q2700)</f>
        <v>0</v>
      </c>
      <c r="V2701" s="46"/>
    </row>
    <row r="2702" spans="1:22" ht="11.85" customHeight="1" x14ac:dyDescent="0.2">
      <c r="C2702" s="3"/>
      <c r="D2702" s="3"/>
      <c r="F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T2702" s="15"/>
    </row>
    <row r="2703" spans="1:22" ht="11.85" customHeight="1" x14ac:dyDescent="0.2">
      <c r="A2703" s="2" t="s">
        <v>1211</v>
      </c>
      <c r="C2703" s="3">
        <f>+C2697+C2701</f>
        <v>0</v>
      </c>
      <c r="D2703" s="3"/>
      <c r="E2703" s="3">
        <f>+E2697+E2701</f>
        <v>384375</v>
      </c>
      <c r="F2703" s="3"/>
      <c r="G2703" s="4">
        <f>+G2697+G2701</f>
        <v>24812</v>
      </c>
      <c r="H2703" s="3"/>
      <c r="I2703" s="31">
        <f>+I2697+I2701</f>
        <v>0</v>
      </c>
      <c r="J2703" s="3"/>
      <c r="K2703" s="31">
        <f>+K2697+K2701</f>
        <v>225455</v>
      </c>
      <c r="L2703" s="3"/>
      <c r="M2703" s="31">
        <f>+M2697+M2701</f>
        <v>2017347</v>
      </c>
      <c r="N2703" s="3"/>
      <c r="O2703" s="31">
        <f>+O2697+O2701</f>
        <v>0</v>
      </c>
      <c r="P2703" s="3"/>
      <c r="Q2703" s="31">
        <f>+Q2697+Q2701</f>
        <v>2017347</v>
      </c>
      <c r="R2703" s="3"/>
      <c r="S2703" s="3"/>
      <c r="U2703" s="31"/>
    </row>
    <row r="2704" spans="1:22" ht="11.85" customHeight="1" x14ac:dyDescent="0.2">
      <c r="C2704" s="3"/>
      <c r="D2704" s="3"/>
      <c r="F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T2704" s="15"/>
    </row>
    <row r="2705" spans="3:20" ht="11.85" customHeight="1" x14ac:dyDescent="0.2">
      <c r="C2705" s="3"/>
      <c r="D2705" s="3"/>
      <c r="F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T2705" s="15"/>
    </row>
    <row r="2706" spans="3:20" ht="11.85" customHeight="1" x14ac:dyDescent="0.2">
      <c r="C2706" s="3"/>
      <c r="D2706" s="3"/>
      <c r="F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T2706" s="15"/>
    </row>
    <row r="2707" spans="3:20" ht="11.85" customHeight="1" x14ac:dyDescent="0.2">
      <c r="C2707" s="3"/>
      <c r="D2707" s="3"/>
      <c r="F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T2707" s="15"/>
    </row>
    <row r="2708" spans="3:20" ht="11.85" customHeight="1" x14ac:dyDescent="0.2">
      <c r="C2708" s="3"/>
      <c r="D2708" s="3"/>
      <c r="F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T2708" s="15"/>
    </row>
    <row r="2709" spans="3:20" ht="11.85" customHeight="1" x14ac:dyDescent="0.2">
      <c r="C2709" s="3"/>
      <c r="D2709" s="3"/>
      <c r="F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T2709" s="15"/>
    </row>
    <row r="2710" spans="3:20" ht="11.85" customHeight="1" x14ac:dyDescent="0.2">
      <c r="C2710" s="3"/>
      <c r="D2710" s="3"/>
      <c r="F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T2710" s="15"/>
    </row>
    <row r="2711" spans="3:20" ht="11.85" customHeight="1" x14ac:dyDescent="0.2">
      <c r="C2711" s="3"/>
      <c r="D2711" s="3"/>
      <c r="F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T2711" s="15"/>
    </row>
    <row r="2712" spans="3:20" ht="11.85" customHeight="1" x14ac:dyDescent="0.2">
      <c r="C2712" s="3"/>
      <c r="D2712" s="3"/>
      <c r="F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T2712" s="15"/>
    </row>
    <row r="2713" spans="3:20" ht="11.85" customHeight="1" x14ac:dyDescent="0.2">
      <c r="C2713" s="3"/>
      <c r="D2713" s="3"/>
      <c r="F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T2713" s="15"/>
    </row>
    <row r="2714" spans="3:20" ht="11.85" customHeight="1" x14ac:dyDescent="0.2">
      <c r="C2714" s="3"/>
      <c r="D2714" s="3"/>
      <c r="F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T2714" s="15"/>
    </row>
    <row r="2715" spans="3:20" ht="11.85" customHeight="1" x14ac:dyDescent="0.2">
      <c r="C2715" s="3"/>
      <c r="D2715" s="3"/>
      <c r="F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T2715" s="15"/>
    </row>
    <row r="2716" spans="3:20" ht="11.85" customHeight="1" x14ac:dyDescent="0.2">
      <c r="C2716" s="3"/>
      <c r="D2716" s="3"/>
      <c r="F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T2716" s="15"/>
    </row>
    <row r="2717" spans="3:20" ht="11.85" customHeight="1" x14ac:dyDescent="0.2">
      <c r="C2717" s="3"/>
      <c r="D2717" s="3"/>
      <c r="F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T2717" s="15"/>
    </row>
    <row r="2718" spans="3:20" ht="11.85" customHeight="1" x14ac:dyDescent="0.2">
      <c r="C2718" s="3"/>
      <c r="D2718" s="3"/>
      <c r="F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T2718" s="15"/>
    </row>
    <row r="2719" spans="3:20" ht="11.85" customHeight="1" x14ac:dyDescent="0.2">
      <c r="C2719" s="3"/>
      <c r="D2719" s="3"/>
      <c r="F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T2719" s="15"/>
    </row>
    <row r="2720" spans="3:20" ht="11.85" customHeight="1" x14ac:dyDescent="0.2">
      <c r="C2720" s="3"/>
      <c r="D2720" s="3"/>
      <c r="F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T2720" s="15"/>
    </row>
    <row r="2721" spans="3:20" ht="11.85" customHeight="1" x14ac:dyDescent="0.2">
      <c r="C2721" s="3"/>
      <c r="D2721" s="3"/>
      <c r="F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T2721" s="15"/>
    </row>
    <row r="2722" spans="3:20" ht="11.85" customHeight="1" x14ac:dyDescent="0.2">
      <c r="C2722" s="3"/>
      <c r="D2722" s="3"/>
      <c r="F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T2722" s="15"/>
    </row>
    <row r="2723" spans="3:20" ht="11.85" customHeight="1" x14ac:dyDescent="0.2">
      <c r="C2723" s="3"/>
      <c r="D2723" s="3"/>
      <c r="F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T2723" s="15"/>
    </row>
    <row r="2724" spans="3:20" ht="11.85" customHeight="1" x14ac:dyDescent="0.2">
      <c r="C2724" s="3"/>
      <c r="D2724" s="3"/>
      <c r="F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T2724" s="15"/>
    </row>
    <row r="2725" spans="3:20" ht="11.85" customHeight="1" x14ac:dyDescent="0.2">
      <c r="C2725" s="3"/>
      <c r="D2725" s="3"/>
      <c r="F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T2725" s="15"/>
    </row>
    <row r="2726" spans="3:20" ht="11.85" customHeight="1" x14ac:dyDescent="0.2">
      <c r="C2726" s="3"/>
      <c r="D2726" s="3"/>
      <c r="F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T2726" s="15"/>
    </row>
    <row r="2727" spans="3:20" ht="11.85" customHeight="1" x14ac:dyDescent="0.2">
      <c r="C2727" s="3"/>
      <c r="D2727" s="3"/>
      <c r="F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T2727" s="15"/>
    </row>
    <row r="2728" spans="3:20" ht="11.25" customHeight="1" x14ac:dyDescent="0.2">
      <c r="C2728" s="3"/>
      <c r="D2728" s="3"/>
      <c r="F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T2728" s="15"/>
    </row>
    <row r="2729" spans="3:20" ht="11.85" customHeight="1" x14ac:dyDescent="0.2">
      <c r="C2729" s="3"/>
      <c r="D2729" s="3"/>
      <c r="F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T2729" s="15"/>
    </row>
    <row r="2730" spans="3:20" ht="11.85" customHeight="1" x14ac:dyDescent="0.2">
      <c r="C2730" s="3"/>
      <c r="D2730" s="3"/>
      <c r="F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T2730" s="15"/>
    </row>
    <row r="2731" spans="3:20" ht="11.85" customHeight="1" x14ac:dyDescent="0.2">
      <c r="C2731" s="3"/>
      <c r="D2731" s="3"/>
      <c r="F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T2731" s="15"/>
    </row>
    <row r="2732" spans="3:20" ht="11.85" customHeight="1" x14ac:dyDescent="0.2">
      <c r="C2732" s="3"/>
      <c r="D2732" s="3"/>
      <c r="F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T2732" s="15"/>
    </row>
    <row r="2733" spans="3:20" ht="11.85" customHeight="1" x14ac:dyDescent="0.2">
      <c r="C2733" s="3"/>
      <c r="D2733" s="3"/>
      <c r="F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T2733" s="15"/>
    </row>
    <row r="2734" spans="3:20" ht="11.85" customHeight="1" x14ac:dyDescent="0.2">
      <c r="C2734" s="3"/>
      <c r="D2734" s="3"/>
      <c r="F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T2734" s="15"/>
    </row>
    <row r="2735" spans="3:20" ht="11.85" customHeight="1" x14ac:dyDescent="0.2">
      <c r="C2735" s="3"/>
      <c r="D2735" s="3"/>
      <c r="F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T2735" s="15"/>
    </row>
    <row r="2736" spans="3:20" ht="11.85" customHeight="1" x14ac:dyDescent="0.2">
      <c r="C2736" s="3"/>
      <c r="D2736" s="3"/>
      <c r="F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T2736" s="15"/>
    </row>
    <row r="2737" spans="1:20" ht="11.85" customHeight="1" x14ac:dyDescent="0.2">
      <c r="C2737" s="3"/>
      <c r="D2737" s="3"/>
      <c r="F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T2737" s="15"/>
    </row>
    <row r="2738" spans="1:20" ht="11.85" customHeight="1" x14ac:dyDescent="0.2">
      <c r="C2738" s="3"/>
      <c r="D2738" s="3"/>
      <c r="F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T2738" s="15"/>
    </row>
    <row r="2739" spans="1:20" ht="11.85" customHeight="1" x14ac:dyDescent="0.2">
      <c r="C2739" s="3"/>
      <c r="D2739" s="3"/>
      <c r="F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T2739" s="15"/>
    </row>
    <row r="2740" spans="1:20" ht="11.85" customHeight="1" x14ac:dyDescent="0.2">
      <c r="C2740" s="3"/>
      <c r="D2740" s="3"/>
      <c r="F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T2740" s="15"/>
    </row>
    <row r="2741" spans="1:20" ht="11.85" customHeight="1" x14ac:dyDescent="0.2">
      <c r="A2741" s="26"/>
      <c r="B2741" s="26"/>
      <c r="C2741" s="19"/>
      <c r="D2741" s="19"/>
      <c r="E2741" s="19"/>
      <c r="F2741" s="19"/>
      <c r="G2741" s="20"/>
      <c r="H2741" s="19"/>
      <c r="I2741" s="19"/>
      <c r="J2741" s="19"/>
      <c r="K2741" s="19"/>
      <c r="L2741" s="19"/>
      <c r="M2741" s="19"/>
      <c r="N2741" s="19"/>
      <c r="O2741" s="19"/>
      <c r="P2741" s="19"/>
      <c r="Q2741" s="19"/>
      <c r="T2741" s="15"/>
    </row>
    <row r="2742" spans="1:20" ht="11.85" customHeight="1" x14ac:dyDescent="0.2">
      <c r="A2742" s="26"/>
      <c r="B2742" s="26"/>
      <c r="C2742" s="19"/>
      <c r="D2742" s="19"/>
      <c r="E2742" s="19"/>
      <c r="F2742" s="19"/>
      <c r="G2742" s="20"/>
      <c r="H2742" s="19"/>
      <c r="I2742" s="19"/>
      <c r="J2742" s="19"/>
      <c r="K2742" s="19"/>
      <c r="L2742" s="19"/>
      <c r="M2742" s="19"/>
      <c r="N2742" s="19"/>
      <c r="O2742" s="19"/>
      <c r="P2742" s="19"/>
      <c r="Q2742" s="19"/>
      <c r="R2742" s="3"/>
      <c r="S2742" s="3"/>
    </row>
    <row r="2743" spans="1:20" ht="11.85" customHeight="1" x14ac:dyDescent="0.2">
      <c r="A2743" s="26"/>
      <c r="B2743" s="26"/>
      <c r="C2743" s="19"/>
      <c r="D2743" s="19"/>
      <c r="E2743" s="19"/>
      <c r="F2743" s="19"/>
      <c r="G2743" s="20"/>
      <c r="H2743" s="19"/>
      <c r="I2743" s="19"/>
      <c r="J2743" s="19"/>
      <c r="K2743" s="19"/>
      <c r="L2743" s="19"/>
      <c r="M2743" s="19"/>
      <c r="N2743" s="19"/>
      <c r="O2743" s="19"/>
      <c r="P2743" s="19"/>
      <c r="Q2743" s="19"/>
    </row>
    <row r="2744" spans="1:20" ht="11.85" customHeight="1" x14ac:dyDescent="0.2">
      <c r="A2744" s="26"/>
      <c r="B2744" s="26"/>
      <c r="C2744" s="19"/>
      <c r="D2744" s="19"/>
      <c r="E2744" s="19"/>
      <c r="F2744" s="19"/>
      <c r="G2744" s="20"/>
      <c r="H2744" s="19"/>
      <c r="I2744" s="19"/>
      <c r="J2744" s="19"/>
      <c r="K2744" s="19"/>
      <c r="L2744" s="19"/>
      <c r="M2744" s="19"/>
      <c r="N2744" s="19"/>
      <c r="O2744" s="19"/>
      <c r="P2744" s="19"/>
      <c r="Q2744" s="19"/>
    </row>
    <row r="2745" spans="1:20" ht="11.85" customHeight="1" x14ac:dyDescent="0.2">
      <c r="A2745" s="26"/>
      <c r="B2745" s="26"/>
      <c r="C2745" s="19"/>
      <c r="D2745" s="19"/>
      <c r="E2745" s="19"/>
      <c r="F2745" s="19"/>
      <c r="G2745" s="20"/>
      <c r="H2745" s="19"/>
      <c r="I2745" s="19"/>
      <c r="J2745" s="19"/>
      <c r="K2745" s="19"/>
      <c r="L2745" s="19"/>
      <c r="M2745" s="19"/>
      <c r="N2745" s="19"/>
      <c r="O2745" s="19"/>
      <c r="P2745" s="19"/>
      <c r="Q2745" s="19"/>
    </row>
    <row r="2746" spans="1:20" ht="11.85" customHeight="1" x14ac:dyDescent="0.2">
      <c r="A2746" s="26"/>
      <c r="B2746" s="26"/>
      <c r="C2746" s="19"/>
      <c r="D2746" s="19"/>
      <c r="E2746" s="19"/>
      <c r="F2746" s="19"/>
      <c r="G2746" s="20"/>
      <c r="H2746" s="19"/>
      <c r="I2746" s="19"/>
      <c r="J2746" s="19"/>
      <c r="K2746" s="19"/>
      <c r="L2746" s="19"/>
      <c r="M2746" s="19"/>
      <c r="N2746" s="19"/>
      <c r="O2746" s="19"/>
      <c r="P2746" s="19"/>
      <c r="Q2746" s="19"/>
    </row>
    <row r="2747" spans="1:20" ht="11.85" customHeight="1" x14ac:dyDescent="0.2">
      <c r="C2747" s="3"/>
      <c r="D2747" s="3"/>
      <c r="F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</row>
    <row r="2748" spans="1:20" ht="11.85" customHeight="1" x14ac:dyDescent="0.2">
      <c r="A2748" s="1"/>
      <c r="B2748" s="1"/>
      <c r="E2748" s="3" t="str">
        <f>$E$1</f>
        <v>CITY OF BRADY</v>
      </c>
    </row>
    <row r="2749" spans="1:20" ht="11.85" customHeight="1" x14ac:dyDescent="0.2">
      <c r="E2749" s="3" t="str">
        <f>$E$2</f>
        <v>BUDGET REPORT</v>
      </c>
    </row>
    <row r="2750" spans="1:20" ht="11.85" customHeight="1" x14ac:dyDescent="0.2">
      <c r="E2750" s="3" t="str">
        <f>$E$3</f>
        <v>FISCAL YEAR 2015 - 2016</v>
      </c>
    </row>
    <row r="2751" spans="1:20" ht="11.85" customHeight="1" x14ac:dyDescent="0.2">
      <c r="A2751" s="2" t="s">
        <v>1050</v>
      </c>
    </row>
    <row r="2752" spans="1:20" ht="11.85" customHeight="1" x14ac:dyDescent="0.2"/>
    <row r="2753" spans="1:22" ht="11.85" customHeight="1" x14ac:dyDescent="0.2">
      <c r="I2753" s="48" t="str">
        <f>$I$6</f>
        <v>(----- 2014-2015 ------)</v>
      </c>
      <c r="J2753" s="48"/>
      <c r="K2753" s="48"/>
      <c r="L2753" s="7"/>
      <c r="M2753" s="48" t="str">
        <f>$M$6</f>
        <v>2015-2016</v>
      </c>
      <c r="N2753" s="48"/>
      <c r="O2753" s="48"/>
      <c r="P2753" s="48"/>
      <c r="Q2753" s="48"/>
    </row>
    <row r="2754" spans="1:22" ht="11.85" customHeight="1" x14ac:dyDescent="0.2">
      <c r="C2754" s="7" t="str">
        <f>$C$7</f>
        <v>2011- 2012</v>
      </c>
      <c r="D2754" s="7"/>
      <c r="E2754" s="8" t="str">
        <f>$E$7</f>
        <v>2012-2013</v>
      </c>
      <c r="F2754" s="7"/>
      <c r="G2754" s="9" t="str">
        <f>$G$7</f>
        <v>2013- 2014</v>
      </c>
      <c r="H2754" s="7"/>
      <c r="I2754" s="7" t="s">
        <v>9</v>
      </c>
      <c r="J2754" s="7"/>
      <c r="K2754" s="7" t="str">
        <f>+$K$7</f>
        <v>PROJECTED</v>
      </c>
      <c r="L2754" s="7"/>
      <c r="M2754" s="7" t="str">
        <f>$M$7</f>
        <v>2015-2016</v>
      </c>
      <c r="N2754" s="7"/>
      <c r="O2754" s="7" t="str">
        <f>$O$7</f>
        <v>2015-2016</v>
      </c>
      <c r="P2754" s="7"/>
      <c r="Q2754" s="42" t="str">
        <f>$Q$7</f>
        <v>APPROVED</v>
      </c>
    </row>
    <row r="2755" spans="1:22" ht="11.85" customHeight="1" x14ac:dyDescent="0.2">
      <c r="A2755" s="10" t="s">
        <v>237</v>
      </c>
      <c r="C2755" s="11" t="s">
        <v>12</v>
      </c>
      <c r="D2755" s="7"/>
      <c r="E2755" s="12" t="s">
        <v>12</v>
      </c>
      <c r="F2755" s="7"/>
      <c r="G2755" s="13" t="s">
        <v>12</v>
      </c>
      <c r="H2755" s="7"/>
      <c r="I2755" s="11" t="s">
        <v>13</v>
      </c>
      <c r="J2755" s="7"/>
      <c r="K2755" s="11" t="s">
        <v>13</v>
      </c>
      <c r="L2755" s="7"/>
      <c r="M2755" s="11" t="str">
        <f>$M$8</f>
        <v>BASE</v>
      </c>
      <c r="N2755" s="7"/>
      <c r="O2755" s="11" t="str">
        <f>$O$8</f>
        <v>SUPPLEMENTAL</v>
      </c>
      <c r="P2755" s="7"/>
      <c r="Q2755" s="11" t="str">
        <f>$Q$8</f>
        <v>BUDGET</v>
      </c>
    </row>
    <row r="2756" spans="1:22" ht="11.85" customHeight="1" x14ac:dyDescent="0.2">
      <c r="C2756" s="3"/>
      <c r="D2756" s="3"/>
      <c r="F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</row>
    <row r="2757" spans="1:22" ht="11.85" customHeight="1" thickBot="1" x14ac:dyDescent="0.25">
      <c r="A2757" s="2" t="s">
        <v>1047</v>
      </c>
      <c r="C2757" s="22">
        <f>C2388+C2519+C2643+C2703</f>
        <v>8394659</v>
      </c>
      <c r="D2757" s="3"/>
      <c r="E2757" s="22">
        <f>E2388+E2519+E2643+E2703</f>
        <v>8594724.3600000013</v>
      </c>
      <c r="F2757" s="3"/>
      <c r="G2757" s="23">
        <f>G2388+G2519+G2643+G2703</f>
        <v>7624514.8300000001</v>
      </c>
      <c r="H2757" s="3"/>
      <c r="I2757" s="23">
        <f>I2388+I2519+I2643+I2703</f>
        <v>8602850</v>
      </c>
      <c r="J2757" s="3"/>
      <c r="K2757" s="23">
        <f>K2388+K2519+K2643+K2703</f>
        <v>8701860</v>
      </c>
      <c r="L2757" s="3"/>
      <c r="M2757" s="23">
        <f>M2388+M2519+M2643+M2703</f>
        <v>10653757</v>
      </c>
      <c r="N2757" s="3"/>
      <c r="O2757" s="23">
        <f>O2388+O2519+O2643+O2703</f>
        <v>692004</v>
      </c>
      <c r="P2757" s="3"/>
      <c r="Q2757" s="23">
        <f>Q2388+Q2519+Q2643+Q2703</f>
        <v>11345761</v>
      </c>
      <c r="R2757" s="3"/>
      <c r="S2757" s="3"/>
      <c r="U2757" s="4"/>
    </row>
    <row r="2758" spans="1:22" ht="11.85" customHeight="1" thickTop="1" x14ac:dyDescent="0.2">
      <c r="C2758" s="3"/>
      <c r="D2758" s="3"/>
      <c r="F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V2758" s="4"/>
    </row>
    <row r="2759" spans="1:22" ht="11.85" customHeight="1" thickBot="1" x14ac:dyDescent="0.25">
      <c r="A2759" s="2" t="s">
        <v>1048</v>
      </c>
      <c r="C2759" s="22">
        <f>C2365-C2757</f>
        <v>764476</v>
      </c>
      <c r="D2759" s="3"/>
      <c r="E2759" s="22">
        <f>E2365-E2757</f>
        <v>2734230.4999999981</v>
      </c>
      <c r="F2759" s="3"/>
      <c r="G2759" s="23">
        <f>G2365-G2757</f>
        <v>984017.15000000037</v>
      </c>
      <c r="H2759" s="3"/>
      <c r="I2759" s="22">
        <f>I2365-I2757</f>
        <v>0</v>
      </c>
      <c r="J2759" s="3"/>
      <c r="K2759" s="22">
        <f>K2365-K2757</f>
        <v>251357</v>
      </c>
      <c r="L2759" s="3"/>
      <c r="M2759" s="22">
        <f>M2365-M2757</f>
        <v>-2017347</v>
      </c>
      <c r="N2759" s="3"/>
      <c r="O2759" s="22">
        <f>O2365-O2757</f>
        <v>-155552</v>
      </c>
      <c r="P2759" s="3"/>
      <c r="Q2759" s="22">
        <f>Q2365-Q2757</f>
        <v>-2172899</v>
      </c>
      <c r="U2759" s="3"/>
    </row>
    <row r="2760" spans="1:22" ht="11.85" customHeight="1" thickTop="1" x14ac:dyDescent="0.2">
      <c r="C2760" s="3"/>
      <c r="D2760" s="3"/>
      <c r="F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</row>
    <row r="2761" spans="1:22" ht="11.85" customHeight="1" x14ac:dyDescent="0.2">
      <c r="C2761" s="3"/>
      <c r="D2761" s="3"/>
      <c r="F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</row>
    <row r="2762" spans="1:22" ht="11.85" customHeight="1" x14ac:dyDescent="0.2">
      <c r="A2762" s="2" t="s">
        <v>1049</v>
      </c>
      <c r="C2762" s="3"/>
      <c r="D2762" s="3"/>
      <c r="F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</row>
    <row r="2763" spans="1:22" ht="11.85" customHeight="1" thickBot="1" x14ac:dyDescent="0.25">
      <c r="A2763" s="2" t="s">
        <v>17</v>
      </c>
      <c r="C2763" s="22"/>
      <c r="D2763" s="3"/>
      <c r="E2763" s="22">
        <f>E2305+E2365-E2757</f>
        <v>5236052.4999999981</v>
      </c>
      <c r="F2763" s="3"/>
      <c r="G2763" s="22">
        <f>G2305+G2365-G2757</f>
        <v>6220069.6499999985</v>
      </c>
      <c r="H2763" s="3"/>
      <c r="I2763" s="22">
        <f>I2305+I2365-I2757</f>
        <v>6220069.6499999985</v>
      </c>
      <c r="J2763" s="3"/>
      <c r="K2763" s="22">
        <f>K2305+K2365-K2757</f>
        <v>6471426.6499999985</v>
      </c>
      <c r="L2763" s="3"/>
      <c r="M2763" s="22">
        <f>M2305+M2365-M2757</f>
        <v>4454079.6499999985</v>
      </c>
      <c r="N2763" s="3"/>
      <c r="O2763" s="3"/>
      <c r="P2763" s="3"/>
      <c r="Q2763" s="22">
        <f>Q2305+Q2365-Q2757</f>
        <v>4298527.6499999985</v>
      </c>
      <c r="U2763" s="3"/>
    </row>
    <row r="2764" spans="1:22" ht="11.85" customHeight="1" thickTop="1" x14ac:dyDescent="0.2"/>
    <row r="2765" spans="1:22" ht="11.85" customHeight="1" x14ac:dyDescent="0.2"/>
    <row r="2766" spans="1:22" ht="11.85" customHeight="1" x14ac:dyDescent="0.2"/>
    <row r="2767" spans="1:22" ht="11.85" customHeight="1" x14ac:dyDescent="0.2"/>
    <row r="2768" spans="1:22" ht="11.85" customHeight="1" x14ac:dyDescent="0.2"/>
    <row r="2769" ht="11.85" customHeight="1" x14ac:dyDescent="0.2"/>
    <row r="2770" ht="11.85" customHeight="1" x14ac:dyDescent="0.2"/>
    <row r="2771" ht="11.85" customHeight="1" x14ac:dyDescent="0.2"/>
    <row r="2772" ht="11.85" customHeight="1" x14ac:dyDescent="0.2"/>
    <row r="2773" ht="11.85" customHeight="1" x14ac:dyDescent="0.2"/>
    <row r="2774" ht="11.85" customHeight="1" x14ac:dyDescent="0.2"/>
    <row r="2775" ht="11.85" customHeight="1" x14ac:dyDescent="0.2"/>
    <row r="2776" ht="11.85" customHeight="1" x14ac:dyDescent="0.2"/>
    <row r="2777" ht="11.85" customHeight="1" x14ac:dyDescent="0.2"/>
    <row r="2778" ht="11.85" customHeight="1" x14ac:dyDescent="0.2"/>
    <row r="2779" ht="11.85" customHeight="1" x14ac:dyDescent="0.2"/>
    <row r="2780" ht="11.85" customHeight="1" x14ac:dyDescent="0.2"/>
    <row r="2781" ht="11.85" customHeight="1" x14ac:dyDescent="0.2"/>
    <row r="2782" ht="11.85" customHeight="1" x14ac:dyDescent="0.2"/>
    <row r="2783" ht="11.85" customHeight="1" x14ac:dyDescent="0.2"/>
    <row r="2784" ht="11.85" customHeight="1" x14ac:dyDescent="0.2"/>
    <row r="2785" ht="11.85" customHeight="1" x14ac:dyDescent="0.2"/>
    <row r="2786" ht="11.85" customHeight="1" x14ac:dyDescent="0.2"/>
    <row r="2787" ht="11.85" customHeight="1" x14ac:dyDescent="0.2"/>
    <row r="2788" ht="11.85" customHeight="1" x14ac:dyDescent="0.2"/>
    <row r="2789" ht="11.85" customHeight="1" x14ac:dyDescent="0.2"/>
    <row r="2790" ht="11.85" customHeight="1" x14ac:dyDescent="0.2"/>
    <row r="2791" ht="11.85" customHeight="1" x14ac:dyDescent="0.2"/>
    <row r="2792" ht="11.85" customHeight="1" x14ac:dyDescent="0.2"/>
    <row r="2793" ht="11.85" customHeight="1" x14ac:dyDescent="0.2"/>
    <row r="2794" ht="11.85" customHeight="1" x14ac:dyDescent="0.2"/>
    <row r="2795" ht="11.85" customHeight="1" x14ac:dyDescent="0.2"/>
    <row r="2796" ht="11.85" customHeight="1" x14ac:dyDescent="0.2"/>
    <row r="2797" ht="11.85" customHeight="1" x14ac:dyDescent="0.2"/>
    <row r="2798" ht="11.85" customHeight="1" x14ac:dyDescent="0.2"/>
    <row r="2799" ht="11.85" customHeight="1" x14ac:dyDescent="0.2"/>
    <row r="2800" ht="11.85" customHeight="1" x14ac:dyDescent="0.2"/>
    <row r="2801" spans="1:17" ht="11.85" customHeight="1" x14ac:dyDescent="0.2"/>
    <row r="2802" spans="1:17" ht="11.85" customHeight="1" x14ac:dyDescent="0.2"/>
    <row r="2803" spans="1:17" ht="11.85" customHeight="1" x14ac:dyDescent="0.2"/>
    <row r="2804" spans="1:17" ht="11.85" customHeight="1" x14ac:dyDescent="0.2"/>
    <row r="2805" spans="1:17" ht="11.85" customHeight="1" x14ac:dyDescent="0.2"/>
    <row r="2806" spans="1:17" ht="11.85" customHeight="1" x14ac:dyDescent="0.2"/>
    <row r="2807" spans="1:17" ht="11.85" customHeight="1" x14ac:dyDescent="0.2"/>
    <row r="2808" spans="1:17" ht="11.85" customHeight="1" x14ac:dyDescent="0.2"/>
    <row r="2809" spans="1:17" ht="11.85" customHeight="1" x14ac:dyDescent="0.2"/>
    <row r="2810" spans="1:17" ht="11.85" customHeight="1" x14ac:dyDescent="0.2"/>
    <row r="2811" spans="1:17" ht="11.85" customHeight="1" x14ac:dyDescent="0.2">
      <c r="A2811" s="1"/>
      <c r="B2811" s="1"/>
      <c r="E2811" s="3" t="str">
        <f>$E$1</f>
        <v>CITY OF BRADY</v>
      </c>
    </row>
    <row r="2812" spans="1:17" ht="11.85" customHeight="1" x14ac:dyDescent="0.2">
      <c r="E2812" s="3" t="str">
        <f>$E$2</f>
        <v>BUDGET REPORT</v>
      </c>
    </row>
    <row r="2813" spans="1:17" ht="11.85" customHeight="1" x14ac:dyDescent="0.2">
      <c r="E2813" s="3" t="str">
        <f>$E$3</f>
        <v>FISCAL YEAR 2015 - 2016</v>
      </c>
    </row>
    <row r="2814" spans="1:17" ht="11.85" customHeight="1" x14ac:dyDescent="0.2">
      <c r="A2814" s="2" t="s">
        <v>1212</v>
      </c>
    </row>
    <row r="2815" spans="1:17" ht="11.85" customHeight="1" x14ac:dyDescent="0.2"/>
    <row r="2816" spans="1:17" ht="11.85" customHeight="1" x14ac:dyDescent="0.2">
      <c r="I2816" s="48" t="str">
        <f>$I$6</f>
        <v>(----- 2014-2015 ------)</v>
      </c>
      <c r="J2816" s="48"/>
      <c r="K2816" s="48"/>
      <c r="L2816" s="7"/>
      <c r="M2816" s="48" t="str">
        <f>$M$6</f>
        <v>2015-2016</v>
      </c>
      <c r="N2816" s="48"/>
      <c r="O2816" s="48"/>
      <c r="P2816" s="48"/>
      <c r="Q2816" s="48"/>
    </row>
    <row r="2817" spans="1:19" ht="11.85" customHeight="1" x14ac:dyDescent="0.2">
      <c r="C2817" s="7" t="str">
        <f>$C$7</f>
        <v>2011- 2012</v>
      </c>
      <c r="D2817" s="7"/>
      <c r="E2817" s="8" t="str">
        <f>$E$7</f>
        <v>2012-2013</v>
      </c>
      <c r="F2817" s="7"/>
      <c r="G2817" s="9" t="str">
        <f>$G$7</f>
        <v>2013- 2014</v>
      </c>
      <c r="H2817" s="7"/>
      <c r="I2817" s="7" t="s">
        <v>9</v>
      </c>
      <c r="J2817" s="7"/>
      <c r="K2817" s="7" t="str">
        <f>+$K$7</f>
        <v>PROJECTED</v>
      </c>
      <c r="L2817" s="7"/>
      <c r="M2817" s="7" t="str">
        <f>$M$7</f>
        <v>2015-2016</v>
      </c>
      <c r="N2817" s="7"/>
      <c r="O2817" s="7" t="str">
        <f>$O$7</f>
        <v>2015-2016</v>
      </c>
      <c r="P2817" s="7"/>
      <c r="Q2817" s="42" t="str">
        <f>$Q$7</f>
        <v>APPROVED</v>
      </c>
    </row>
    <row r="2818" spans="1:19" ht="11.85" customHeight="1" x14ac:dyDescent="0.2">
      <c r="A2818" s="10"/>
      <c r="C2818" s="11" t="s">
        <v>12</v>
      </c>
      <c r="D2818" s="7"/>
      <c r="E2818" s="12" t="s">
        <v>12</v>
      </c>
      <c r="F2818" s="7"/>
      <c r="G2818" s="13" t="s">
        <v>12</v>
      </c>
      <c r="H2818" s="7"/>
      <c r="I2818" s="11" t="s">
        <v>13</v>
      </c>
      <c r="J2818" s="7"/>
      <c r="K2818" s="11" t="s">
        <v>13</v>
      </c>
      <c r="L2818" s="7"/>
      <c r="M2818" s="11" t="str">
        <f>$M$8</f>
        <v>BASE</v>
      </c>
      <c r="N2818" s="7"/>
      <c r="O2818" s="11" t="str">
        <f>$O$8</f>
        <v>SUPPLEMENTAL</v>
      </c>
      <c r="P2818" s="7"/>
      <c r="Q2818" s="11" t="str">
        <f>$Q$8</f>
        <v>BUDGET</v>
      </c>
    </row>
    <row r="2819" spans="1:19" ht="11.85" customHeight="1" x14ac:dyDescent="0.2"/>
    <row r="2820" spans="1:19" ht="11.85" customHeight="1" x14ac:dyDescent="0.2">
      <c r="A2820" s="2" t="s">
        <v>16</v>
      </c>
    </row>
    <row r="2821" spans="1:19" ht="11.85" customHeight="1" x14ac:dyDescent="0.2">
      <c r="A2821" s="2" t="s">
        <v>17</v>
      </c>
      <c r="C2821" s="3"/>
      <c r="D2821" s="3"/>
      <c r="E2821" s="3">
        <v>2145617</v>
      </c>
      <c r="F2821" s="3"/>
      <c r="G2821" s="3">
        <f>+E3146</f>
        <v>2393388.3099999996</v>
      </c>
      <c r="H2821" s="3"/>
      <c r="I2821" s="3">
        <f>+G3146</f>
        <v>2668326.63</v>
      </c>
      <c r="J2821" s="3"/>
      <c r="K2821" s="3">
        <f>+I2821</f>
        <v>2668326.63</v>
      </c>
      <c r="L2821" s="3"/>
      <c r="M2821" s="3">
        <f>+K3146</f>
        <v>3050634.63</v>
      </c>
      <c r="N2821" s="3"/>
      <c r="O2821" s="3"/>
      <c r="P2821" s="3"/>
      <c r="Q2821" s="3">
        <f>+M2821</f>
        <v>3050634.63</v>
      </c>
    </row>
    <row r="2822" spans="1:19" ht="11.85" customHeight="1" x14ac:dyDescent="0.2">
      <c r="C2822" s="3"/>
      <c r="D2822" s="3"/>
      <c r="F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</row>
    <row r="2823" spans="1:19" ht="11.85" customHeight="1" x14ac:dyDescent="0.2">
      <c r="A2823" s="14" t="s">
        <v>18</v>
      </c>
      <c r="C2823" s="3"/>
      <c r="D2823" s="3"/>
      <c r="F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</row>
    <row r="2824" spans="1:19" ht="11.85" customHeight="1" x14ac:dyDescent="0.2">
      <c r="C2824" s="3"/>
      <c r="D2824" s="3"/>
      <c r="F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</row>
    <row r="2825" spans="1:19" ht="11.85" customHeight="1" x14ac:dyDescent="0.2">
      <c r="A2825" s="14" t="s">
        <v>1213</v>
      </c>
      <c r="C2825" s="3"/>
      <c r="D2825" s="3"/>
      <c r="F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</row>
    <row r="2826" spans="1:19" ht="11.85" customHeight="1" x14ac:dyDescent="0.2">
      <c r="A2826" s="2" t="s">
        <v>1214</v>
      </c>
      <c r="C2826" s="3">
        <v>1226323</v>
      </c>
      <c r="D2826" s="3"/>
      <c r="E2826" s="3">
        <v>1127507.33</v>
      </c>
      <c r="F2826" s="3"/>
      <c r="G2826" s="4">
        <v>1085596.3700000001</v>
      </c>
      <c r="H2826" s="3"/>
      <c r="I2826" s="3">
        <v>1206120</v>
      </c>
      <c r="J2826" s="3"/>
      <c r="K2826" s="3">
        <v>1206120</v>
      </c>
      <c r="L2826" s="3"/>
      <c r="M2826" s="3">
        <v>1193500</v>
      </c>
      <c r="N2826" s="3"/>
      <c r="O2826" s="3">
        <v>84320</v>
      </c>
      <c r="P2826" s="3"/>
      <c r="Q2826" s="3">
        <f t="shared" ref="Q2826:Q2831" si="82">M2826+O2826</f>
        <v>1277820</v>
      </c>
      <c r="R2826" s="3"/>
      <c r="S2826" s="3"/>
    </row>
    <row r="2827" spans="1:19" ht="11.85" customHeight="1" x14ac:dyDescent="0.2">
      <c r="A2827" s="2" t="s">
        <v>1215</v>
      </c>
      <c r="C2827" s="3">
        <v>430901</v>
      </c>
      <c r="D2827" s="3"/>
      <c r="E2827" s="3">
        <v>412941.73</v>
      </c>
      <c r="F2827" s="3"/>
      <c r="G2827" s="4">
        <v>402627.44</v>
      </c>
      <c r="H2827" s="3"/>
      <c r="I2827" s="3">
        <v>446160</v>
      </c>
      <c r="J2827" s="3"/>
      <c r="K2827" s="3">
        <v>446160</v>
      </c>
      <c r="L2827" s="3"/>
      <c r="M2827" s="3">
        <v>410000</v>
      </c>
      <c r="N2827" s="3"/>
      <c r="O2827" s="3">
        <v>29760</v>
      </c>
      <c r="P2827" s="3"/>
      <c r="Q2827" s="3">
        <f t="shared" si="82"/>
        <v>439760</v>
      </c>
    </row>
    <row r="2828" spans="1:19" ht="11.85" customHeight="1" x14ac:dyDescent="0.2">
      <c r="A2828" s="2" t="s">
        <v>1216</v>
      </c>
      <c r="C2828" s="3">
        <v>11045</v>
      </c>
      <c r="D2828" s="3"/>
      <c r="E2828" s="3">
        <v>8089.32</v>
      </c>
      <c r="F2828" s="3"/>
      <c r="G2828" s="4">
        <v>7304.84</v>
      </c>
      <c r="H2828" s="3"/>
      <c r="I2828" s="3">
        <v>7000</v>
      </c>
      <c r="J2828" s="3"/>
      <c r="K2828" s="3">
        <v>7000</v>
      </c>
      <c r="L2828" s="3"/>
      <c r="M2828" s="3">
        <v>7000</v>
      </c>
      <c r="N2828" s="3"/>
      <c r="O2828" s="3">
        <v>9920</v>
      </c>
      <c r="P2828" s="3"/>
      <c r="Q2828" s="3">
        <f t="shared" si="82"/>
        <v>16920</v>
      </c>
    </row>
    <row r="2829" spans="1:19" ht="11.85" customHeight="1" x14ac:dyDescent="0.2">
      <c r="A2829" s="2" t="s">
        <v>1217</v>
      </c>
      <c r="C2829" s="3">
        <v>128</v>
      </c>
      <c r="D2829" s="3"/>
      <c r="E2829" s="3">
        <v>1550</v>
      </c>
      <c r="F2829" s="3"/>
      <c r="G2829" s="4">
        <v>100</v>
      </c>
      <c r="H2829" s="3"/>
      <c r="I2829" s="3">
        <v>0</v>
      </c>
      <c r="J2829" s="3"/>
      <c r="K2829" s="3">
        <v>450</v>
      </c>
      <c r="L2829" s="3"/>
      <c r="M2829" s="3">
        <v>500</v>
      </c>
      <c r="N2829" s="3"/>
      <c r="O2829" s="3">
        <v>0</v>
      </c>
      <c r="P2829" s="3"/>
      <c r="Q2829" s="3">
        <f t="shared" si="82"/>
        <v>500</v>
      </c>
    </row>
    <row r="2830" spans="1:19" ht="11.85" customHeight="1" x14ac:dyDescent="0.2">
      <c r="A2830" s="2" t="s">
        <v>1218</v>
      </c>
      <c r="C2830" s="3">
        <v>131335</v>
      </c>
      <c r="D2830" s="3"/>
      <c r="E2830" s="3">
        <v>115531.07</v>
      </c>
      <c r="F2830" s="3"/>
      <c r="G2830" s="4">
        <v>114120.34</v>
      </c>
      <c r="H2830" s="3"/>
      <c r="I2830" s="3">
        <v>143720</v>
      </c>
      <c r="J2830" s="3"/>
      <c r="K2830" s="3">
        <v>143720</v>
      </c>
      <c r="L2830" s="3"/>
      <c r="M2830" s="3">
        <v>140000</v>
      </c>
      <c r="N2830" s="3"/>
      <c r="O2830" s="3">
        <v>0</v>
      </c>
      <c r="P2830" s="3"/>
      <c r="Q2830" s="3">
        <f t="shared" si="82"/>
        <v>140000</v>
      </c>
    </row>
    <row r="2831" spans="1:19" ht="11.85" customHeight="1" x14ac:dyDescent="0.2">
      <c r="A2831" s="2" t="s">
        <v>1219</v>
      </c>
      <c r="C2831" s="16">
        <v>-830</v>
      </c>
      <c r="D2831" s="3"/>
      <c r="E2831" s="16">
        <v>-144.05000000000001</v>
      </c>
      <c r="F2831" s="3"/>
      <c r="G2831" s="17">
        <v>-964.07</v>
      </c>
      <c r="H2831" s="3"/>
      <c r="I2831" s="16">
        <v>-1000</v>
      </c>
      <c r="J2831" s="3"/>
      <c r="K2831" s="16">
        <v>-1000</v>
      </c>
      <c r="L2831" s="3"/>
      <c r="M2831" s="16">
        <v>-1000</v>
      </c>
      <c r="N2831" s="3"/>
      <c r="O2831" s="16">
        <v>0</v>
      </c>
      <c r="P2831" s="3"/>
      <c r="Q2831" s="16">
        <f t="shared" si="82"/>
        <v>-1000</v>
      </c>
    </row>
    <row r="2832" spans="1:19" ht="11.85" customHeight="1" x14ac:dyDescent="0.2">
      <c r="A2832" s="2" t="s">
        <v>1220</v>
      </c>
      <c r="C2832" s="3">
        <f>SUM(C2826:C2831)</f>
        <v>1798902</v>
      </c>
      <c r="D2832" s="3"/>
      <c r="E2832" s="3">
        <f>SUM(E2826:E2831)</f>
        <v>1665475.4000000001</v>
      </c>
      <c r="F2832" s="3"/>
      <c r="G2832" s="4">
        <f>SUM(G2826:G2831)</f>
        <v>1608784.9200000002</v>
      </c>
      <c r="H2832" s="3"/>
      <c r="I2832" s="3">
        <f>SUM(I2826:I2831)</f>
        <v>1802000</v>
      </c>
      <c r="J2832" s="3"/>
      <c r="K2832" s="3">
        <f>SUM(K2826:K2831)</f>
        <v>1802450</v>
      </c>
      <c r="L2832" s="3"/>
      <c r="M2832" s="3">
        <f>SUM(M2826:M2831)</f>
        <v>1750000</v>
      </c>
      <c r="N2832" s="3"/>
      <c r="O2832" s="3">
        <f>SUM(O2826:O2831)</f>
        <v>124000</v>
      </c>
      <c r="P2832" s="3"/>
      <c r="Q2832" s="3">
        <f>SUM(Q2826:Q2831)</f>
        <v>1874000</v>
      </c>
      <c r="R2832" s="3"/>
      <c r="S2832" s="3"/>
    </row>
    <row r="2833" spans="1:21" ht="11.85" customHeight="1" x14ac:dyDescent="0.2">
      <c r="C2833" s="3"/>
      <c r="D2833" s="3"/>
      <c r="F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</row>
    <row r="2834" spans="1:21" ht="11.85" customHeight="1" x14ac:dyDescent="0.2">
      <c r="A2834" s="14" t="s">
        <v>1221</v>
      </c>
      <c r="C2834" s="3"/>
      <c r="D2834" s="3"/>
      <c r="F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</row>
    <row r="2835" spans="1:21" ht="11.85" customHeight="1" x14ac:dyDescent="0.2">
      <c r="A2835" s="2" t="s">
        <v>1222</v>
      </c>
      <c r="C2835" s="3">
        <v>1369</v>
      </c>
      <c r="D2835" s="3"/>
      <c r="E2835" s="3">
        <v>4137.16</v>
      </c>
      <c r="F2835" s="3"/>
      <c r="G2835" s="4">
        <v>20300</v>
      </c>
      <c r="H2835" s="3"/>
      <c r="I2835" s="3">
        <v>0</v>
      </c>
      <c r="J2835" s="3"/>
      <c r="K2835" s="3">
        <v>1405</v>
      </c>
      <c r="L2835" s="3"/>
      <c r="M2835" s="3">
        <v>0</v>
      </c>
      <c r="N2835" s="3"/>
      <c r="O2835" s="3">
        <v>0</v>
      </c>
      <c r="P2835" s="3"/>
      <c r="Q2835" s="3">
        <f t="shared" ref="Q2835:Q2841" si="83">M2835+O2835</f>
        <v>0</v>
      </c>
    </row>
    <row r="2836" spans="1:21" ht="11.85" customHeight="1" x14ac:dyDescent="0.2">
      <c r="A2836" s="2" t="s">
        <v>1223</v>
      </c>
      <c r="C2836" s="3">
        <v>19844</v>
      </c>
      <c r="D2836" s="3"/>
      <c r="E2836" s="3">
        <v>2987.89</v>
      </c>
      <c r="F2836" s="3"/>
      <c r="G2836" s="4">
        <v>2970.67</v>
      </c>
      <c r="H2836" s="3"/>
      <c r="I2836" s="3">
        <v>0</v>
      </c>
      <c r="J2836" s="3"/>
      <c r="K2836" s="3">
        <v>2748</v>
      </c>
      <c r="L2836" s="3"/>
      <c r="M2836" s="3">
        <v>0</v>
      </c>
      <c r="N2836" s="3"/>
      <c r="O2836" s="3">
        <v>0</v>
      </c>
      <c r="P2836" s="3"/>
      <c r="Q2836" s="3">
        <f t="shared" si="83"/>
        <v>0</v>
      </c>
    </row>
    <row r="2837" spans="1:21" ht="11.85" customHeight="1" x14ac:dyDescent="0.2">
      <c r="A2837" s="2" t="s">
        <v>1224</v>
      </c>
      <c r="C2837" s="3">
        <v>0</v>
      </c>
      <c r="D2837" s="3"/>
      <c r="E2837" s="3">
        <v>0</v>
      </c>
      <c r="F2837" s="3"/>
      <c r="G2837" s="4">
        <v>0</v>
      </c>
      <c r="H2837" s="3"/>
      <c r="I2837" s="3">
        <v>54000</v>
      </c>
      <c r="J2837" s="3"/>
      <c r="K2837" s="3">
        <v>54000</v>
      </c>
      <c r="L2837" s="3"/>
      <c r="M2837" s="3">
        <v>0</v>
      </c>
      <c r="N2837" s="3"/>
      <c r="O2837" s="3">
        <v>52172</v>
      </c>
      <c r="P2837" s="3"/>
      <c r="Q2837" s="3">
        <f t="shared" si="83"/>
        <v>52172</v>
      </c>
    </row>
    <row r="2838" spans="1:21" ht="11.85" customHeight="1" x14ac:dyDescent="0.2">
      <c r="A2838" s="2" t="s">
        <v>1225</v>
      </c>
      <c r="C2838" s="3">
        <v>2903</v>
      </c>
      <c r="D2838" s="3"/>
      <c r="E2838" s="3">
        <v>4426</v>
      </c>
      <c r="F2838" s="3"/>
      <c r="G2838" s="4">
        <v>1721.26</v>
      </c>
      <c r="H2838" s="3"/>
      <c r="I2838" s="3">
        <v>2000</v>
      </c>
      <c r="J2838" s="3"/>
      <c r="K2838" s="3">
        <v>2000</v>
      </c>
      <c r="L2838" s="3"/>
      <c r="M2838" s="3">
        <v>1500</v>
      </c>
      <c r="N2838" s="3"/>
      <c r="O2838" s="3">
        <v>0</v>
      </c>
      <c r="P2838" s="3"/>
      <c r="Q2838" s="3">
        <f t="shared" si="83"/>
        <v>1500</v>
      </c>
    </row>
    <row r="2839" spans="1:21" ht="11.85" customHeight="1" x14ac:dyDescent="0.2">
      <c r="A2839" s="2" t="s">
        <v>1226</v>
      </c>
      <c r="C2839" s="3">
        <v>621</v>
      </c>
      <c r="D2839" s="3"/>
      <c r="E2839" s="3">
        <v>0</v>
      </c>
      <c r="F2839" s="3"/>
      <c r="G2839" s="4">
        <v>0</v>
      </c>
      <c r="H2839" s="3"/>
      <c r="I2839" s="3">
        <v>0</v>
      </c>
      <c r="J2839" s="3"/>
      <c r="K2839" s="3">
        <v>355</v>
      </c>
      <c r="L2839" s="3"/>
      <c r="M2839" s="3">
        <v>0</v>
      </c>
      <c r="N2839" s="3"/>
      <c r="O2839" s="3">
        <v>0</v>
      </c>
      <c r="P2839" s="3"/>
      <c r="Q2839" s="3">
        <f t="shared" si="83"/>
        <v>0</v>
      </c>
    </row>
    <row r="2840" spans="1:21" ht="11.85" customHeight="1" x14ac:dyDescent="0.2">
      <c r="A2840" s="2" t="s">
        <v>1227</v>
      </c>
      <c r="C2840" s="3">
        <v>12034</v>
      </c>
      <c r="D2840" s="3"/>
      <c r="E2840" s="3">
        <v>16513.16</v>
      </c>
      <c r="F2840" s="3"/>
      <c r="G2840" s="4">
        <v>6570.76</v>
      </c>
      <c r="H2840" s="3"/>
      <c r="I2840" s="3">
        <v>6000</v>
      </c>
      <c r="J2840" s="3"/>
      <c r="K2840" s="3">
        <v>4000</v>
      </c>
      <c r="L2840" s="3"/>
      <c r="M2840" s="3">
        <v>2000</v>
      </c>
      <c r="N2840" s="3"/>
      <c r="O2840" s="3">
        <v>0</v>
      </c>
      <c r="P2840" s="3"/>
      <c r="Q2840" s="3">
        <f t="shared" si="83"/>
        <v>2000</v>
      </c>
    </row>
    <row r="2841" spans="1:21" ht="11.85" customHeight="1" x14ac:dyDescent="0.2">
      <c r="A2841" s="2" t="s">
        <v>1228</v>
      </c>
      <c r="C2841" s="16">
        <v>0</v>
      </c>
      <c r="D2841" s="3"/>
      <c r="E2841" s="16">
        <v>450</v>
      </c>
      <c r="F2841" s="3"/>
      <c r="G2841" s="17">
        <v>0</v>
      </c>
      <c r="H2841" s="3"/>
      <c r="I2841" s="16">
        <v>0</v>
      </c>
      <c r="J2841" s="3"/>
      <c r="K2841" s="16">
        <v>0</v>
      </c>
      <c r="L2841" s="3"/>
      <c r="M2841" s="16">
        <v>0</v>
      </c>
      <c r="N2841" s="3"/>
      <c r="O2841" s="16">
        <v>0</v>
      </c>
      <c r="P2841" s="3"/>
      <c r="Q2841" s="16">
        <f t="shared" si="83"/>
        <v>0</v>
      </c>
    </row>
    <row r="2842" spans="1:21" ht="11.85" customHeight="1" x14ac:dyDescent="0.2">
      <c r="A2842" s="2" t="s">
        <v>1229</v>
      </c>
      <c r="C2842" s="3">
        <f>SUM(C2835:C2841)</f>
        <v>36771</v>
      </c>
      <c r="D2842" s="3"/>
      <c r="E2842" s="3">
        <f>SUM(E2835:E2841)</f>
        <v>28514.21</v>
      </c>
      <c r="F2842" s="3"/>
      <c r="G2842" s="4">
        <f>SUM(G2835:G2841)</f>
        <v>31562.689999999995</v>
      </c>
      <c r="H2842" s="3"/>
      <c r="I2842" s="3">
        <f>SUM(I2835:I2841)</f>
        <v>62000</v>
      </c>
      <c r="J2842" s="3"/>
      <c r="K2842" s="3">
        <f>SUM(K2835:K2841)</f>
        <v>64508</v>
      </c>
      <c r="L2842" s="3"/>
      <c r="M2842" s="3">
        <f>SUM(M2835:M2841)</f>
        <v>3500</v>
      </c>
      <c r="N2842" s="3"/>
      <c r="O2842" s="3">
        <f>SUM(O2835:O2841)</f>
        <v>52172</v>
      </c>
      <c r="P2842" s="3"/>
      <c r="Q2842" s="3">
        <f>SUM(Q2835:Q2841)</f>
        <v>55672</v>
      </c>
      <c r="U2842" s="3"/>
    </row>
    <row r="2843" spans="1:21" ht="11.85" customHeight="1" x14ac:dyDescent="0.2">
      <c r="C2843" s="3"/>
      <c r="D2843" s="3"/>
      <c r="F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</row>
    <row r="2844" spans="1:21" ht="11.85" customHeight="1" x14ac:dyDescent="0.2">
      <c r="A2844" s="14" t="s">
        <v>1051</v>
      </c>
      <c r="C2844" s="3"/>
      <c r="D2844" s="3"/>
      <c r="F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</row>
    <row r="2845" spans="1:21" ht="11.85" customHeight="1" x14ac:dyDescent="0.2">
      <c r="A2845" s="2" t="s">
        <v>1230</v>
      </c>
      <c r="C2845" s="3">
        <v>0</v>
      </c>
      <c r="D2845" s="3"/>
      <c r="E2845" s="3">
        <v>0</v>
      </c>
      <c r="F2845" s="3"/>
      <c r="G2845" s="4">
        <v>350000</v>
      </c>
      <c r="H2845" s="3"/>
      <c r="I2845" s="3">
        <v>0</v>
      </c>
      <c r="J2845" s="3"/>
      <c r="K2845" s="3">
        <v>0</v>
      </c>
      <c r="L2845" s="3"/>
      <c r="M2845" s="3">
        <v>0</v>
      </c>
      <c r="N2845" s="3"/>
      <c r="O2845" s="3">
        <v>0</v>
      </c>
      <c r="P2845" s="3"/>
      <c r="Q2845" s="3">
        <f>M2845+O2845</f>
        <v>0</v>
      </c>
    </row>
    <row r="2846" spans="1:21" ht="11.85" customHeight="1" x14ac:dyDescent="0.2">
      <c r="A2846" s="2" t="s">
        <v>1231</v>
      </c>
      <c r="C2846" s="3">
        <v>0</v>
      </c>
      <c r="D2846" s="3"/>
      <c r="E2846" s="3">
        <v>0</v>
      </c>
      <c r="F2846" s="3"/>
      <c r="G2846" s="4">
        <v>350000</v>
      </c>
      <c r="H2846" s="3"/>
      <c r="I2846" s="3">
        <v>0</v>
      </c>
      <c r="J2846" s="3"/>
      <c r="K2846" s="3">
        <v>0</v>
      </c>
      <c r="L2846" s="3"/>
      <c r="M2846" s="3">
        <v>0</v>
      </c>
      <c r="N2846" s="3"/>
      <c r="O2846" s="3">
        <v>0</v>
      </c>
      <c r="P2846" s="3"/>
      <c r="Q2846" s="3">
        <f>M2846+O2846</f>
        <v>0</v>
      </c>
    </row>
    <row r="2847" spans="1:21" ht="11.85" customHeight="1" x14ac:dyDescent="0.2">
      <c r="A2847" s="2" t="s">
        <v>1232</v>
      </c>
      <c r="C2847" s="16">
        <v>0</v>
      </c>
      <c r="D2847" s="3"/>
      <c r="E2847" s="16">
        <v>0</v>
      </c>
      <c r="F2847" s="3"/>
      <c r="G2847" s="17">
        <v>0</v>
      </c>
      <c r="H2847" s="3"/>
      <c r="I2847" s="16">
        <v>0</v>
      </c>
      <c r="J2847" s="3"/>
      <c r="K2847" s="16">
        <v>1804500</v>
      </c>
      <c r="L2847" s="3"/>
      <c r="M2847" s="16">
        <v>0</v>
      </c>
      <c r="N2847" s="3"/>
      <c r="O2847" s="16">
        <v>0</v>
      </c>
      <c r="P2847" s="3"/>
      <c r="Q2847" s="16">
        <f>M2847+O2847</f>
        <v>0</v>
      </c>
      <c r="R2847" s="43"/>
      <c r="S2847" s="43"/>
      <c r="T2847" s="32"/>
    </row>
    <row r="2848" spans="1:21" ht="11.85" customHeight="1" x14ac:dyDescent="0.2">
      <c r="A2848" s="2" t="s">
        <v>1233</v>
      </c>
      <c r="C2848" s="3">
        <f>SUM(C2845:C2847)</f>
        <v>0</v>
      </c>
      <c r="D2848" s="3"/>
      <c r="E2848" s="3">
        <f>SUM(E2845:E2847)</f>
        <v>0</v>
      </c>
      <c r="F2848" s="3"/>
      <c r="G2848" s="4">
        <f>SUM(G2845:G2847)</f>
        <v>700000</v>
      </c>
      <c r="H2848" s="3"/>
      <c r="I2848" s="3">
        <f>SUM(I2845:I2847)</f>
        <v>0</v>
      </c>
      <c r="J2848" s="3"/>
      <c r="K2848" s="3">
        <f>SUM(K2845:K2847)</f>
        <v>1804500</v>
      </c>
      <c r="L2848" s="3"/>
      <c r="M2848" s="3">
        <f>SUM(M2845:M2847)</f>
        <v>0</v>
      </c>
      <c r="N2848" s="3"/>
      <c r="O2848" s="3">
        <f>SUM(O2845:O2847)</f>
        <v>0</v>
      </c>
      <c r="P2848" s="3"/>
      <c r="Q2848" s="3">
        <f>SUM(Q2845:Q2847)</f>
        <v>0</v>
      </c>
    </row>
    <row r="2849" spans="1:21" ht="11.85" customHeight="1" x14ac:dyDescent="0.2">
      <c r="C2849" s="3"/>
      <c r="D2849" s="3"/>
      <c r="F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</row>
    <row r="2850" spans="1:21" ht="11.85" customHeight="1" x14ac:dyDescent="0.2">
      <c r="A2850" s="14" t="s">
        <v>210</v>
      </c>
      <c r="C2850" s="3"/>
      <c r="D2850" s="3"/>
      <c r="F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</row>
    <row r="2851" spans="1:21" ht="11.85" customHeight="1" x14ac:dyDescent="0.2">
      <c r="A2851" s="2" t="s">
        <v>1234</v>
      </c>
      <c r="C2851" s="3">
        <v>0</v>
      </c>
      <c r="D2851" s="3"/>
      <c r="E2851" s="3">
        <v>1122873.19</v>
      </c>
      <c r="F2851" s="3"/>
      <c r="G2851" s="4">
        <v>0</v>
      </c>
      <c r="H2851" s="3"/>
      <c r="I2851" s="3">
        <v>62000</v>
      </c>
      <c r="J2851" s="3"/>
      <c r="K2851" s="3">
        <v>71890</v>
      </c>
      <c r="L2851" s="3"/>
      <c r="M2851" s="3">
        <v>0</v>
      </c>
      <c r="N2851" s="3"/>
      <c r="O2851" s="3">
        <v>0</v>
      </c>
      <c r="P2851" s="3"/>
      <c r="Q2851" s="3">
        <f>M2851+O2851</f>
        <v>0</v>
      </c>
    </row>
    <row r="2852" spans="1:21" ht="11.85" customHeight="1" x14ac:dyDescent="0.2">
      <c r="A2852" s="2" t="s">
        <v>1235</v>
      </c>
      <c r="C2852" s="19">
        <v>0</v>
      </c>
      <c r="D2852" s="3"/>
      <c r="E2852" s="19">
        <v>0</v>
      </c>
      <c r="F2852" s="3"/>
      <c r="G2852" s="20">
        <v>0</v>
      </c>
      <c r="H2852" s="3"/>
      <c r="I2852" s="19">
        <v>54000</v>
      </c>
      <c r="J2852" s="3"/>
      <c r="K2852" s="19">
        <v>0</v>
      </c>
      <c r="L2852" s="3"/>
      <c r="M2852" s="19">
        <v>0</v>
      </c>
      <c r="N2852" s="3"/>
      <c r="O2852" s="19">
        <v>0</v>
      </c>
      <c r="P2852" s="3"/>
      <c r="Q2852" s="19">
        <f>M2852+O2852</f>
        <v>0</v>
      </c>
      <c r="R2852" s="43"/>
      <c r="S2852" s="43"/>
      <c r="T2852" s="32"/>
    </row>
    <row r="2853" spans="1:21" ht="11.85" customHeight="1" x14ac:dyDescent="0.2">
      <c r="A2853" s="2" t="s">
        <v>1236</v>
      </c>
      <c r="C2853" s="16">
        <v>0</v>
      </c>
      <c r="D2853" s="3"/>
      <c r="E2853" s="16">
        <v>0</v>
      </c>
      <c r="F2853" s="3"/>
      <c r="G2853" s="17">
        <v>44407</v>
      </c>
      <c r="H2853" s="3"/>
      <c r="I2853" s="16">
        <v>0</v>
      </c>
      <c r="J2853" s="3"/>
      <c r="K2853" s="16">
        <v>0</v>
      </c>
      <c r="L2853" s="3"/>
      <c r="M2853" s="16">
        <v>0</v>
      </c>
      <c r="N2853" s="3"/>
      <c r="O2853" s="16">
        <v>0</v>
      </c>
      <c r="P2853" s="3"/>
      <c r="Q2853" s="16">
        <v>0</v>
      </c>
      <c r="R2853" s="43"/>
      <c r="S2853" s="43"/>
      <c r="T2853" s="32"/>
    </row>
    <row r="2854" spans="1:21" ht="11.85" customHeight="1" x14ac:dyDescent="0.2">
      <c r="A2854" s="2" t="s">
        <v>224</v>
      </c>
      <c r="C2854" s="3">
        <f>SUM(C2851:C2853)</f>
        <v>0</v>
      </c>
      <c r="D2854" s="3"/>
      <c r="E2854" s="3">
        <f>SUM(E2851:E2853)</f>
        <v>1122873.19</v>
      </c>
      <c r="F2854" s="3"/>
      <c r="G2854" s="4">
        <f>SUM(G2851:G2853)</f>
        <v>44407</v>
      </c>
      <c r="H2854" s="4"/>
      <c r="I2854" s="4">
        <f>SUM(I2851:I2853)</f>
        <v>116000</v>
      </c>
      <c r="J2854" s="4"/>
      <c r="K2854" s="4">
        <f>SUM(K2851:K2853)</f>
        <v>71890</v>
      </c>
      <c r="L2854" s="4"/>
      <c r="M2854" s="4">
        <f>SUM(M2851:M2853)</f>
        <v>0</v>
      </c>
      <c r="N2854" s="4"/>
      <c r="O2854" s="4">
        <f>SUM(O2851:O2853)</f>
        <v>0</v>
      </c>
      <c r="P2854" s="4"/>
      <c r="Q2854" s="4">
        <f>SUM(Q2851:Q2853)</f>
        <v>0</v>
      </c>
    </row>
    <row r="2855" spans="1:21" ht="11.85" customHeight="1" x14ac:dyDescent="0.2">
      <c r="C2855" s="3"/>
      <c r="D2855" s="3"/>
      <c r="F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</row>
    <row r="2856" spans="1:21" ht="11.85" customHeight="1" thickBot="1" x14ac:dyDescent="0.25">
      <c r="A2856" s="2" t="s">
        <v>234</v>
      </c>
      <c r="C2856" s="22">
        <f>C2832+C2842+C2854+C2848</f>
        <v>1835673</v>
      </c>
      <c r="D2856" s="3"/>
      <c r="E2856" s="22">
        <f>E2832+E2842+E2854+E2848</f>
        <v>2816862.8</v>
      </c>
      <c r="F2856" s="3"/>
      <c r="G2856" s="23">
        <f>G2832+G2842+G2854+G2848</f>
        <v>2384754.6100000003</v>
      </c>
      <c r="H2856" s="3"/>
      <c r="I2856" s="22">
        <f>I2832+I2842+I2854+I2848</f>
        <v>1980000</v>
      </c>
      <c r="J2856" s="3"/>
      <c r="K2856" s="22">
        <f>K2832+K2842+K2854+K2848</f>
        <v>3743348</v>
      </c>
      <c r="L2856" s="3"/>
      <c r="M2856" s="22">
        <f>M2832+M2842+M2854+M2848</f>
        <v>1753500</v>
      </c>
      <c r="N2856" s="3"/>
      <c r="O2856" s="22">
        <f>O2832+O2842+O2854+O2848</f>
        <v>176172</v>
      </c>
      <c r="P2856" s="3"/>
      <c r="Q2856" s="22">
        <f>Q2832+Q2842+Q2854+Q2848</f>
        <v>1929672</v>
      </c>
      <c r="U2856" s="3"/>
    </row>
    <row r="2857" spans="1:21" ht="11.85" customHeight="1" thickTop="1" x14ac:dyDescent="0.2">
      <c r="C2857" s="3"/>
      <c r="D2857" s="3"/>
      <c r="F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</row>
    <row r="2858" spans="1:21" ht="11.85" customHeight="1" x14ac:dyDescent="0.2">
      <c r="C2858" s="3"/>
      <c r="D2858" s="3"/>
      <c r="F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</row>
    <row r="2859" spans="1:21" ht="11.85" customHeight="1" x14ac:dyDescent="0.2">
      <c r="A2859" s="2" t="s">
        <v>235</v>
      </c>
      <c r="C2859" s="3">
        <f>C2821+C2856</f>
        <v>1835673</v>
      </c>
      <c r="D2859" s="3"/>
      <c r="E2859" s="3">
        <f>E2821+E2856</f>
        <v>4962479.8</v>
      </c>
      <c r="F2859" s="3"/>
      <c r="G2859" s="4">
        <f>G2821+G2856</f>
        <v>4778142.92</v>
      </c>
      <c r="H2859" s="3"/>
      <c r="I2859" s="3">
        <f>I2821+I2856</f>
        <v>4648326.63</v>
      </c>
      <c r="J2859" s="3"/>
      <c r="K2859" s="3">
        <f>K2821+K2856</f>
        <v>6411674.6299999999</v>
      </c>
      <c r="L2859" s="3"/>
      <c r="M2859" s="3">
        <f>M2821+M2856</f>
        <v>4804134.63</v>
      </c>
      <c r="N2859" s="3"/>
      <c r="O2859" s="3"/>
      <c r="P2859" s="3"/>
      <c r="Q2859" s="3">
        <f>Q2821+Q2856</f>
        <v>4980306.63</v>
      </c>
      <c r="U2859" s="3"/>
    </row>
    <row r="2860" spans="1:21" ht="11.85" customHeight="1" x14ac:dyDescent="0.2"/>
    <row r="2861" spans="1:21" ht="11.85" customHeight="1" x14ac:dyDescent="0.2"/>
    <row r="2862" spans="1:21" ht="11.85" customHeight="1" x14ac:dyDescent="0.2"/>
    <row r="2863" spans="1:21" ht="11.85" customHeight="1" x14ac:dyDescent="0.2"/>
    <row r="2864" spans="1:21" ht="11.85" customHeight="1" x14ac:dyDescent="0.2"/>
    <row r="2865" spans="1:17" ht="11.85" customHeight="1" x14ac:dyDescent="0.2"/>
    <row r="2866" spans="1:17" ht="11.85" customHeight="1" x14ac:dyDescent="0.2"/>
    <row r="2867" spans="1:17" ht="11.85" customHeight="1" x14ac:dyDescent="0.2"/>
    <row r="2868" spans="1:17" ht="11.85" customHeight="1" x14ac:dyDescent="0.2"/>
    <row r="2869" spans="1:17" ht="11.85" customHeight="1" x14ac:dyDescent="0.2"/>
    <row r="2870" spans="1:17" ht="11.85" customHeight="1" x14ac:dyDescent="0.2"/>
    <row r="2871" spans="1:17" ht="11.85" customHeight="1" x14ac:dyDescent="0.2"/>
    <row r="2872" spans="1:17" ht="11.85" customHeight="1" x14ac:dyDescent="0.2"/>
    <row r="2873" spans="1:17" ht="11.85" customHeight="1" x14ac:dyDescent="0.2"/>
    <row r="2874" spans="1:17" ht="11.85" customHeight="1" x14ac:dyDescent="0.2"/>
    <row r="2875" spans="1:17" ht="11.85" customHeight="1" x14ac:dyDescent="0.2">
      <c r="A2875" s="1"/>
      <c r="B2875" s="1"/>
      <c r="E2875" s="3" t="str">
        <f>$E$1</f>
        <v>CITY OF BRADY</v>
      </c>
    </row>
    <row r="2876" spans="1:17" ht="11.85" customHeight="1" x14ac:dyDescent="0.2">
      <c r="E2876" s="3" t="str">
        <f>$E$2</f>
        <v>BUDGET REPORT</v>
      </c>
    </row>
    <row r="2877" spans="1:17" ht="11.85" customHeight="1" x14ac:dyDescent="0.2">
      <c r="E2877" s="3" t="str">
        <f>$E$3</f>
        <v>FISCAL YEAR 2015 - 2016</v>
      </c>
    </row>
    <row r="2878" spans="1:17" ht="11.85" customHeight="1" x14ac:dyDescent="0.2">
      <c r="A2878" s="2" t="s">
        <v>1212</v>
      </c>
    </row>
    <row r="2879" spans="1:17" ht="11.85" customHeight="1" x14ac:dyDescent="0.2">
      <c r="A2879" s="2" t="s">
        <v>1237</v>
      </c>
    </row>
    <row r="2880" spans="1:17" ht="11.85" customHeight="1" x14ac:dyDescent="0.2">
      <c r="I2880" s="48" t="str">
        <f>$I$6</f>
        <v>(----- 2014-2015 ------)</v>
      </c>
      <c r="J2880" s="48"/>
      <c r="K2880" s="48"/>
      <c r="L2880" s="7"/>
      <c r="M2880" s="48" t="str">
        <f>$M$6</f>
        <v>2015-2016</v>
      </c>
      <c r="N2880" s="48"/>
      <c r="O2880" s="48"/>
      <c r="P2880" s="48"/>
      <c r="Q2880" s="48"/>
    </row>
    <row r="2881" spans="1:21" ht="11.85" customHeight="1" x14ac:dyDescent="0.2">
      <c r="C2881" s="7" t="str">
        <f>$C$7</f>
        <v>2011- 2012</v>
      </c>
      <c r="D2881" s="7"/>
      <c r="E2881" s="8" t="str">
        <f>$E$7</f>
        <v>2012-2013</v>
      </c>
      <c r="F2881" s="7"/>
      <c r="G2881" s="9" t="str">
        <f>$G$7</f>
        <v>2013- 2014</v>
      </c>
      <c r="H2881" s="7"/>
      <c r="I2881" s="7" t="s">
        <v>9</v>
      </c>
      <c r="J2881" s="7"/>
      <c r="K2881" s="7" t="str">
        <f>+$K$7</f>
        <v>PROJECTED</v>
      </c>
      <c r="L2881" s="7"/>
      <c r="M2881" s="7" t="str">
        <f>$M$7</f>
        <v>2015-2016</v>
      </c>
      <c r="N2881" s="7"/>
      <c r="O2881" s="7" t="str">
        <f>$O$7</f>
        <v>2015-2016</v>
      </c>
      <c r="P2881" s="7"/>
      <c r="Q2881" s="42" t="str">
        <f>$Q$7</f>
        <v>APPROVED</v>
      </c>
    </row>
    <row r="2882" spans="1:21" ht="11.85" customHeight="1" x14ac:dyDescent="0.2">
      <c r="A2882" s="10" t="s">
        <v>237</v>
      </c>
      <c r="C2882" s="11" t="s">
        <v>12</v>
      </c>
      <c r="D2882" s="7"/>
      <c r="E2882" s="12" t="s">
        <v>12</v>
      </c>
      <c r="F2882" s="7"/>
      <c r="G2882" s="13" t="s">
        <v>12</v>
      </c>
      <c r="H2882" s="7"/>
      <c r="I2882" s="11" t="s">
        <v>13</v>
      </c>
      <c r="J2882" s="7"/>
      <c r="K2882" s="11" t="s">
        <v>13</v>
      </c>
      <c r="L2882" s="7"/>
      <c r="M2882" s="11" t="str">
        <f>$M$8</f>
        <v>BASE</v>
      </c>
      <c r="N2882" s="7"/>
      <c r="O2882" s="11" t="str">
        <f>$O$8</f>
        <v>SUPPLEMENTAL</v>
      </c>
      <c r="P2882" s="7"/>
      <c r="Q2882" s="11" t="str">
        <f>$Q$8</f>
        <v>BUDGET</v>
      </c>
    </row>
    <row r="2883" spans="1:21" ht="11.85" customHeight="1" x14ac:dyDescent="0.2"/>
    <row r="2884" spans="1:21" ht="11.85" customHeight="1" x14ac:dyDescent="0.2">
      <c r="A2884" s="14" t="s">
        <v>238</v>
      </c>
    </row>
    <row r="2885" spans="1:21" ht="11.85" customHeight="1" x14ac:dyDescent="0.2">
      <c r="A2885" s="2" t="s">
        <v>1238</v>
      </c>
      <c r="C2885" s="3">
        <v>0</v>
      </c>
      <c r="D2885" s="3"/>
      <c r="E2885" s="3">
        <v>0</v>
      </c>
      <c r="F2885" s="3"/>
      <c r="G2885" s="4">
        <v>25799.3</v>
      </c>
      <c r="H2885" s="3"/>
      <c r="I2885" s="3">
        <v>113424</v>
      </c>
      <c r="J2885" s="3"/>
      <c r="K2885" s="3">
        <v>45424</v>
      </c>
      <c r="L2885" s="3"/>
      <c r="M2885" s="3">
        <v>65000</v>
      </c>
      <c r="N2885" s="3"/>
      <c r="O2885" s="3">
        <v>0</v>
      </c>
      <c r="P2885" s="3"/>
      <c r="Q2885" s="3">
        <f t="shared" ref="Q2885:Q2893" si="84">M2885+O2885</f>
        <v>65000</v>
      </c>
      <c r="T2885" s="15"/>
    </row>
    <row r="2886" spans="1:21" ht="11.85" customHeight="1" x14ac:dyDescent="0.2">
      <c r="A2886" s="2" t="s">
        <v>1239</v>
      </c>
      <c r="C2886" s="3">
        <v>0</v>
      </c>
      <c r="D2886" s="3"/>
      <c r="E2886" s="3">
        <v>0</v>
      </c>
      <c r="F2886" s="3"/>
      <c r="G2886" s="4">
        <v>124.32</v>
      </c>
      <c r="H2886" s="3"/>
      <c r="I2886" s="3">
        <v>200</v>
      </c>
      <c r="J2886" s="3"/>
      <c r="K2886" s="3">
        <v>200</v>
      </c>
      <c r="L2886" s="3"/>
      <c r="M2886" s="3">
        <v>200</v>
      </c>
      <c r="N2886" s="3"/>
      <c r="O2886" s="3">
        <v>0</v>
      </c>
      <c r="P2886" s="3"/>
      <c r="Q2886" s="3">
        <f t="shared" si="84"/>
        <v>200</v>
      </c>
      <c r="T2886" s="15"/>
    </row>
    <row r="2887" spans="1:21" ht="11.85" customHeight="1" x14ac:dyDescent="0.2">
      <c r="A2887" s="2" t="s">
        <v>1240</v>
      </c>
      <c r="C2887" s="3">
        <v>0</v>
      </c>
      <c r="D2887" s="3"/>
      <c r="E2887" s="3">
        <v>0</v>
      </c>
      <c r="F2887" s="3"/>
      <c r="G2887" s="4">
        <v>0</v>
      </c>
      <c r="H2887" s="3"/>
      <c r="I2887" s="3">
        <v>0</v>
      </c>
      <c r="J2887" s="3"/>
      <c r="K2887" s="3">
        <v>0</v>
      </c>
      <c r="L2887" s="3"/>
      <c r="M2887" s="3">
        <v>450</v>
      </c>
      <c r="N2887" s="3"/>
      <c r="O2887" s="3">
        <v>0</v>
      </c>
      <c r="P2887" s="3"/>
      <c r="Q2887" s="3">
        <f t="shared" si="84"/>
        <v>450</v>
      </c>
      <c r="T2887" s="15"/>
    </row>
    <row r="2888" spans="1:21" ht="11.85" customHeight="1" x14ac:dyDescent="0.2">
      <c r="A2888" s="2" t="s">
        <v>1241</v>
      </c>
      <c r="C2888" s="3">
        <v>0</v>
      </c>
      <c r="D2888" s="3"/>
      <c r="E2888" s="3">
        <v>0</v>
      </c>
      <c r="F2888" s="3"/>
      <c r="G2888" s="4">
        <v>0</v>
      </c>
      <c r="H2888" s="3"/>
      <c r="I2888" s="3">
        <v>0</v>
      </c>
      <c r="J2888" s="3"/>
      <c r="K2888" s="3">
        <v>0</v>
      </c>
      <c r="L2888" s="3"/>
      <c r="M2888" s="3">
        <v>3000</v>
      </c>
      <c r="N2888" s="3"/>
      <c r="O2888" s="3">
        <v>0</v>
      </c>
      <c r="P2888" s="3"/>
      <c r="Q2888" s="3">
        <f t="shared" si="84"/>
        <v>3000</v>
      </c>
      <c r="T2888" s="15"/>
    </row>
    <row r="2889" spans="1:21" ht="11.85" customHeight="1" x14ac:dyDescent="0.2">
      <c r="A2889" s="2" t="s">
        <v>1242</v>
      </c>
      <c r="C2889" s="3">
        <v>0</v>
      </c>
      <c r="D2889" s="3"/>
      <c r="E2889" s="3">
        <v>0</v>
      </c>
      <c r="F2889" s="3"/>
      <c r="G2889" s="4">
        <v>7012.12</v>
      </c>
      <c r="H2889" s="3"/>
      <c r="I2889" s="3">
        <v>15934</v>
      </c>
      <c r="J2889" s="3"/>
      <c r="K2889" s="3">
        <v>12000</v>
      </c>
      <c r="L2889" s="3"/>
      <c r="M2889" s="3">
        <v>18755</v>
      </c>
      <c r="N2889" s="3"/>
      <c r="O2889" s="3">
        <v>0</v>
      </c>
      <c r="P2889" s="3"/>
      <c r="Q2889" s="3">
        <f t="shared" si="84"/>
        <v>18755</v>
      </c>
      <c r="T2889" s="15"/>
    </row>
    <row r="2890" spans="1:21" ht="11.85" customHeight="1" x14ac:dyDescent="0.2">
      <c r="A2890" s="2" t="s">
        <v>1243</v>
      </c>
      <c r="C2890" s="3">
        <v>0</v>
      </c>
      <c r="D2890" s="3"/>
      <c r="E2890" s="3">
        <v>0</v>
      </c>
      <c r="F2890" s="3"/>
      <c r="G2890" s="4">
        <v>8126.21</v>
      </c>
      <c r="H2890" s="3"/>
      <c r="I2890" s="3">
        <v>12288</v>
      </c>
      <c r="J2890" s="3"/>
      <c r="K2890" s="3">
        <v>12288</v>
      </c>
      <c r="L2890" s="3"/>
      <c r="M2890" s="3">
        <v>12316</v>
      </c>
      <c r="N2890" s="3"/>
      <c r="O2890" s="3">
        <v>0</v>
      </c>
      <c r="P2890" s="3"/>
      <c r="Q2890" s="3">
        <f t="shared" si="84"/>
        <v>12316</v>
      </c>
      <c r="T2890" s="15"/>
    </row>
    <row r="2891" spans="1:21" ht="11.85" customHeight="1" x14ac:dyDescent="0.2">
      <c r="A2891" s="2" t="s">
        <v>1244</v>
      </c>
      <c r="C2891" s="3">
        <v>0</v>
      </c>
      <c r="D2891" s="3"/>
      <c r="E2891" s="3">
        <v>0</v>
      </c>
      <c r="F2891" s="3"/>
      <c r="G2891" s="4">
        <v>35.630000000000003</v>
      </c>
      <c r="H2891" s="3"/>
      <c r="I2891" s="3">
        <v>100</v>
      </c>
      <c r="J2891" s="3"/>
      <c r="K2891" s="3">
        <v>100</v>
      </c>
      <c r="L2891" s="3"/>
      <c r="M2891" s="3">
        <v>291</v>
      </c>
      <c r="N2891" s="3"/>
      <c r="O2891" s="3">
        <v>0</v>
      </c>
      <c r="P2891" s="3"/>
      <c r="Q2891" s="3">
        <f t="shared" si="84"/>
        <v>291</v>
      </c>
      <c r="T2891" s="15"/>
    </row>
    <row r="2892" spans="1:21" ht="11.85" customHeight="1" x14ac:dyDescent="0.2">
      <c r="A2892" s="2" t="s">
        <v>1245</v>
      </c>
      <c r="C2892" s="3">
        <v>0</v>
      </c>
      <c r="D2892" s="3"/>
      <c r="E2892" s="3">
        <v>0</v>
      </c>
      <c r="F2892" s="3"/>
      <c r="G2892" s="4">
        <v>8.64</v>
      </c>
      <c r="H2892" s="3"/>
      <c r="I2892" s="3">
        <v>414</v>
      </c>
      <c r="J2892" s="3"/>
      <c r="K2892" s="3">
        <v>414</v>
      </c>
      <c r="L2892" s="3"/>
      <c r="M2892" s="3">
        <v>180</v>
      </c>
      <c r="N2892" s="3"/>
      <c r="O2892" s="3">
        <v>0</v>
      </c>
      <c r="P2892" s="3"/>
      <c r="Q2892" s="3">
        <f t="shared" si="84"/>
        <v>180</v>
      </c>
      <c r="T2892" s="15"/>
    </row>
    <row r="2893" spans="1:21" ht="11.85" customHeight="1" x14ac:dyDescent="0.2">
      <c r="A2893" s="2" t="s">
        <v>1246</v>
      </c>
      <c r="C2893" s="16">
        <v>0</v>
      </c>
      <c r="D2893" s="3"/>
      <c r="E2893" s="16">
        <v>0</v>
      </c>
      <c r="F2893" s="3"/>
      <c r="G2893" s="17">
        <v>5661.05</v>
      </c>
      <c r="H2893" s="3"/>
      <c r="I2893" s="16">
        <v>8863</v>
      </c>
      <c r="J2893" s="3"/>
      <c r="K2893" s="16">
        <v>7863</v>
      </c>
      <c r="L2893" s="3"/>
      <c r="M2893" s="16">
        <v>9298</v>
      </c>
      <c r="N2893" s="3"/>
      <c r="O2893" s="16">
        <v>0</v>
      </c>
      <c r="P2893" s="3"/>
      <c r="Q2893" s="16">
        <f t="shared" si="84"/>
        <v>9298</v>
      </c>
      <c r="T2893" s="15"/>
    </row>
    <row r="2894" spans="1:21" ht="11.85" customHeight="1" x14ac:dyDescent="0.2">
      <c r="A2894" s="2" t="s">
        <v>249</v>
      </c>
      <c r="C2894" s="3">
        <f>SUM(C2885:C2893)</f>
        <v>0</v>
      </c>
      <c r="D2894" s="3"/>
      <c r="E2894" s="3">
        <f>SUM(E2885:E2893)</f>
        <v>0</v>
      </c>
      <c r="F2894" s="3"/>
      <c r="G2894" s="4">
        <f>SUM(G2885:G2893)</f>
        <v>46767.27</v>
      </c>
      <c r="H2894" s="3"/>
      <c r="I2894" s="3">
        <f>SUM(I2885:I2893)</f>
        <v>151223</v>
      </c>
      <c r="J2894" s="3"/>
      <c r="K2894" s="3">
        <f>SUM(K2885:K2893)</f>
        <v>78289</v>
      </c>
      <c r="L2894" s="3"/>
      <c r="M2894" s="3">
        <f>SUM(M2885:M2893)</f>
        <v>109490</v>
      </c>
      <c r="N2894" s="3"/>
      <c r="O2894" s="3">
        <f>SUM(O2885:O2893)</f>
        <v>0</v>
      </c>
      <c r="P2894" s="3"/>
      <c r="Q2894" s="3">
        <f>SUM(Q2885:Q2893)</f>
        <v>109490</v>
      </c>
      <c r="R2894" s="3"/>
      <c r="S2894" s="3"/>
      <c r="U2894" s="3"/>
    </row>
    <row r="2895" spans="1:21" ht="11.85" customHeight="1" x14ac:dyDescent="0.2">
      <c r="C2895" s="3"/>
      <c r="D2895" s="3"/>
      <c r="F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</row>
    <row r="2896" spans="1:21" ht="11.85" customHeight="1" x14ac:dyDescent="0.2">
      <c r="A2896" s="14" t="s">
        <v>250</v>
      </c>
      <c r="C2896" s="3"/>
      <c r="D2896" s="3"/>
      <c r="F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</row>
    <row r="2897" spans="1:20" ht="11.85" customHeight="1" x14ac:dyDescent="0.2">
      <c r="A2897" s="2" t="s">
        <v>1247</v>
      </c>
      <c r="C2897" s="3">
        <v>0</v>
      </c>
      <c r="D2897" s="3"/>
      <c r="E2897" s="3">
        <v>0</v>
      </c>
      <c r="F2897" s="3"/>
      <c r="G2897" s="4">
        <v>0</v>
      </c>
      <c r="H2897" s="3"/>
      <c r="I2897" s="3">
        <v>650</v>
      </c>
      <c r="J2897" s="3"/>
      <c r="K2897" s="3">
        <v>650</v>
      </c>
      <c r="L2897" s="3"/>
      <c r="M2897" s="3">
        <v>325</v>
      </c>
      <c r="N2897" s="3"/>
      <c r="O2897" s="3">
        <v>0</v>
      </c>
      <c r="P2897" s="3"/>
      <c r="Q2897" s="3">
        <f>M2897+O2897</f>
        <v>325</v>
      </c>
      <c r="T2897" s="15"/>
    </row>
    <row r="2898" spans="1:20" ht="11.85" customHeight="1" x14ac:dyDescent="0.2">
      <c r="A2898" s="2" t="s">
        <v>1248</v>
      </c>
      <c r="C2898" s="16">
        <v>0</v>
      </c>
      <c r="D2898" s="3"/>
      <c r="E2898" s="16">
        <v>0</v>
      </c>
      <c r="F2898" s="3"/>
      <c r="G2898" s="17">
        <v>0</v>
      </c>
      <c r="H2898" s="3"/>
      <c r="I2898" s="16">
        <v>1500</v>
      </c>
      <c r="J2898" s="3"/>
      <c r="K2898" s="16">
        <v>1500</v>
      </c>
      <c r="L2898" s="3"/>
      <c r="M2898" s="16">
        <v>750</v>
      </c>
      <c r="N2898" s="3"/>
      <c r="O2898" s="16">
        <v>0</v>
      </c>
      <c r="P2898" s="3"/>
      <c r="Q2898" s="16">
        <f>M2898+O2898</f>
        <v>750</v>
      </c>
      <c r="T2898" s="15"/>
    </row>
    <row r="2899" spans="1:20" ht="11.85" customHeight="1" x14ac:dyDescent="0.2">
      <c r="A2899" s="2" t="s">
        <v>267</v>
      </c>
      <c r="C2899" s="3">
        <f>SUM(C2897:C2898)</f>
        <v>0</v>
      </c>
      <c r="D2899" s="3"/>
      <c r="E2899" s="3">
        <f>SUM(E2897:E2898)</f>
        <v>0</v>
      </c>
      <c r="F2899" s="3"/>
      <c r="G2899" s="4">
        <f>SUM(G2897:G2898)</f>
        <v>0</v>
      </c>
      <c r="H2899" s="3"/>
      <c r="I2899" s="3">
        <f>SUM(I2897:I2898)</f>
        <v>2150</v>
      </c>
      <c r="J2899" s="3"/>
      <c r="K2899" s="3">
        <f>SUM(K2897:K2898)</f>
        <v>2150</v>
      </c>
      <c r="L2899" s="3"/>
      <c r="M2899" s="3">
        <f>SUM(M2897:M2898)</f>
        <v>1075</v>
      </c>
      <c r="N2899" s="3"/>
      <c r="O2899" s="3">
        <f>SUM(O2897:O2898)</f>
        <v>0</v>
      </c>
      <c r="P2899" s="3"/>
      <c r="Q2899" s="3">
        <f>SUM(Q2897:Q2898)</f>
        <v>1075</v>
      </c>
    </row>
    <row r="2900" spans="1:20" ht="11.85" customHeight="1" x14ac:dyDescent="0.2">
      <c r="C2900" s="3"/>
      <c r="D2900" s="3"/>
      <c r="F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</row>
    <row r="2901" spans="1:20" ht="11.85" customHeight="1" x14ac:dyDescent="0.2">
      <c r="A2901" s="14" t="s">
        <v>268</v>
      </c>
      <c r="C2901" s="3"/>
      <c r="D2901" s="3"/>
      <c r="F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</row>
    <row r="2902" spans="1:20" ht="11.85" customHeight="1" x14ac:dyDescent="0.2">
      <c r="A2902" s="2" t="s">
        <v>1249</v>
      </c>
      <c r="C2902" s="3">
        <v>0</v>
      </c>
      <c r="D2902" s="3"/>
      <c r="E2902" s="3">
        <v>0</v>
      </c>
      <c r="F2902" s="3"/>
      <c r="G2902" s="4">
        <v>51.12</v>
      </c>
      <c r="H2902" s="3"/>
      <c r="I2902" s="3">
        <v>350</v>
      </c>
      <c r="J2902" s="3"/>
      <c r="K2902" s="3">
        <v>350</v>
      </c>
      <c r="L2902" s="3"/>
      <c r="M2902" s="3">
        <v>350</v>
      </c>
      <c r="N2902" s="3"/>
      <c r="O2902" s="3">
        <v>0</v>
      </c>
      <c r="P2902" s="3"/>
      <c r="Q2902" s="3">
        <f t="shared" ref="Q2902:Q2909" si="85">M2902+O2902</f>
        <v>350</v>
      </c>
      <c r="T2902" s="15"/>
    </row>
    <row r="2903" spans="1:20" ht="11.85" customHeight="1" x14ac:dyDescent="0.2">
      <c r="A2903" s="2" t="s">
        <v>1250</v>
      </c>
      <c r="C2903" s="3">
        <v>0</v>
      </c>
      <c r="D2903" s="3"/>
      <c r="E2903" s="3">
        <v>0</v>
      </c>
      <c r="F2903" s="3"/>
      <c r="G2903" s="4">
        <v>0</v>
      </c>
      <c r="H2903" s="3"/>
      <c r="I2903" s="3">
        <v>1800</v>
      </c>
      <c r="J2903" s="3"/>
      <c r="K2903" s="3">
        <v>1800</v>
      </c>
      <c r="L2903" s="3"/>
      <c r="M2903" s="3">
        <v>1800</v>
      </c>
      <c r="N2903" s="3"/>
      <c r="O2903" s="3">
        <v>0</v>
      </c>
      <c r="P2903" s="3"/>
      <c r="Q2903" s="3">
        <f t="shared" si="85"/>
        <v>1800</v>
      </c>
      <c r="T2903" s="15"/>
    </row>
    <row r="2904" spans="1:20" ht="11.85" customHeight="1" x14ac:dyDescent="0.2">
      <c r="A2904" s="2" t="s">
        <v>1251</v>
      </c>
      <c r="C2904" s="3">
        <v>0</v>
      </c>
      <c r="D2904" s="3"/>
      <c r="E2904" s="3">
        <v>0</v>
      </c>
      <c r="F2904" s="3"/>
      <c r="G2904" s="4">
        <v>16.14</v>
      </c>
      <c r="H2904" s="3"/>
      <c r="I2904" s="3">
        <v>500</v>
      </c>
      <c r="J2904" s="3"/>
      <c r="K2904" s="3">
        <v>500</v>
      </c>
      <c r="L2904" s="3"/>
      <c r="M2904" s="3">
        <v>500</v>
      </c>
      <c r="N2904" s="3"/>
      <c r="O2904" s="3">
        <v>0</v>
      </c>
      <c r="P2904" s="3"/>
      <c r="Q2904" s="3">
        <f t="shared" si="85"/>
        <v>500</v>
      </c>
      <c r="T2904" s="15"/>
    </row>
    <row r="2905" spans="1:20" ht="11.85" customHeight="1" x14ac:dyDescent="0.2">
      <c r="A2905" s="2" t="s">
        <v>1252</v>
      </c>
      <c r="C2905" s="3">
        <v>0</v>
      </c>
      <c r="D2905" s="3"/>
      <c r="E2905" s="3">
        <v>0</v>
      </c>
      <c r="F2905" s="3"/>
      <c r="G2905" s="4">
        <v>0</v>
      </c>
      <c r="H2905" s="3"/>
      <c r="I2905" s="3">
        <v>0</v>
      </c>
      <c r="J2905" s="3"/>
      <c r="K2905" s="3">
        <v>0</v>
      </c>
      <c r="L2905" s="3"/>
      <c r="M2905" s="3">
        <v>1000</v>
      </c>
      <c r="N2905" s="3"/>
      <c r="O2905" s="3">
        <v>0</v>
      </c>
      <c r="P2905" s="3"/>
      <c r="Q2905" s="3">
        <f t="shared" si="85"/>
        <v>1000</v>
      </c>
      <c r="T2905" s="15"/>
    </row>
    <row r="2906" spans="1:20" ht="11.85" customHeight="1" x14ac:dyDescent="0.2">
      <c r="A2906" s="2" t="s">
        <v>1253</v>
      </c>
      <c r="C2906" s="3">
        <v>0</v>
      </c>
      <c r="D2906" s="3"/>
      <c r="E2906" s="3">
        <v>0</v>
      </c>
      <c r="F2906" s="3"/>
      <c r="G2906" s="4">
        <v>0</v>
      </c>
      <c r="H2906" s="3"/>
      <c r="I2906" s="3">
        <v>0</v>
      </c>
      <c r="J2906" s="3"/>
      <c r="K2906" s="3">
        <v>0</v>
      </c>
      <c r="L2906" s="3"/>
      <c r="M2906" s="3">
        <v>500</v>
      </c>
      <c r="N2906" s="3"/>
      <c r="O2906" s="3">
        <v>0</v>
      </c>
      <c r="P2906" s="3"/>
      <c r="Q2906" s="3">
        <f t="shared" si="85"/>
        <v>500</v>
      </c>
      <c r="T2906" s="15"/>
    </row>
    <row r="2907" spans="1:20" ht="11.85" customHeight="1" x14ac:dyDescent="0.2">
      <c r="A2907" s="2" t="s">
        <v>1254</v>
      </c>
      <c r="C2907" s="3">
        <v>0</v>
      </c>
      <c r="D2907" s="3"/>
      <c r="E2907" s="3">
        <v>0</v>
      </c>
      <c r="F2907" s="3"/>
      <c r="G2907" s="4">
        <v>0</v>
      </c>
      <c r="H2907" s="3"/>
      <c r="I2907" s="3">
        <v>500</v>
      </c>
      <c r="J2907" s="3"/>
      <c r="K2907" s="3">
        <v>500</v>
      </c>
      <c r="L2907" s="3"/>
      <c r="M2907" s="3">
        <v>500</v>
      </c>
      <c r="N2907" s="3"/>
      <c r="O2907" s="3">
        <v>0</v>
      </c>
      <c r="P2907" s="3"/>
      <c r="Q2907" s="3">
        <f t="shared" si="85"/>
        <v>500</v>
      </c>
      <c r="T2907" s="15"/>
    </row>
    <row r="2908" spans="1:20" ht="11.85" customHeight="1" x14ac:dyDescent="0.2">
      <c r="A2908" s="2" t="s">
        <v>1255</v>
      </c>
      <c r="C2908" s="3">
        <v>0</v>
      </c>
      <c r="D2908" s="3"/>
      <c r="E2908" s="3">
        <v>0</v>
      </c>
      <c r="F2908" s="3"/>
      <c r="G2908" s="4">
        <v>0</v>
      </c>
      <c r="H2908" s="3"/>
      <c r="I2908" s="3">
        <v>360</v>
      </c>
      <c r="J2908" s="3"/>
      <c r="K2908" s="3">
        <v>360</v>
      </c>
      <c r="L2908" s="3"/>
      <c r="M2908" s="3">
        <v>360</v>
      </c>
      <c r="N2908" s="3"/>
      <c r="O2908" s="3">
        <v>0</v>
      </c>
      <c r="P2908" s="3"/>
      <c r="Q2908" s="3">
        <f t="shared" si="85"/>
        <v>360</v>
      </c>
      <c r="T2908" s="15"/>
    </row>
    <row r="2909" spans="1:20" ht="11.85" customHeight="1" x14ac:dyDescent="0.2">
      <c r="A2909" s="2" t="s">
        <v>1256</v>
      </c>
      <c r="C2909" s="16">
        <v>0</v>
      </c>
      <c r="D2909" s="3"/>
      <c r="E2909" s="16">
        <v>0</v>
      </c>
      <c r="F2909" s="3"/>
      <c r="G2909" s="17">
        <v>5</v>
      </c>
      <c r="H2909" s="3"/>
      <c r="I2909" s="16">
        <v>110</v>
      </c>
      <c r="J2909" s="3"/>
      <c r="K2909" s="16">
        <v>110</v>
      </c>
      <c r="L2909" s="3"/>
      <c r="M2909" s="16">
        <v>110</v>
      </c>
      <c r="N2909" s="3"/>
      <c r="O2909" s="16">
        <v>0</v>
      </c>
      <c r="P2909" s="3"/>
      <c r="Q2909" s="16">
        <f t="shared" si="85"/>
        <v>110</v>
      </c>
      <c r="T2909" s="15"/>
    </row>
    <row r="2910" spans="1:20" ht="11.85" customHeight="1" x14ac:dyDescent="0.2">
      <c r="A2910" s="2" t="s">
        <v>290</v>
      </c>
      <c r="C2910" s="3">
        <f>SUM(C2902:C2909)</f>
        <v>0</v>
      </c>
      <c r="D2910" s="3"/>
      <c r="E2910" s="3">
        <f>SUM(E2902:E2909)</f>
        <v>0</v>
      </c>
      <c r="F2910" s="3"/>
      <c r="G2910" s="4">
        <f>SUM(G2902:G2909)</f>
        <v>72.259999999999991</v>
      </c>
      <c r="H2910" s="3"/>
      <c r="I2910" s="3">
        <f>SUM(I2902:I2909)</f>
        <v>3620</v>
      </c>
      <c r="J2910" s="3"/>
      <c r="K2910" s="3">
        <f>SUM(K2902:K2909)</f>
        <v>3620</v>
      </c>
      <c r="L2910" s="3"/>
      <c r="M2910" s="3">
        <f>SUM(M2902:M2909)</f>
        <v>5120</v>
      </c>
      <c r="N2910" s="3"/>
      <c r="O2910" s="3">
        <f>SUM(O2902:O2909)</f>
        <v>0</v>
      </c>
      <c r="P2910" s="3"/>
      <c r="Q2910" s="3">
        <f>SUM(Q2902:Q2909)</f>
        <v>5120</v>
      </c>
    </row>
    <row r="2911" spans="1:20" ht="11.85" customHeight="1" x14ac:dyDescent="0.2">
      <c r="C2911" s="3"/>
      <c r="D2911" s="3"/>
      <c r="F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</row>
    <row r="2912" spans="1:20" ht="11.85" customHeight="1" x14ac:dyDescent="0.2">
      <c r="A2912" s="2" t="s">
        <v>1257</v>
      </c>
      <c r="C2912" s="3">
        <f>C2894+C2899+C2910</f>
        <v>0</v>
      </c>
      <c r="D2912" s="3"/>
      <c r="E2912" s="3">
        <f>E2894+E2899+E2910</f>
        <v>0</v>
      </c>
      <c r="F2912" s="3"/>
      <c r="G2912" s="4">
        <f>G2894+G2899+G2910</f>
        <v>46839.53</v>
      </c>
      <c r="H2912" s="3"/>
      <c r="I2912" s="3">
        <f>I2894+I2899+I2910</f>
        <v>156993</v>
      </c>
      <c r="J2912" s="3"/>
      <c r="K2912" s="3">
        <f>K2894+K2899+K2910</f>
        <v>84059</v>
      </c>
      <c r="L2912" s="3"/>
      <c r="M2912" s="3">
        <f>M2894+M2899+M2910</f>
        <v>115685</v>
      </c>
      <c r="N2912" s="3"/>
      <c r="O2912" s="3">
        <f>O2894+O2899+O2910</f>
        <v>0</v>
      </c>
      <c r="P2912" s="3"/>
      <c r="Q2912" s="3">
        <f>Q2894+Q2899+Q2910</f>
        <v>115685</v>
      </c>
      <c r="R2912" s="3"/>
      <c r="S2912" s="3"/>
      <c r="T2912" s="15"/>
    </row>
    <row r="2913" ht="11.85" customHeight="1" x14ac:dyDescent="0.2"/>
    <row r="2914" ht="11.85" customHeight="1" x14ac:dyDescent="0.2"/>
    <row r="2915" ht="11.85" customHeight="1" x14ac:dyDescent="0.2"/>
    <row r="2916" ht="11.85" customHeight="1" x14ac:dyDescent="0.2"/>
    <row r="2917" ht="11.85" customHeight="1" x14ac:dyDescent="0.2"/>
    <row r="2918" ht="11.85" customHeight="1" x14ac:dyDescent="0.2"/>
    <row r="2919" ht="11.85" customHeight="1" x14ac:dyDescent="0.2"/>
    <row r="2920" ht="11.85" customHeight="1" x14ac:dyDescent="0.2"/>
    <row r="2921" ht="11.85" customHeight="1" x14ac:dyDescent="0.2"/>
    <row r="2922" ht="11.85" customHeight="1" x14ac:dyDescent="0.2"/>
    <row r="2923" ht="11.85" customHeight="1" x14ac:dyDescent="0.2"/>
    <row r="2924" ht="11.85" customHeight="1" x14ac:dyDescent="0.2"/>
    <row r="2925" ht="11.85" customHeight="1" x14ac:dyDescent="0.2"/>
    <row r="2926" ht="11.85" customHeight="1" x14ac:dyDescent="0.2"/>
    <row r="2927" ht="11.85" customHeight="1" x14ac:dyDescent="0.2"/>
    <row r="2928" ht="11.85" customHeight="1" x14ac:dyDescent="0.2"/>
    <row r="2929" spans="1:5" ht="11.85" customHeight="1" x14ac:dyDescent="0.2"/>
    <row r="2930" spans="1:5" ht="11.85" customHeight="1" x14ac:dyDescent="0.2"/>
    <row r="2931" spans="1:5" ht="11.85" customHeight="1" x14ac:dyDescent="0.2"/>
    <row r="2932" spans="1:5" ht="11.85" customHeight="1" x14ac:dyDescent="0.2"/>
    <row r="2933" spans="1:5" ht="11.85" customHeight="1" x14ac:dyDescent="0.2"/>
    <row r="2934" spans="1:5" ht="11.85" customHeight="1" x14ac:dyDescent="0.2"/>
    <row r="2935" spans="1:5" ht="11.85" customHeight="1" x14ac:dyDescent="0.2"/>
    <row r="2936" spans="1:5" ht="11.85" customHeight="1" x14ac:dyDescent="0.2"/>
    <row r="2937" spans="1:5" ht="11.85" customHeight="1" x14ac:dyDescent="0.2"/>
    <row r="2938" spans="1:5" ht="11.85" customHeight="1" x14ac:dyDescent="0.2"/>
    <row r="2939" spans="1:5" ht="11.85" customHeight="1" x14ac:dyDescent="0.2"/>
    <row r="2940" spans="1:5" ht="11.85" customHeight="1" x14ac:dyDescent="0.2">
      <c r="A2940" s="1"/>
      <c r="B2940" s="1"/>
      <c r="E2940" s="3" t="str">
        <f>$E$1</f>
        <v>CITY OF BRADY</v>
      </c>
    </row>
    <row r="2941" spans="1:5" ht="11.85" customHeight="1" x14ac:dyDescent="0.2">
      <c r="E2941" s="3" t="str">
        <f>$E$2</f>
        <v>BUDGET REPORT</v>
      </c>
    </row>
    <row r="2942" spans="1:5" ht="11.85" customHeight="1" x14ac:dyDescent="0.2">
      <c r="E2942" s="3" t="str">
        <f>$E$3</f>
        <v>FISCAL YEAR 2015 - 2016</v>
      </c>
    </row>
    <row r="2943" spans="1:5" ht="11.85" customHeight="1" x14ac:dyDescent="0.2">
      <c r="A2943" s="2" t="s">
        <v>1212</v>
      </c>
    </row>
    <row r="2944" spans="1:5" ht="11.85" customHeight="1" x14ac:dyDescent="0.2">
      <c r="A2944" s="2" t="s">
        <v>1258</v>
      </c>
    </row>
    <row r="2945" spans="1:21" ht="11.85" customHeight="1" x14ac:dyDescent="0.2">
      <c r="I2945" s="48" t="str">
        <f>$I$6</f>
        <v>(----- 2014-2015 ------)</v>
      </c>
      <c r="J2945" s="48"/>
      <c r="K2945" s="48"/>
      <c r="L2945" s="7"/>
      <c r="M2945" s="48" t="str">
        <f>$M$6</f>
        <v>2015-2016</v>
      </c>
      <c r="N2945" s="48"/>
      <c r="O2945" s="48"/>
      <c r="P2945" s="48"/>
      <c r="Q2945" s="48"/>
    </row>
    <row r="2946" spans="1:21" ht="11.85" customHeight="1" x14ac:dyDescent="0.2">
      <c r="C2946" s="7" t="str">
        <f>$C$7</f>
        <v>2011- 2012</v>
      </c>
      <c r="D2946" s="7"/>
      <c r="E2946" s="8" t="str">
        <f>$E$7</f>
        <v>2012-2013</v>
      </c>
      <c r="F2946" s="7"/>
      <c r="G2946" s="9" t="str">
        <f>$G$7</f>
        <v>2013- 2014</v>
      </c>
      <c r="H2946" s="7"/>
      <c r="I2946" s="7" t="s">
        <v>9</v>
      </c>
      <c r="J2946" s="7"/>
      <c r="K2946" s="7" t="str">
        <f>+$K$7</f>
        <v>PROJECTED</v>
      </c>
      <c r="L2946" s="7"/>
      <c r="M2946" s="7" t="str">
        <f>$M$7</f>
        <v>2015-2016</v>
      </c>
      <c r="N2946" s="7"/>
      <c r="O2946" s="7" t="str">
        <f>$O$7</f>
        <v>2015-2016</v>
      </c>
      <c r="P2946" s="7"/>
      <c r="Q2946" s="42" t="str">
        <f>$Q$7</f>
        <v>APPROVED</v>
      </c>
    </row>
    <row r="2947" spans="1:21" ht="11.85" customHeight="1" x14ac:dyDescent="0.2">
      <c r="A2947" s="10" t="s">
        <v>237</v>
      </c>
      <c r="C2947" s="11" t="s">
        <v>12</v>
      </c>
      <c r="D2947" s="7"/>
      <c r="E2947" s="12" t="s">
        <v>12</v>
      </c>
      <c r="F2947" s="7"/>
      <c r="G2947" s="13" t="s">
        <v>12</v>
      </c>
      <c r="H2947" s="7"/>
      <c r="I2947" s="11" t="s">
        <v>13</v>
      </c>
      <c r="J2947" s="7"/>
      <c r="K2947" s="11" t="s">
        <v>13</v>
      </c>
      <c r="L2947" s="7"/>
      <c r="M2947" s="11" t="str">
        <f>$M$8</f>
        <v>BASE</v>
      </c>
      <c r="N2947" s="7"/>
      <c r="O2947" s="11" t="str">
        <f>$O$8</f>
        <v>SUPPLEMENTAL</v>
      </c>
      <c r="P2947" s="7"/>
      <c r="Q2947" s="11" t="str">
        <f>$Q$8</f>
        <v>BUDGET</v>
      </c>
    </row>
    <row r="2948" spans="1:21" ht="11.85" customHeight="1" x14ac:dyDescent="0.2"/>
    <row r="2949" spans="1:21" ht="11.85" customHeight="1" x14ac:dyDescent="0.2">
      <c r="A2949" s="14" t="s">
        <v>238</v>
      </c>
    </row>
    <row r="2950" spans="1:21" ht="11.85" customHeight="1" x14ac:dyDescent="0.2">
      <c r="A2950" s="2" t="s">
        <v>1259</v>
      </c>
      <c r="C2950" s="3">
        <v>168436</v>
      </c>
      <c r="D2950" s="3"/>
      <c r="E2950" s="3">
        <v>161328.23000000001</v>
      </c>
      <c r="F2950" s="3"/>
      <c r="G2950" s="4">
        <v>116543.05</v>
      </c>
      <c r="H2950" s="3"/>
      <c r="I2950" s="3">
        <v>154672</v>
      </c>
      <c r="J2950" s="3"/>
      <c r="K2950" s="3">
        <v>114672</v>
      </c>
      <c r="L2950" s="3"/>
      <c r="M2950" s="3">
        <v>140000</v>
      </c>
      <c r="N2950" s="3"/>
      <c r="O2950" s="3">
        <v>0</v>
      </c>
      <c r="P2950" s="3"/>
      <c r="Q2950" s="3">
        <f t="shared" ref="Q2950:Q2958" si="86">M2950+O2950</f>
        <v>140000</v>
      </c>
      <c r="T2950" s="15"/>
    </row>
    <row r="2951" spans="1:21" ht="11.85" customHeight="1" x14ac:dyDescent="0.2">
      <c r="A2951" s="2" t="s">
        <v>1260</v>
      </c>
      <c r="C2951" s="3">
        <v>11564</v>
      </c>
      <c r="D2951" s="3"/>
      <c r="E2951" s="3">
        <v>11357.07</v>
      </c>
      <c r="F2951" s="3"/>
      <c r="G2951" s="4">
        <v>9607.61</v>
      </c>
      <c r="H2951" s="3"/>
      <c r="I2951" s="3">
        <v>14000</v>
      </c>
      <c r="J2951" s="3"/>
      <c r="K2951" s="3">
        <v>14000</v>
      </c>
      <c r="L2951" s="3"/>
      <c r="M2951" s="3">
        <v>14000</v>
      </c>
      <c r="N2951" s="3"/>
      <c r="O2951" s="3">
        <v>0</v>
      </c>
      <c r="P2951" s="3"/>
      <c r="Q2951" s="3">
        <f t="shared" si="86"/>
        <v>14000</v>
      </c>
      <c r="T2951" s="15"/>
    </row>
    <row r="2952" spans="1:21" ht="11.85" customHeight="1" x14ac:dyDescent="0.2">
      <c r="A2952" s="2" t="s">
        <v>1261</v>
      </c>
      <c r="C2952" s="3">
        <v>0</v>
      </c>
      <c r="D2952" s="3"/>
      <c r="E2952" s="3">
        <v>0</v>
      </c>
      <c r="F2952" s="3"/>
      <c r="G2952" s="4">
        <v>0</v>
      </c>
      <c r="H2952" s="3"/>
      <c r="I2952" s="3">
        <v>1800</v>
      </c>
      <c r="J2952" s="3"/>
      <c r="K2952" s="3">
        <v>1800</v>
      </c>
      <c r="L2952" s="3"/>
      <c r="M2952" s="3">
        <v>2250</v>
      </c>
      <c r="N2952" s="3"/>
      <c r="O2952" s="3">
        <v>0</v>
      </c>
      <c r="P2952" s="3"/>
      <c r="Q2952" s="3">
        <f t="shared" si="86"/>
        <v>2250</v>
      </c>
      <c r="T2952" s="15"/>
    </row>
    <row r="2953" spans="1:21" ht="11.85" customHeight="1" x14ac:dyDescent="0.2">
      <c r="A2953" s="2" t="s">
        <v>1262</v>
      </c>
      <c r="C2953" s="3">
        <v>3640</v>
      </c>
      <c r="D2953" s="3"/>
      <c r="E2953" s="3">
        <v>3650</v>
      </c>
      <c r="F2953" s="3"/>
      <c r="G2953" s="4">
        <v>3490</v>
      </c>
      <c r="H2953" s="3"/>
      <c r="I2953" s="3">
        <v>3640</v>
      </c>
      <c r="J2953" s="3"/>
      <c r="K2953" s="3">
        <v>3640</v>
      </c>
      <c r="L2953" s="3"/>
      <c r="M2953" s="3">
        <v>3460</v>
      </c>
      <c r="N2953" s="3"/>
      <c r="O2953" s="3">
        <v>0</v>
      </c>
      <c r="P2953" s="3"/>
      <c r="Q2953" s="3">
        <f t="shared" si="86"/>
        <v>3460</v>
      </c>
      <c r="T2953" s="15"/>
    </row>
    <row r="2954" spans="1:21" ht="11.85" customHeight="1" x14ac:dyDescent="0.2">
      <c r="A2954" s="2" t="s">
        <v>1263</v>
      </c>
      <c r="C2954" s="3">
        <v>27482</v>
      </c>
      <c r="D2954" s="3"/>
      <c r="E2954" s="3">
        <v>22952.36</v>
      </c>
      <c r="F2954" s="3"/>
      <c r="G2954" s="4">
        <v>22851.54</v>
      </c>
      <c r="H2954" s="3"/>
      <c r="I2954" s="3">
        <v>31868</v>
      </c>
      <c r="J2954" s="3"/>
      <c r="K2954" s="3">
        <v>31868</v>
      </c>
      <c r="L2954" s="3"/>
      <c r="M2954" s="3">
        <v>37509</v>
      </c>
      <c r="N2954" s="3"/>
      <c r="O2954" s="3">
        <v>0</v>
      </c>
      <c r="P2954" s="3"/>
      <c r="Q2954" s="3">
        <f t="shared" si="86"/>
        <v>37509</v>
      </c>
      <c r="T2954" s="15"/>
    </row>
    <row r="2955" spans="1:21" ht="11.85" customHeight="1" x14ac:dyDescent="0.2">
      <c r="A2955" s="2" t="s">
        <v>1264</v>
      </c>
      <c r="C2955" s="3">
        <v>11413</v>
      </c>
      <c r="D2955" s="3"/>
      <c r="E2955" s="3">
        <v>13059.46</v>
      </c>
      <c r="F2955" s="3"/>
      <c r="G2955" s="4">
        <v>12389.82</v>
      </c>
      <c r="H2955" s="3"/>
      <c r="I2955" s="3">
        <v>13336</v>
      </c>
      <c r="J2955" s="3"/>
      <c r="K2955" s="3">
        <v>13336</v>
      </c>
      <c r="L2955" s="3"/>
      <c r="M2955" s="3">
        <v>12218</v>
      </c>
      <c r="N2955" s="3"/>
      <c r="O2955" s="3">
        <v>0</v>
      </c>
      <c r="P2955" s="3"/>
      <c r="Q2955" s="3">
        <f t="shared" si="86"/>
        <v>12218</v>
      </c>
      <c r="T2955" s="15"/>
    </row>
    <row r="2956" spans="1:21" ht="11.85" customHeight="1" x14ac:dyDescent="0.2">
      <c r="A2956" s="2" t="s">
        <v>1265</v>
      </c>
      <c r="C2956" s="3">
        <v>7043</v>
      </c>
      <c r="D2956" s="3"/>
      <c r="E2956" s="3">
        <v>7091.7</v>
      </c>
      <c r="F2956" s="3"/>
      <c r="G2956" s="4">
        <v>5488.06</v>
      </c>
      <c r="H2956" s="3"/>
      <c r="I2956" s="3">
        <v>5509</v>
      </c>
      <c r="J2956" s="3"/>
      <c r="K2956" s="3">
        <v>5509</v>
      </c>
      <c r="L2956" s="3"/>
      <c r="M2956" s="3">
        <v>4793</v>
      </c>
      <c r="N2956" s="3"/>
      <c r="O2956" s="3">
        <v>0</v>
      </c>
      <c r="P2956" s="3"/>
      <c r="Q2956" s="3">
        <f t="shared" si="86"/>
        <v>4793</v>
      </c>
      <c r="T2956" s="15"/>
    </row>
    <row r="2957" spans="1:21" ht="11.85" customHeight="1" x14ac:dyDescent="0.2">
      <c r="A2957" s="2" t="s">
        <v>1266</v>
      </c>
      <c r="C2957" s="3">
        <v>2545</v>
      </c>
      <c r="D2957" s="3"/>
      <c r="E2957" s="3">
        <v>166.1</v>
      </c>
      <c r="F2957" s="3"/>
      <c r="G2957" s="4">
        <v>1522.78</v>
      </c>
      <c r="H2957" s="3"/>
      <c r="I2957" s="3">
        <v>1656</v>
      </c>
      <c r="J2957" s="3"/>
      <c r="K2957" s="3">
        <v>1656</v>
      </c>
      <c r="L2957" s="3"/>
      <c r="M2957" s="3">
        <v>720</v>
      </c>
      <c r="N2957" s="3"/>
      <c r="O2957" s="3">
        <v>0</v>
      </c>
      <c r="P2957" s="3"/>
      <c r="Q2957" s="3">
        <f t="shared" si="86"/>
        <v>720</v>
      </c>
      <c r="T2957" s="15"/>
    </row>
    <row r="2958" spans="1:21" ht="11.85" customHeight="1" x14ac:dyDescent="0.2">
      <c r="A2958" s="2" t="s">
        <v>1267</v>
      </c>
      <c r="C2958" s="16">
        <v>13612</v>
      </c>
      <c r="D2958" s="3"/>
      <c r="E2958" s="16">
        <v>13058.95</v>
      </c>
      <c r="F2958" s="3"/>
      <c r="G2958" s="17">
        <v>9538.86</v>
      </c>
      <c r="H2958" s="3"/>
      <c r="I2958" s="16">
        <v>13156</v>
      </c>
      <c r="J2958" s="3"/>
      <c r="K2958" s="16">
        <v>13156</v>
      </c>
      <c r="L2958" s="3"/>
      <c r="M2958" s="16">
        <v>12012</v>
      </c>
      <c r="N2958" s="3"/>
      <c r="O2958" s="16">
        <v>0</v>
      </c>
      <c r="P2958" s="3"/>
      <c r="Q2958" s="16">
        <f t="shared" si="86"/>
        <v>12012</v>
      </c>
      <c r="T2958" s="15"/>
    </row>
    <row r="2959" spans="1:21" ht="11.85" customHeight="1" x14ac:dyDescent="0.2">
      <c r="A2959" s="2" t="s">
        <v>249</v>
      </c>
      <c r="C2959" s="3">
        <f>SUM(C2950:C2958)</f>
        <v>245735</v>
      </c>
      <c r="D2959" s="3"/>
      <c r="E2959" s="3">
        <f>SUM(E2950:E2958)</f>
        <v>232663.87000000005</v>
      </c>
      <c r="F2959" s="3"/>
      <c r="G2959" s="4">
        <f>SUM(G2950:G2958)</f>
        <v>181431.72000000003</v>
      </c>
      <c r="H2959" s="3"/>
      <c r="I2959" s="3">
        <f>SUM(I2950:I2958)</f>
        <v>239637</v>
      </c>
      <c r="J2959" s="3"/>
      <c r="K2959" s="3">
        <f>SUM(K2950:K2958)</f>
        <v>199637</v>
      </c>
      <c r="L2959" s="3"/>
      <c r="M2959" s="3">
        <f>SUM(M2950:M2958)</f>
        <v>226962</v>
      </c>
      <c r="N2959" s="3"/>
      <c r="O2959" s="3">
        <f>SUM(O2950:O2958)</f>
        <v>0</v>
      </c>
      <c r="P2959" s="3"/>
      <c r="Q2959" s="3">
        <f>SUM(Q2950:Q2958)</f>
        <v>226962</v>
      </c>
      <c r="R2959" s="3"/>
      <c r="S2959" s="3"/>
      <c r="U2959" s="3"/>
    </row>
    <row r="2960" spans="1:21" ht="11.85" customHeight="1" x14ac:dyDescent="0.2">
      <c r="C2960" s="3"/>
      <c r="D2960" s="3"/>
      <c r="F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</row>
    <row r="2961" spans="1:20" ht="11.85" customHeight="1" x14ac:dyDescent="0.2">
      <c r="A2961" s="14" t="s">
        <v>250</v>
      </c>
      <c r="C2961" s="3"/>
      <c r="D2961" s="3"/>
      <c r="F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</row>
    <row r="2962" spans="1:20" ht="11.85" customHeight="1" x14ac:dyDescent="0.2">
      <c r="A2962" s="2" t="s">
        <v>1268</v>
      </c>
      <c r="C2962" s="3">
        <v>0</v>
      </c>
      <c r="D2962" s="3"/>
      <c r="E2962" s="3">
        <v>0</v>
      </c>
      <c r="F2962" s="3"/>
      <c r="G2962" s="4">
        <v>0</v>
      </c>
      <c r="H2962" s="3"/>
      <c r="I2962" s="3">
        <v>170</v>
      </c>
      <c r="J2962" s="3"/>
      <c r="K2962" s="3">
        <v>170</v>
      </c>
      <c r="L2962" s="3"/>
      <c r="M2962" s="3">
        <v>0</v>
      </c>
      <c r="N2962" s="3"/>
      <c r="O2962" s="3">
        <v>0</v>
      </c>
      <c r="P2962" s="3"/>
      <c r="Q2962" s="3">
        <f t="shared" ref="Q2962:Q2974" si="87">M2962+O2962</f>
        <v>0</v>
      </c>
      <c r="T2962" s="15"/>
    </row>
    <row r="2963" spans="1:20" ht="11.85" customHeight="1" x14ac:dyDescent="0.2">
      <c r="A2963" s="2" t="s">
        <v>1269</v>
      </c>
      <c r="C2963" s="3">
        <v>239132</v>
      </c>
      <c r="D2963" s="3"/>
      <c r="E2963" s="3">
        <v>215922.18</v>
      </c>
      <c r="F2963" s="3"/>
      <c r="G2963" s="4">
        <v>222484.89</v>
      </c>
      <c r="H2963" s="3"/>
      <c r="I2963" s="3">
        <v>210000</v>
      </c>
      <c r="J2963" s="3"/>
      <c r="K2963" s="3">
        <v>225000</v>
      </c>
      <c r="L2963" s="3"/>
      <c r="M2963" s="3">
        <v>210000</v>
      </c>
      <c r="N2963" s="3"/>
      <c r="O2963" s="3">
        <v>0</v>
      </c>
      <c r="P2963" s="3"/>
      <c r="Q2963" s="3">
        <f t="shared" si="87"/>
        <v>210000</v>
      </c>
      <c r="T2963" s="15"/>
    </row>
    <row r="2964" spans="1:20" ht="11.85" customHeight="1" x14ac:dyDescent="0.2">
      <c r="A2964" s="2" t="s">
        <v>1270</v>
      </c>
      <c r="C2964" s="3">
        <v>22705</v>
      </c>
      <c r="D2964" s="3"/>
      <c r="E2964" s="3">
        <v>33105.660000000003</v>
      </c>
      <c r="F2964" s="3"/>
      <c r="G2964" s="4">
        <v>19533.27</v>
      </c>
      <c r="H2964" s="3"/>
      <c r="I2964" s="3">
        <v>20000</v>
      </c>
      <c r="J2964" s="3"/>
      <c r="K2964" s="3">
        <v>20000</v>
      </c>
      <c r="L2964" s="3"/>
      <c r="M2964" s="3">
        <v>20000</v>
      </c>
      <c r="N2964" s="3"/>
      <c r="O2964" s="3">
        <v>0</v>
      </c>
      <c r="P2964" s="3"/>
      <c r="Q2964" s="3">
        <f t="shared" si="87"/>
        <v>20000</v>
      </c>
      <c r="T2964" s="15"/>
    </row>
    <row r="2965" spans="1:20" ht="11.85" customHeight="1" x14ac:dyDescent="0.2">
      <c r="A2965" s="2" t="s">
        <v>1271</v>
      </c>
      <c r="C2965" s="3">
        <v>8275</v>
      </c>
      <c r="D2965" s="3"/>
      <c r="E2965" s="3">
        <v>8308.4500000000007</v>
      </c>
      <c r="F2965" s="3"/>
      <c r="G2965" s="4">
        <v>8483.17</v>
      </c>
      <c r="H2965" s="3"/>
      <c r="I2965" s="3">
        <v>10500</v>
      </c>
      <c r="J2965" s="3"/>
      <c r="K2965" s="3">
        <v>10500</v>
      </c>
      <c r="L2965" s="3"/>
      <c r="M2965" s="3">
        <v>10500</v>
      </c>
      <c r="N2965" s="3"/>
      <c r="O2965" s="3">
        <v>0</v>
      </c>
      <c r="P2965" s="3"/>
      <c r="Q2965" s="3">
        <f t="shared" si="87"/>
        <v>10500</v>
      </c>
      <c r="T2965" s="15"/>
    </row>
    <row r="2966" spans="1:20" ht="11.85" customHeight="1" x14ac:dyDescent="0.2">
      <c r="A2966" s="2" t="s">
        <v>1272</v>
      </c>
      <c r="C2966" s="3">
        <v>9357</v>
      </c>
      <c r="D2966" s="3"/>
      <c r="E2966" s="3">
        <v>10513.1</v>
      </c>
      <c r="F2966" s="3"/>
      <c r="G2966" s="4">
        <v>10767.05</v>
      </c>
      <c r="H2966" s="3"/>
      <c r="I2966" s="3">
        <v>11146</v>
      </c>
      <c r="J2966" s="3"/>
      <c r="K2966" s="3">
        <v>12146</v>
      </c>
      <c r="L2966" s="3"/>
      <c r="M2966" s="3">
        <v>11300</v>
      </c>
      <c r="N2966" s="3"/>
      <c r="O2966" s="3">
        <v>0</v>
      </c>
      <c r="P2966" s="3"/>
      <c r="Q2966" s="3">
        <f t="shared" si="87"/>
        <v>11300</v>
      </c>
      <c r="T2966" s="15"/>
    </row>
    <row r="2967" spans="1:20" ht="11.85" customHeight="1" x14ac:dyDescent="0.2">
      <c r="A2967" s="2" t="s">
        <v>1273</v>
      </c>
      <c r="C2967" s="3">
        <v>220</v>
      </c>
      <c r="D2967" s="3"/>
      <c r="E2967" s="3">
        <v>165</v>
      </c>
      <c r="F2967" s="3"/>
      <c r="G2967" s="4">
        <v>169</v>
      </c>
      <c r="H2967" s="3"/>
      <c r="I2967" s="3">
        <v>220</v>
      </c>
      <c r="J2967" s="3"/>
      <c r="K2967" s="3">
        <v>720</v>
      </c>
      <c r="L2967" s="3"/>
      <c r="M2967" s="3">
        <v>660</v>
      </c>
      <c r="N2967" s="3"/>
      <c r="O2967" s="3">
        <v>0</v>
      </c>
      <c r="P2967" s="3"/>
      <c r="Q2967" s="3">
        <f t="shared" si="87"/>
        <v>660</v>
      </c>
      <c r="T2967" s="15"/>
    </row>
    <row r="2968" spans="1:20" ht="11.85" customHeight="1" x14ac:dyDescent="0.2">
      <c r="A2968" s="2" t="s">
        <v>1274</v>
      </c>
      <c r="C2968" s="3">
        <v>0</v>
      </c>
      <c r="D2968" s="3"/>
      <c r="E2968" s="3">
        <v>0</v>
      </c>
      <c r="F2968" s="3"/>
      <c r="G2968" s="4">
        <v>0</v>
      </c>
      <c r="H2968" s="3"/>
      <c r="I2968" s="3">
        <v>0</v>
      </c>
      <c r="J2968" s="3"/>
      <c r="K2968" s="3">
        <v>0</v>
      </c>
      <c r="L2968" s="3"/>
      <c r="M2968" s="3">
        <v>0</v>
      </c>
      <c r="N2968" s="3"/>
      <c r="O2968" s="3">
        <v>0</v>
      </c>
      <c r="P2968" s="3"/>
      <c r="Q2968" s="3">
        <f t="shared" si="87"/>
        <v>0</v>
      </c>
      <c r="T2968" s="15"/>
    </row>
    <row r="2969" spans="1:20" ht="11.85" customHeight="1" x14ac:dyDescent="0.2">
      <c r="A2969" s="2" t="s">
        <v>1275</v>
      </c>
      <c r="C2969" s="3">
        <v>297</v>
      </c>
      <c r="D2969" s="3"/>
      <c r="E2969" s="3">
        <v>291.14999999999998</v>
      </c>
      <c r="F2969" s="3"/>
      <c r="G2969" s="4">
        <v>165.39</v>
      </c>
      <c r="H2969" s="3"/>
      <c r="I2969" s="3">
        <v>0</v>
      </c>
      <c r="J2969" s="3"/>
      <c r="K2969" s="3">
        <v>0</v>
      </c>
      <c r="L2969" s="3"/>
      <c r="M2969" s="3">
        <v>0</v>
      </c>
      <c r="N2969" s="3"/>
      <c r="O2969" s="3">
        <v>0</v>
      </c>
      <c r="P2969" s="3"/>
      <c r="Q2969" s="3">
        <f t="shared" si="87"/>
        <v>0</v>
      </c>
      <c r="T2969" s="15"/>
    </row>
    <row r="2970" spans="1:20" ht="11.85" customHeight="1" x14ac:dyDescent="0.2">
      <c r="A2970" s="2" t="s">
        <v>1276</v>
      </c>
      <c r="C2970" s="3">
        <v>0</v>
      </c>
      <c r="D2970" s="3"/>
      <c r="E2970" s="3">
        <v>0</v>
      </c>
      <c r="F2970" s="3"/>
      <c r="G2970" s="4">
        <v>0</v>
      </c>
      <c r="H2970" s="3"/>
      <c r="I2970" s="3">
        <v>0</v>
      </c>
      <c r="J2970" s="3"/>
      <c r="K2970" s="3">
        <v>0</v>
      </c>
      <c r="L2970" s="3"/>
      <c r="M2970" s="3">
        <v>0</v>
      </c>
      <c r="N2970" s="3"/>
      <c r="O2970" s="3">
        <v>0</v>
      </c>
      <c r="P2970" s="3"/>
      <c r="Q2970" s="3">
        <f t="shared" si="87"/>
        <v>0</v>
      </c>
      <c r="T2970" s="15"/>
    </row>
    <row r="2971" spans="1:20" ht="11.85" customHeight="1" x14ac:dyDescent="0.2">
      <c r="A2971" s="2" t="s">
        <v>1277</v>
      </c>
      <c r="C2971" s="3">
        <v>919</v>
      </c>
      <c r="D2971" s="3"/>
      <c r="E2971" s="3">
        <v>958.95</v>
      </c>
      <c r="F2971" s="3"/>
      <c r="G2971" s="4">
        <v>958.8</v>
      </c>
      <c r="H2971" s="3"/>
      <c r="I2971" s="3">
        <v>1100</v>
      </c>
      <c r="J2971" s="3"/>
      <c r="K2971" s="3">
        <v>1100</v>
      </c>
      <c r="L2971" s="3"/>
      <c r="M2971" s="3">
        <v>1100</v>
      </c>
      <c r="N2971" s="3"/>
      <c r="O2971" s="3">
        <v>0</v>
      </c>
      <c r="P2971" s="3"/>
      <c r="Q2971" s="3">
        <f t="shared" si="87"/>
        <v>1100</v>
      </c>
      <c r="T2971" s="15"/>
    </row>
    <row r="2972" spans="1:20" ht="11.85" customHeight="1" x14ac:dyDescent="0.2">
      <c r="A2972" s="2" t="s">
        <v>1278</v>
      </c>
      <c r="C2972" s="3">
        <v>1500</v>
      </c>
      <c r="D2972" s="3"/>
      <c r="E2972" s="3">
        <v>4950</v>
      </c>
      <c r="F2972" s="3"/>
      <c r="G2972" s="4">
        <v>2902.5</v>
      </c>
      <c r="H2972" s="3"/>
      <c r="I2972" s="3">
        <v>2500</v>
      </c>
      <c r="J2972" s="3"/>
      <c r="K2972" s="3">
        <v>19473</v>
      </c>
      <c r="L2972" s="3"/>
      <c r="M2972" s="3">
        <v>2500</v>
      </c>
      <c r="N2972" s="3"/>
      <c r="O2972" s="3">
        <v>0</v>
      </c>
      <c r="P2972" s="3"/>
      <c r="Q2972" s="3">
        <f t="shared" si="87"/>
        <v>2500</v>
      </c>
      <c r="T2972" s="15"/>
    </row>
    <row r="2973" spans="1:20" ht="11.85" customHeight="1" x14ac:dyDescent="0.2">
      <c r="A2973" s="2" t="s">
        <v>1279</v>
      </c>
      <c r="C2973" s="3">
        <v>689</v>
      </c>
      <c r="D2973" s="3"/>
      <c r="E2973" s="3">
        <v>1785.23</v>
      </c>
      <c r="F2973" s="3"/>
      <c r="G2973" s="4">
        <v>12262.92</v>
      </c>
      <c r="H2973" s="3"/>
      <c r="I2973" s="3">
        <v>1100</v>
      </c>
      <c r="J2973" s="3"/>
      <c r="K2973" s="3">
        <v>2000</v>
      </c>
      <c r="L2973" s="3"/>
      <c r="M2973" s="3">
        <v>2000</v>
      </c>
      <c r="N2973" s="3"/>
      <c r="O2973" s="3">
        <v>0</v>
      </c>
      <c r="P2973" s="3"/>
      <c r="Q2973" s="3">
        <f t="shared" si="87"/>
        <v>2000</v>
      </c>
      <c r="T2973" s="15"/>
    </row>
    <row r="2974" spans="1:20" ht="11.85" customHeight="1" x14ac:dyDescent="0.2">
      <c r="A2974" s="2" t="s">
        <v>1280</v>
      </c>
      <c r="C2974" s="16">
        <v>1300</v>
      </c>
      <c r="D2974" s="3"/>
      <c r="E2974" s="16">
        <v>1300</v>
      </c>
      <c r="F2974" s="3"/>
      <c r="G2974" s="17">
        <v>2400</v>
      </c>
      <c r="H2974" s="3"/>
      <c r="I2974" s="16">
        <v>3000</v>
      </c>
      <c r="J2974" s="3"/>
      <c r="K2974" s="16">
        <v>3000</v>
      </c>
      <c r="L2974" s="3"/>
      <c r="M2974" s="16">
        <v>3000</v>
      </c>
      <c r="N2974" s="3"/>
      <c r="O2974" s="16">
        <v>0</v>
      </c>
      <c r="P2974" s="3"/>
      <c r="Q2974" s="16">
        <f t="shared" si="87"/>
        <v>3000</v>
      </c>
      <c r="T2974" s="15"/>
    </row>
    <row r="2975" spans="1:20" ht="11.85" customHeight="1" x14ac:dyDescent="0.2">
      <c r="A2975" s="2" t="s">
        <v>267</v>
      </c>
      <c r="C2975" s="3">
        <f>SUM(C2962:C2974)</f>
        <v>284394</v>
      </c>
      <c r="D2975" s="3"/>
      <c r="E2975" s="3">
        <f>SUM(E2962:E2974)</f>
        <v>277299.72000000003</v>
      </c>
      <c r="F2975" s="3"/>
      <c r="G2975" s="4">
        <f>SUM(G2962:G2974)</f>
        <v>280126.99</v>
      </c>
      <c r="H2975" s="3"/>
      <c r="I2975" s="3">
        <f>SUM(I2962:I2974)</f>
        <v>259736</v>
      </c>
      <c r="J2975" s="3"/>
      <c r="K2975" s="3">
        <f>SUM(K2962:K2974)</f>
        <v>294109</v>
      </c>
      <c r="L2975" s="3"/>
      <c r="M2975" s="3">
        <f>SUM(M2962:M2974)</f>
        <v>261060</v>
      </c>
      <c r="N2975" s="3"/>
      <c r="O2975" s="3">
        <f>SUM(O2962:O2974)</f>
        <v>0</v>
      </c>
      <c r="P2975" s="3"/>
      <c r="Q2975" s="3">
        <f>SUM(Q2962:Q2974)</f>
        <v>261060</v>
      </c>
      <c r="R2975" s="3"/>
      <c r="S2975" s="3"/>
    </row>
    <row r="2976" spans="1:20" ht="11.85" customHeight="1" x14ac:dyDescent="0.2"/>
    <row r="2977" spans="1:20" ht="11.85" customHeight="1" x14ac:dyDescent="0.2">
      <c r="A2977" s="14" t="s">
        <v>268</v>
      </c>
    </row>
    <row r="2978" spans="1:20" ht="11.85" customHeight="1" x14ac:dyDescent="0.2">
      <c r="A2978" s="2" t="s">
        <v>1281</v>
      </c>
      <c r="C2978" s="3">
        <v>1333</v>
      </c>
      <c r="D2978" s="3"/>
      <c r="E2978" s="3">
        <v>1249.76</v>
      </c>
      <c r="F2978" s="3"/>
      <c r="G2978" s="4">
        <v>713.53</v>
      </c>
      <c r="H2978" s="3"/>
      <c r="I2978" s="3">
        <v>1350</v>
      </c>
      <c r="J2978" s="3"/>
      <c r="K2978" s="3">
        <v>1350</v>
      </c>
      <c r="L2978" s="3"/>
      <c r="M2978" s="3">
        <v>1350</v>
      </c>
      <c r="N2978" s="3"/>
      <c r="O2978" s="3">
        <v>0</v>
      </c>
      <c r="P2978" s="3"/>
      <c r="Q2978" s="3">
        <f t="shared" ref="Q2978:Q3000" si="88">M2978+O2978</f>
        <v>1350</v>
      </c>
      <c r="T2978" s="15"/>
    </row>
    <row r="2979" spans="1:20" ht="11.85" customHeight="1" x14ac:dyDescent="0.2">
      <c r="A2979" s="2" t="s">
        <v>1282</v>
      </c>
      <c r="C2979" s="3">
        <v>924</v>
      </c>
      <c r="D2979" s="3"/>
      <c r="E2979" s="3">
        <v>934.09</v>
      </c>
      <c r="F2979" s="3"/>
      <c r="G2979" s="4">
        <v>1810.49</v>
      </c>
      <c r="H2979" s="3"/>
      <c r="I2979" s="3">
        <v>2000</v>
      </c>
      <c r="J2979" s="3"/>
      <c r="K2979" s="3">
        <v>2000</v>
      </c>
      <c r="L2979" s="3"/>
      <c r="M2979" s="3">
        <v>3100</v>
      </c>
      <c r="N2979" s="3"/>
      <c r="O2979" s="3">
        <v>2150</v>
      </c>
      <c r="P2979" s="3"/>
      <c r="Q2979" s="3">
        <f t="shared" si="88"/>
        <v>5250</v>
      </c>
      <c r="T2979" s="15"/>
    </row>
    <row r="2980" spans="1:20" ht="11.85" customHeight="1" x14ac:dyDescent="0.2">
      <c r="A2980" s="2" t="s">
        <v>1283</v>
      </c>
      <c r="C2980" s="3">
        <v>7522</v>
      </c>
      <c r="D2980" s="3"/>
      <c r="E2980" s="3">
        <v>4263.25</v>
      </c>
      <c r="F2980" s="3"/>
      <c r="G2980" s="4">
        <v>3054.56</v>
      </c>
      <c r="H2980" s="3"/>
      <c r="I2980" s="3">
        <v>5000</v>
      </c>
      <c r="J2980" s="3"/>
      <c r="K2980" s="3">
        <v>5000</v>
      </c>
      <c r="L2980" s="3"/>
      <c r="M2980" s="3">
        <v>5000</v>
      </c>
      <c r="N2980" s="3"/>
      <c r="O2980" s="3">
        <v>0</v>
      </c>
      <c r="P2980" s="3"/>
      <c r="Q2980" s="3">
        <f t="shared" si="88"/>
        <v>5000</v>
      </c>
      <c r="T2980" s="15"/>
    </row>
    <row r="2981" spans="1:20" ht="11.85" customHeight="1" x14ac:dyDescent="0.2">
      <c r="A2981" s="2" t="s">
        <v>1284</v>
      </c>
      <c r="C2981" s="3">
        <v>7385</v>
      </c>
      <c r="D2981" s="3"/>
      <c r="E2981" s="3">
        <v>4131.9399999999996</v>
      </c>
      <c r="F2981" s="3"/>
      <c r="G2981" s="4">
        <v>1854.57</v>
      </c>
      <c r="H2981" s="3"/>
      <c r="I2981" s="3">
        <v>3500</v>
      </c>
      <c r="J2981" s="3"/>
      <c r="K2981" s="3">
        <v>3500</v>
      </c>
      <c r="L2981" s="3"/>
      <c r="M2981" s="3">
        <v>3500</v>
      </c>
      <c r="N2981" s="3"/>
      <c r="O2981" s="3">
        <v>0</v>
      </c>
      <c r="P2981" s="3"/>
      <c r="Q2981" s="3">
        <f t="shared" si="88"/>
        <v>3500</v>
      </c>
      <c r="T2981" s="15"/>
    </row>
    <row r="2982" spans="1:20" ht="11.85" customHeight="1" x14ac:dyDescent="0.2">
      <c r="A2982" s="2" t="s">
        <v>1285</v>
      </c>
      <c r="C2982" s="3">
        <v>20113</v>
      </c>
      <c r="D2982" s="3"/>
      <c r="E2982" s="3">
        <v>21014.05</v>
      </c>
      <c r="F2982" s="3"/>
      <c r="G2982" s="4">
        <v>15904.41</v>
      </c>
      <c r="H2982" s="3"/>
      <c r="I2982" s="3">
        <v>22500</v>
      </c>
      <c r="J2982" s="3"/>
      <c r="K2982" s="3">
        <v>17500</v>
      </c>
      <c r="L2982" s="3"/>
      <c r="M2982" s="3">
        <v>22500</v>
      </c>
      <c r="N2982" s="3"/>
      <c r="O2982" s="3">
        <v>0</v>
      </c>
      <c r="P2982" s="3"/>
      <c r="Q2982" s="3">
        <f t="shared" si="88"/>
        <v>22500</v>
      </c>
      <c r="T2982" s="15"/>
    </row>
    <row r="2983" spans="1:20" ht="11.85" customHeight="1" x14ac:dyDescent="0.2">
      <c r="A2983" s="2" t="s">
        <v>1286</v>
      </c>
      <c r="C2983" s="3">
        <v>2566</v>
      </c>
      <c r="D2983" s="3"/>
      <c r="E2983" s="3">
        <v>2496.88</v>
      </c>
      <c r="F2983" s="3"/>
      <c r="G2983" s="4">
        <v>5331.04</v>
      </c>
      <c r="H2983" s="3"/>
      <c r="I2983" s="3">
        <v>3000</v>
      </c>
      <c r="J2983" s="3"/>
      <c r="K2983" s="3">
        <v>3000</v>
      </c>
      <c r="L2983" s="3"/>
      <c r="M2983" s="3">
        <v>3000</v>
      </c>
      <c r="N2983" s="3"/>
      <c r="O2983" s="3">
        <v>0</v>
      </c>
      <c r="P2983" s="3"/>
      <c r="Q2983" s="3">
        <f t="shared" si="88"/>
        <v>3000</v>
      </c>
      <c r="T2983" s="15"/>
    </row>
    <row r="2984" spans="1:20" ht="11.85" customHeight="1" x14ac:dyDescent="0.2">
      <c r="A2984" s="2" t="s">
        <v>1287</v>
      </c>
      <c r="C2984" s="3">
        <v>0</v>
      </c>
      <c r="D2984" s="3"/>
      <c r="E2984" s="3">
        <v>125.84</v>
      </c>
      <c r="F2984" s="3"/>
      <c r="G2984" s="4">
        <v>129</v>
      </c>
      <c r="H2984" s="3"/>
      <c r="I2984" s="3">
        <v>500</v>
      </c>
      <c r="J2984" s="3"/>
      <c r="K2984" s="3">
        <v>500</v>
      </c>
      <c r="L2984" s="3"/>
      <c r="M2984" s="3">
        <v>500</v>
      </c>
      <c r="N2984" s="3"/>
      <c r="O2984" s="3">
        <v>0</v>
      </c>
      <c r="P2984" s="3"/>
      <c r="Q2984" s="3">
        <f t="shared" si="88"/>
        <v>500</v>
      </c>
      <c r="T2984" s="15"/>
    </row>
    <row r="2985" spans="1:20" ht="11.85" customHeight="1" x14ac:dyDescent="0.2">
      <c r="A2985" s="2" t="s">
        <v>1288</v>
      </c>
      <c r="C2985" s="3">
        <v>1309</v>
      </c>
      <c r="D2985" s="3"/>
      <c r="E2985" s="3">
        <v>1270</v>
      </c>
      <c r="F2985" s="3"/>
      <c r="G2985" s="4">
        <v>208.33</v>
      </c>
      <c r="H2985" s="3"/>
      <c r="I2985" s="3">
        <v>1500</v>
      </c>
      <c r="J2985" s="3"/>
      <c r="K2985" s="3">
        <v>1000</v>
      </c>
      <c r="L2985" s="3"/>
      <c r="M2985" s="3">
        <v>1500</v>
      </c>
      <c r="N2985" s="3"/>
      <c r="O2985" s="3">
        <v>0</v>
      </c>
      <c r="P2985" s="3"/>
      <c r="Q2985" s="3">
        <f t="shared" si="88"/>
        <v>1500</v>
      </c>
      <c r="T2985" s="15"/>
    </row>
    <row r="2986" spans="1:20" ht="11.85" customHeight="1" x14ac:dyDescent="0.2">
      <c r="A2986" s="2" t="s">
        <v>1289</v>
      </c>
      <c r="C2986" s="3">
        <v>190</v>
      </c>
      <c r="D2986" s="3"/>
      <c r="E2986" s="3">
        <v>268.88</v>
      </c>
      <c r="F2986" s="3"/>
      <c r="G2986" s="4">
        <v>2459.9699999999998</v>
      </c>
      <c r="H2986" s="3"/>
      <c r="I2986" s="3">
        <v>1500</v>
      </c>
      <c r="J2986" s="3"/>
      <c r="K2986" s="3">
        <v>1500</v>
      </c>
      <c r="L2986" s="3"/>
      <c r="M2986" s="3">
        <v>1500</v>
      </c>
      <c r="N2986" s="3"/>
      <c r="O2986" s="3">
        <v>0</v>
      </c>
      <c r="P2986" s="3"/>
      <c r="Q2986" s="3">
        <f t="shared" si="88"/>
        <v>1500</v>
      </c>
      <c r="T2986" s="15"/>
    </row>
    <row r="2987" spans="1:20" ht="11.85" customHeight="1" x14ac:dyDescent="0.2">
      <c r="A2987" s="2" t="s">
        <v>1290</v>
      </c>
      <c r="C2987" s="3">
        <v>6534</v>
      </c>
      <c r="D2987" s="3"/>
      <c r="E2987" s="3">
        <v>3295.93</v>
      </c>
      <c r="F2987" s="3"/>
      <c r="G2987" s="4">
        <v>5400.58</v>
      </c>
      <c r="H2987" s="3"/>
      <c r="I2987" s="3">
        <v>6600</v>
      </c>
      <c r="J2987" s="3"/>
      <c r="K2987" s="3">
        <v>6600</v>
      </c>
      <c r="L2987" s="3"/>
      <c r="M2987" s="3">
        <v>6600</v>
      </c>
      <c r="N2987" s="3"/>
      <c r="O2987" s="3">
        <v>0</v>
      </c>
      <c r="P2987" s="3"/>
      <c r="Q2987" s="3">
        <f t="shared" si="88"/>
        <v>6600</v>
      </c>
      <c r="T2987" s="15"/>
    </row>
    <row r="2988" spans="1:20" ht="11.85" customHeight="1" x14ac:dyDescent="0.2">
      <c r="A2988" s="2" t="s">
        <v>1291</v>
      </c>
      <c r="C2988" s="3">
        <v>4977</v>
      </c>
      <c r="D2988" s="3"/>
      <c r="E2988" s="3">
        <v>2385</v>
      </c>
      <c r="F2988" s="3"/>
      <c r="G2988" s="4">
        <v>4667.93</v>
      </c>
      <c r="H2988" s="3"/>
      <c r="I2988" s="3">
        <v>5500</v>
      </c>
      <c r="J2988" s="3"/>
      <c r="K2988" s="3">
        <v>5500</v>
      </c>
      <c r="L2988" s="3"/>
      <c r="M2988" s="3">
        <v>5500</v>
      </c>
      <c r="N2988" s="3"/>
      <c r="O2988" s="3">
        <v>0</v>
      </c>
      <c r="P2988" s="3"/>
      <c r="Q2988" s="3">
        <f t="shared" si="88"/>
        <v>5500</v>
      </c>
      <c r="T2988" s="15"/>
    </row>
    <row r="2989" spans="1:20" ht="11.85" customHeight="1" x14ac:dyDescent="0.2">
      <c r="A2989" s="2" t="s">
        <v>1292</v>
      </c>
      <c r="C2989" s="3">
        <v>0</v>
      </c>
      <c r="D2989" s="3"/>
      <c r="E2989" s="3">
        <v>90708</v>
      </c>
      <c r="F2989" s="3"/>
      <c r="G2989" s="4">
        <v>0</v>
      </c>
      <c r="H2989" s="3"/>
      <c r="I2989" s="3">
        <v>35000</v>
      </c>
      <c r="J2989" s="3"/>
      <c r="K2989" s="3">
        <v>35000</v>
      </c>
      <c r="L2989" s="3"/>
      <c r="M2989" s="3">
        <v>35000</v>
      </c>
      <c r="N2989" s="3"/>
      <c r="O2989" s="3">
        <v>0</v>
      </c>
      <c r="P2989" s="3"/>
      <c r="Q2989" s="3">
        <f t="shared" si="88"/>
        <v>35000</v>
      </c>
      <c r="T2989" s="15"/>
    </row>
    <row r="2990" spans="1:20" ht="11.85" customHeight="1" x14ac:dyDescent="0.2">
      <c r="A2990" s="2" t="s">
        <v>1293</v>
      </c>
      <c r="C2990" s="3">
        <v>0</v>
      </c>
      <c r="D2990" s="3"/>
      <c r="E2990" s="3">
        <v>0</v>
      </c>
      <c r="F2990" s="3"/>
      <c r="G2990" s="4">
        <v>79268.5</v>
      </c>
      <c r="H2990" s="3"/>
      <c r="I2990" s="3">
        <v>77725</v>
      </c>
      <c r="J2990" s="3"/>
      <c r="K2990" s="3">
        <v>77725</v>
      </c>
      <c r="L2990" s="3"/>
      <c r="M2990" s="3">
        <v>77725</v>
      </c>
      <c r="N2990" s="3"/>
      <c r="O2990" s="3">
        <v>0</v>
      </c>
      <c r="P2990" s="3"/>
      <c r="Q2990" s="3">
        <f t="shared" si="88"/>
        <v>77725</v>
      </c>
      <c r="T2990" s="15"/>
    </row>
    <row r="2991" spans="1:20" ht="11.85" customHeight="1" x14ac:dyDescent="0.2">
      <c r="A2991" s="2" t="s">
        <v>1294</v>
      </c>
      <c r="C2991" s="3">
        <v>127567</v>
      </c>
      <c r="D2991" s="3"/>
      <c r="E2991" s="3">
        <v>82898.42</v>
      </c>
      <c r="F2991" s="3"/>
      <c r="G2991" s="4">
        <v>50029.56</v>
      </c>
      <c r="H2991" s="3"/>
      <c r="I2991" s="3">
        <v>85000</v>
      </c>
      <c r="J2991" s="3"/>
      <c r="K2991" s="3">
        <v>117827</v>
      </c>
      <c r="L2991" s="3"/>
      <c r="M2991" s="3">
        <v>85000</v>
      </c>
      <c r="N2991" s="3"/>
      <c r="O2991" s="3">
        <v>0</v>
      </c>
      <c r="P2991" s="3"/>
      <c r="Q2991" s="3">
        <f t="shared" si="88"/>
        <v>85000</v>
      </c>
      <c r="T2991" s="15"/>
    </row>
    <row r="2992" spans="1:20" ht="11.85" customHeight="1" x14ac:dyDescent="0.2">
      <c r="A2992" s="2" t="s">
        <v>1295</v>
      </c>
      <c r="C2992" s="3">
        <v>5070</v>
      </c>
      <c r="D2992" s="3"/>
      <c r="E2992" s="3">
        <v>5073.59</v>
      </c>
      <c r="F2992" s="3"/>
      <c r="G2992" s="4">
        <v>6198.26</v>
      </c>
      <c r="H2992" s="3"/>
      <c r="I2992" s="3">
        <v>5000</v>
      </c>
      <c r="J2992" s="3"/>
      <c r="K2992" s="3">
        <v>5620</v>
      </c>
      <c r="L2992" s="3"/>
      <c r="M2992" s="3">
        <v>5000</v>
      </c>
      <c r="N2992" s="3"/>
      <c r="O2992" s="3">
        <v>0</v>
      </c>
      <c r="P2992" s="3"/>
      <c r="Q2992" s="3">
        <f t="shared" si="88"/>
        <v>5000</v>
      </c>
      <c r="T2992" s="15"/>
    </row>
    <row r="2993" spans="1:21" ht="11.85" customHeight="1" x14ac:dyDescent="0.2">
      <c r="A2993" s="2" t="s">
        <v>1296</v>
      </c>
      <c r="C2993" s="3">
        <v>386</v>
      </c>
      <c r="D2993" s="3"/>
      <c r="E2993" s="3">
        <v>432</v>
      </c>
      <c r="F2993" s="3"/>
      <c r="G2993" s="4">
        <v>429</v>
      </c>
      <c r="H2993" s="3"/>
      <c r="I2993" s="3">
        <v>440</v>
      </c>
      <c r="J2993" s="3"/>
      <c r="K2993" s="3">
        <v>440</v>
      </c>
      <c r="L2993" s="3"/>
      <c r="M2993" s="3">
        <v>440</v>
      </c>
      <c r="N2993" s="3"/>
      <c r="O2993" s="3">
        <v>0</v>
      </c>
      <c r="P2993" s="3"/>
      <c r="Q2993" s="3">
        <f t="shared" si="88"/>
        <v>440</v>
      </c>
      <c r="T2993" s="15"/>
    </row>
    <row r="2994" spans="1:21" ht="11.85" hidden="1" customHeight="1" x14ac:dyDescent="0.2">
      <c r="A2994" s="2" t="s">
        <v>1297</v>
      </c>
      <c r="C2994" s="3">
        <v>0</v>
      </c>
      <c r="D2994" s="3"/>
      <c r="E2994" s="3">
        <v>0</v>
      </c>
      <c r="F2994" s="3"/>
      <c r="G2994" s="4">
        <v>0</v>
      </c>
      <c r="H2994" s="3"/>
      <c r="I2994" s="3">
        <v>0</v>
      </c>
      <c r="J2994" s="3"/>
      <c r="K2994" s="3">
        <v>0</v>
      </c>
      <c r="L2994" s="3"/>
      <c r="M2994" s="3">
        <v>0</v>
      </c>
      <c r="N2994" s="3"/>
      <c r="O2994" s="3">
        <v>0</v>
      </c>
      <c r="P2994" s="3"/>
      <c r="Q2994" s="3">
        <f t="shared" si="88"/>
        <v>0</v>
      </c>
      <c r="T2994" s="15"/>
    </row>
    <row r="2995" spans="1:21" ht="11.85" customHeight="1" x14ac:dyDescent="0.2">
      <c r="A2995" s="2" t="s">
        <v>1298</v>
      </c>
      <c r="C2995" s="3">
        <v>56932</v>
      </c>
      <c r="D2995" s="3"/>
      <c r="E2995" s="3">
        <v>35612.080000000002</v>
      </c>
      <c r="F2995" s="3"/>
      <c r="G2995" s="4">
        <v>33599.53</v>
      </c>
      <c r="H2995" s="3"/>
      <c r="I2995" s="3">
        <v>50000</v>
      </c>
      <c r="J2995" s="3"/>
      <c r="K2995" s="3">
        <v>50000</v>
      </c>
      <c r="L2995" s="3"/>
      <c r="M2995" s="3">
        <v>50000</v>
      </c>
      <c r="N2995" s="3"/>
      <c r="O2995" s="3">
        <v>0</v>
      </c>
      <c r="P2995" s="3"/>
      <c r="Q2995" s="3">
        <f t="shared" si="88"/>
        <v>50000</v>
      </c>
      <c r="T2995" s="15"/>
    </row>
    <row r="2996" spans="1:21" ht="11.85" customHeight="1" x14ac:dyDescent="0.2">
      <c r="A2996" s="2" t="s">
        <v>1299</v>
      </c>
      <c r="C2996" s="3">
        <v>1872</v>
      </c>
      <c r="D2996" s="3"/>
      <c r="E2996" s="3">
        <v>1790.71</v>
      </c>
      <c r="F2996" s="3"/>
      <c r="G2996" s="4">
        <v>1858.85</v>
      </c>
      <c r="H2996" s="3"/>
      <c r="I2996" s="3">
        <v>1900</v>
      </c>
      <c r="J2996" s="3"/>
      <c r="K2996" s="3">
        <v>1900</v>
      </c>
      <c r="L2996" s="3"/>
      <c r="M2996" s="3">
        <v>1900</v>
      </c>
      <c r="N2996" s="3"/>
      <c r="O2996" s="3">
        <v>0</v>
      </c>
      <c r="P2996" s="3"/>
      <c r="Q2996" s="3">
        <f t="shared" si="88"/>
        <v>1900</v>
      </c>
      <c r="T2996" s="15"/>
    </row>
    <row r="2997" spans="1:21" ht="11.85" customHeight="1" x14ac:dyDescent="0.2">
      <c r="A2997" s="2" t="s">
        <v>1300</v>
      </c>
      <c r="C2997" s="3">
        <v>28336</v>
      </c>
      <c r="D2997" s="3"/>
      <c r="E2997" s="3">
        <v>25930.01</v>
      </c>
      <c r="F2997" s="3"/>
      <c r="G2997" s="4">
        <v>23710.77</v>
      </c>
      <c r="H2997" s="3"/>
      <c r="I2997" s="3">
        <v>25000</v>
      </c>
      <c r="J2997" s="3"/>
      <c r="K2997" s="3">
        <v>25000</v>
      </c>
      <c r="L2997" s="3"/>
      <c r="M2997" s="3">
        <v>25000</v>
      </c>
      <c r="N2997" s="3"/>
      <c r="O2997" s="3">
        <v>0</v>
      </c>
      <c r="P2997" s="3"/>
      <c r="Q2997" s="3">
        <f t="shared" si="88"/>
        <v>25000</v>
      </c>
      <c r="T2997" s="15"/>
    </row>
    <row r="2998" spans="1:21" ht="11.85" customHeight="1" x14ac:dyDescent="0.2">
      <c r="A2998" s="2" t="s">
        <v>1301</v>
      </c>
      <c r="C2998" s="3">
        <v>1352</v>
      </c>
      <c r="D2998" s="3"/>
      <c r="E2998" s="3">
        <v>0</v>
      </c>
      <c r="F2998" s="3"/>
      <c r="G2998" s="4">
        <v>0</v>
      </c>
      <c r="H2998" s="3"/>
      <c r="I2998" s="3">
        <v>0</v>
      </c>
      <c r="J2998" s="3"/>
      <c r="K2998" s="3">
        <v>0</v>
      </c>
      <c r="L2998" s="3"/>
      <c r="M2998" s="3">
        <v>0</v>
      </c>
      <c r="N2998" s="3"/>
      <c r="O2998" s="3">
        <v>0</v>
      </c>
      <c r="P2998" s="3"/>
      <c r="Q2998" s="3">
        <f t="shared" si="88"/>
        <v>0</v>
      </c>
      <c r="T2998" s="15"/>
    </row>
    <row r="2999" spans="1:21" ht="11.85" customHeight="1" x14ac:dyDescent="0.2">
      <c r="A2999" s="2" t="s">
        <v>1302</v>
      </c>
      <c r="C2999" s="3">
        <v>11500</v>
      </c>
      <c r="D2999" s="3"/>
      <c r="E2999" s="3">
        <v>8001</v>
      </c>
      <c r="F2999" s="3"/>
      <c r="G2999" s="4">
        <v>6270</v>
      </c>
      <c r="H2999" s="3"/>
      <c r="I2999" s="3">
        <v>9500</v>
      </c>
      <c r="J2999" s="3"/>
      <c r="K2999" s="3">
        <v>6500</v>
      </c>
      <c r="L2999" s="3"/>
      <c r="M2999" s="3">
        <v>9500</v>
      </c>
      <c r="N2999" s="3"/>
      <c r="O2999" s="3">
        <v>0</v>
      </c>
      <c r="P2999" s="3"/>
      <c r="Q2999" s="3">
        <f t="shared" si="88"/>
        <v>9500</v>
      </c>
      <c r="T2999" s="15"/>
    </row>
    <row r="3000" spans="1:21" ht="11.85" customHeight="1" x14ac:dyDescent="0.2">
      <c r="A3000" s="2" t="s">
        <v>1303</v>
      </c>
      <c r="C3000" s="16">
        <v>24999</v>
      </c>
      <c r="D3000" s="3"/>
      <c r="E3000" s="16">
        <v>41101.74</v>
      </c>
      <c r="F3000" s="3"/>
      <c r="G3000" s="17">
        <v>53707.57</v>
      </c>
      <c r="H3000" s="3"/>
      <c r="I3000" s="16">
        <v>58699</v>
      </c>
      <c r="J3000" s="3"/>
      <c r="K3000" s="16">
        <v>58699</v>
      </c>
      <c r="L3000" s="3"/>
      <c r="M3000" s="16">
        <v>39900</v>
      </c>
      <c r="N3000" s="3"/>
      <c r="O3000" s="16">
        <v>0</v>
      </c>
      <c r="P3000" s="3"/>
      <c r="Q3000" s="16">
        <f t="shared" si="88"/>
        <v>39900</v>
      </c>
      <c r="T3000" s="15"/>
    </row>
    <row r="3001" spans="1:21" ht="11.85" customHeight="1" x14ac:dyDescent="0.2">
      <c r="A3001" s="2" t="s">
        <v>290</v>
      </c>
      <c r="C3001" s="3">
        <f>SUM(C2978:C2983)+SUM(C2984:C3000)</f>
        <v>310867</v>
      </c>
      <c r="D3001" s="3"/>
      <c r="E3001" s="3">
        <f>SUM(E2978:E2983)+SUM(E2984:E3000)</f>
        <v>332983.17000000004</v>
      </c>
      <c r="F3001" s="3"/>
      <c r="G3001" s="4">
        <f>SUM(G2978:G2983)+SUM(G2984:G3000)</f>
        <v>296606.44999999995</v>
      </c>
      <c r="H3001" s="3"/>
      <c r="I3001" s="3">
        <f>SUM(I2978:I2983)+SUM(I2984:I3000)</f>
        <v>401214</v>
      </c>
      <c r="J3001" s="3"/>
      <c r="K3001" s="3">
        <f>SUM(K2978:K2983)+SUM(K2984:K3000)</f>
        <v>426161</v>
      </c>
      <c r="L3001" s="3"/>
      <c r="M3001" s="3">
        <f>SUM(M2978:M2983)+SUM(M2984:M3000)</f>
        <v>383515</v>
      </c>
      <c r="N3001" s="3"/>
      <c r="O3001" s="3">
        <f>SUM(O2978:O2983)+SUM(O2984:O3000)</f>
        <v>2150</v>
      </c>
      <c r="P3001" s="3"/>
      <c r="Q3001" s="3">
        <f>SUM(Q2978:Q2983)+SUM(Q2984:Q3000)</f>
        <v>385665</v>
      </c>
      <c r="R3001" s="3"/>
      <c r="S3001" s="3"/>
      <c r="U3001" s="3"/>
    </row>
    <row r="3002" spans="1:21" ht="11.85" customHeight="1" x14ac:dyDescent="0.2">
      <c r="C3002" s="3"/>
      <c r="D3002" s="3"/>
      <c r="F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</row>
    <row r="3003" spans="1:21" ht="11.85" customHeight="1" x14ac:dyDescent="0.2">
      <c r="A3003" s="1"/>
      <c r="B3003" s="1"/>
      <c r="E3003" s="3" t="str">
        <f>$E$1</f>
        <v>CITY OF BRADY</v>
      </c>
    </row>
    <row r="3004" spans="1:21" ht="11.85" customHeight="1" x14ac:dyDescent="0.2">
      <c r="E3004" s="3" t="str">
        <f>$E$2</f>
        <v>BUDGET REPORT</v>
      </c>
    </row>
    <row r="3005" spans="1:21" ht="11.85" customHeight="1" x14ac:dyDescent="0.2">
      <c r="E3005" s="3" t="str">
        <f>$E$3</f>
        <v>FISCAL YEAR 2015 - 2016</v>
      </c>
    </row>
    <row r="3006" spans="1:21" ht="11.85" customHeight="1" x14ac:dyDescent="0.2">
      <c r="A3006" s="2" t="s">
        <v>1212</v>
      </c>
    </row>
    <row r="3007" spans="1:21" ht="11.85" customHeight="1" x14ac:dyDescent="0.2">
      <c r="A3007" s="2" t="s">
        <v>1258</v>
      </c>
    </row>
    <row r="3008" spans="1:21" ht="11.85" customHeight="1" x14ac:dyDescent="0.2">
      <c r="I3008" s="48" t="str">
        <f>$I$6</f>
        <v>(----- 2014-2015 ------)</v>
      </c>
      <c r="J3008" s="48"/>
      <c r="K3008" s="48"/>
      <c r="L3008" s="7"/>
      <c r="M3008" s="48" t="str">
        <f>$M$6</f>
        <v>2015-2016</v>
      </c>
      <c r="N3008" s="48"/>
      <c r="O3008" s="48"/>
      <c r="P3008" s="48"/>
      <c r="Q3008" s="48"/>
    </row>
    <row r="3009" spans="1:20" ht="11.85" customHeight="1" x14ac:dyDescent="0.2">
      <c r="C3009" s="7" t="str">
        <f>$C$7</f>
        <v>2011- 2012</v>
      </c>
      <c r="D3009" s="7"/>
      <c r="E3009" s="8" t="str">
        <f>$E$7</f>
        <v>2012-2013</v>
      </c>
      <c r="F3009" s="7"/>
      <c r="G3009" s="9" t="str">
        <f>$G$7</f>
        <v>2013- 2014</v>
      </c>
      <c r="H3009" s="7"/>
      <c r="I3009" s="7" t="s">
        <v>9</v>
      </c>
      <c r="J3009" s="7"/>
      <c r="K3009" s="7" t="str">
        <f>+$K$7</f>
        <v>PROJECTED</v>
      </c>
      <c r="L3009" s="7"/>
      <c r="M3009" s="7" t="str">
        <f>$M$7</f>
        <v>2015-2016</v>
      </c>
      <c r="N3009" s="7"/>
      <c r="O3009" s="7" t="str">
        <f>$O$7</f>
        <v>2015-2016</v>
      </c>
      <c r="P3009" s="7"/>
      <c r="Q3009" s="42" t="str">
        <f>$Q$7</f>
        <v>APPROVED</v>
      </c>
    </row>
    <row r="3010" spans="1:20" ht="11.85" customHeight="1" x14ac:dyDescent="0.2">
      <c r="A3010" s="10" t="s">
        <v>237</v>
      </c>
      <c r="C3010" s="11" t="s">
        <v>12</v>
      </c>
      <c r="D3010" s="7"/>
      <c r="E3010" s="12" t="s">
        <v>12</v>
      </c>
      <c r="F3010" s="7"/>
      <c r="G3010" s="13" t="s">
        <v>12</v>
      </c>
      <c r="H3010" s="7"/>
      <c r="I3010" s="11" t="s">
        <v>13</v>
      </c>
      <c r="J3010" s="7"/>
      <c r="K3010" s="11" t="s">
        <v>13</v>
      </c>
      <c r="L3010" s="7"/>
      <c r="M3010" s="11" t="str">
        <f>$M$8</f>
        <v>BASE</v>
      </c>
      <c r="N3010" s="7"/>
      <c r="O3010" s="11" t="str">
        <f>$O$8</f>
        <v>SUPPLEMENTAL</v>
      </c>
      <c r="P3010" s="7"/>
      <c r="Q3010" s="11" t="str">
        <f>$Q$8</f>
        <v>BUDGET</v>
      </c>
    </row>
    <row r="3011" spans="1:20" ht="11.85" customHeight="1" x14ac:dyDescent="0.2">
      <c r="C3011" s="3"/>
      <c r="D3011" s="3"/>
      <c r="F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</row>
    <row r="3012" spans="1:20" ht="11.85" customHeight="1" x14ac:dyDescent="0.2">
      <c r="A3012" s="2" t="s">
        <v>1304</v>
      </c>
      <c r="C3012" s="19">
        <v>182587</v>
      </c>
      <c r="D3012" s="3"/>
      <c r="E3012" s="19">
        <v>78777.77</v>
      </c>
      <c r="F3012" s="3"/>
      <c r="G3012" s="20">
        <v>0</v>
      </c>
      <c r="H3012" s="3"/>
      <c r="I3012" s="19">
        <v>60000</v>
      </c>
      <c r="J3012" s="3"/>
      <c r="K3012" s="19">
        <v>60000</v>
      </c>
      <c r="L3012" s="3"/>
      <c r="M3012" s="19">
        <v>0</v>
      </c>
      <c r="N3012" s="3"/>
      <c r="O3012" s="19">
        <v>75215</v>
      </c>
      <c r="P3012" s="3"/>
      <c r="Q3012" s="19">
        <f>M3012+O3012</f>
        <v>75215</v>
      </c>
    </row>
    <row r="3013" spans="1:20" ht="11.85" customHeight="1" x14ac:dyDescent="0.2">
      <c r="A3013" s="2" t="s">
        <v>1305</v>
      </c>
      <c r="C3013" s="16">
        <v>0</v>
      </c>
      <c r="D3013" s="3"/>
      <c r="E3013" s="16">
        <v>0</v>
      </c>
      <c r="F3013" s="3"/>
      <c r="G3013" s="17">
        <v>0</v>
      </c>
      <c r="H3013" s="3"/>
      <c r="I3013" s="16">
        <v>0</v>
      </c>
      <c r="J3013" s="3"/>
      <c r="K3013" s="16">
        <v>0</v>
      </c>
      <c r="L3013" s="3"/>
      <c r="M3013" s="16">
        <v>0</v>
      </c>
      <c r="N3013" s="3"/>
      <c r="O3013" s="16">
        <v>50000</v>
      </c>
      <c r="P3013" s="3"/>
      <c r="Q3013" s="16">
        <f>M3013+O3013</f>
        <v>50000</v>
      </c>
    </row>
    <row r="3014" spans="1:20" ht="11.85" customHeight="1" x14ac:dyDescent="0.2">
      <c r="A3014" s="2" t="s">
        <v>293</v>
      </c>
      <c r="C3014" s="3">
        <f>SUM(C3012:C3013)</f>
        <v>182587</v>
      </c>
      <c r="D3014" s="3"/>
      <c r="E3014" s="3">
        <f>SUM(E3012:E3013)</f>
        <v>78777.77</v>
      </c>
      <c r="F3014" s="3"/>
      <c r="G3014" s="4">
        <f>SUM(G3012:G3013)</f>
        <v>0</v>
      </c>
      <c r="H3014" s="3"/>
      <c r="I3014" s="3">
        <f>SUM(I3012:I3013)</f>
        <v>60000</v>
      </c>
      <c r="J3014" s="3"/>
      <c r="K3014" s="3">
        <f>SUM(K3012:K3013)</f>
        <v>60000</v>
      </c>
      <c r="L3014" s="3"/>
      <c r="M3014" s="3">
        <f>SUM(M3012:M3013)</f>
        <v>0</v>
      </c>
      <c r="N3014" s="3"/>
      <c r="O3014" s="3">
        <f>SUM(O3012:O3013)</f>
        <v>125215</v>
      </c>
      <c r="P3014" s="3"/>
      <c r="Q3014" s="3">
        <f>SUM(Q3012:Q3013)</f>
        <v>125215</v>
      </c>
    </row>
    <row r="3015" spans="1:20" ht="11.85" customHeight="1" x14ac:dyDescent="0.2">
      <c r="C3015" s="3"/>
      <c r="D3015" s="3"/>
      <c r="F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</row>
    <row r="3016" spans="1:20" ht="11.85" customHeight="1" x14ac:dyDescent="0.2">
      <c r="A3016" s="14" t="s">
        <v>943</v>
      </c>
      <c r="C3016" s="3"/>
      <c r="D3016" s="3"/>
      <c r="F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</row>
    <row r="3017" spans="1:20" ht="11.85" customHeight="1" x14ac:dyDescent="0.2">
      <c r="A3017" s="2" t="s">
        <v>1306</v>
      </c>
      <c r="C3017" s="3">
        <v>36765</v>
      </c>
      <c r="D3017" s="3"/>
      <c r="E3017" s="3">
        <v>0</v>
      </c>
      <c r="F3017" s="3"/>
      <c r="G3017" s="4">
        <v>0</v>
      </c>
      <c r="H3017" s="3"/>
      <c r="I3017" s="3">
        <v>0</v>
      </c>
      <c r="J3017" s="3"/>
      <c r="K3017" s="3">
        <v>0</v>
      </c>
      <c r="L3017" s="3"/>
      <c r="M3017" s="3">
        <v>0</v>
      </c>
      <c r="N3017" s="3"/>
      <c r="O3017" s="3">
        <v>0</v>
      </c>
      <c r="P3017" s="3"/>
      <c r="Q3017" s="3">
        <f>M3017+O3017</f>
        <v>0</v>
      </c>
    </row>
    <row r="3018" spans="1:20" ht="11.85" customHeight="1" x14ac:dyDescent="0.2">
      <c r="A3018" s="2" t="s">
        <v>1307</v>
      </c>
      <c r="C3018" s="3">
        <v>29350</v>
      </c>
      <c r="D3018" s="3"/>
      <c r="E3018" s="3">
        <v>0</v>
      </c>
      <c r="F3018" s="3"/>
      <c r="G3018" s="4">
        <v>0</v>
      </c>
      <c r="H3018" s="3"/>
      <c r="I3018" s="3">
        <v>0</v>
      </c>
      <c r="J3018" s="3"/>
      <c r="K3018" s="3">
        <v>0</v>
      </c>
      <c r="L3018" s="3"/>
      <c r="M3018" s="3">
        <v>0</v>
      </c>
      <c r="N3018" s="3"/>
      <c r="O3018" s="3">
        <v>0</v>
      </c>
      <c r="P3018" s="3"/>
      <c r="Q3018" s="3">
        <f>M3018+O3018</f>
        <v>0</v>
      </c>
    </row>
    <row r="3019" spans="1:20" ht="11.85" customHeight="1" x14ac:dyDescent="0.2">
      <c r="A3019" s="2" t="s">
        <v>1308</v>
      </c>
      <c r="C3019" s="16">
        <v>59750</v>
      </c>
      <c r="D3019" s="3"/>
      <c r="E3019" s="16">
        <v>0</v>
      </c>
      <c r="F3019" s="3"/>
      <c r="G3019" s="17">
        <v>0</v>
      </c>
      <c r="H3019" s="3"/>
      <c r="I3019" s="16">
        <v>0</v>
      </c>
      <c r="J3019" s="3"/>
      <c r="K3019" s="16">
        <v>0</v>
      </c>
      <c r="L3019" s="3"/>
      <c r="M3019" s="16">
        <v>0</v>
      </c>
      <c r="N3019" s="3"/>
      <c r="O3019" s="16">
        <v>0</v>
      </c>
      <c r="P3019" s="3"/>
      <c r="Q3019" s="16">
        <f>M3019+O3019</f>
        <v>0</v>
      </c>
    </row>
    <row r="3020" spans="1:20" ht="11.85" customHeight="1" x14ac:dyDescent="0.2">
      <c r="A3020" s="2" t="s">
        <v>945</v>
      </c>
      <c r="C3020" s="3">
        <f>SUM(C3017:C3019)</f>
        <v>125865</v>
      </c>
      <c r="D3020" s="3"/>
      <c r="E3020" s="3">
        <f>SUM(E3017:E3019)</f>
        <v>0</v>
      </c>
      <c r="F3020" s="3"/>
      <c r="G3020" s="4">
        <f>SUM(G3017:G3019)</f>
        <v>0</v>
      </c>
      <c r="H3020" s="3"/>
      <c r="I3020" s="3">
        <f>SUM(I3017:I3019)</f>
        <v>0</v>
      </c>
      <c r="J3020" s="3"/>
      <c r="K3020" s="3">
        <f>SUM(K3017:K3019)</f>
        <v>0</v>
      </c>
      <c r="L3020" s="3"/>
      <c r="M3020" s="3">
        <f>SUM(M3017:M3019)</f>
        <v>0</v>
      </c>
      <c r="N3020" s="3"/>
      <c r="O3020" s="3">
        <f>SUM(O3017:O3019)</f>
        <v>0</v>
      </c>
      <c r="P3020" s="3"/>
      <c r="Q3020" s="3">
        <f>SUM(Q3017:Q3019)</f>
        <v>0</v>
      </c>
    </row>
    <row r="3021" spans="1:20" ht="11.85" customHeight="1" x14ac:dyDescent="0.2">
      <c r="C3021" s="3"/>
      <c r="D3021" s="3"/>
      <c r="F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</row>
    <row r="3022" spans="1:20" ht="11.85" customHeight="1" x14ac:dyDescent="0.2">
      <c r="A3022" s="14" t="s">
        <v>294</v>
      </c>
      <c r="C3022" s="3"/>
      <c r="D3022" s="3"/>
      <c r="F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</row>
    <row r="3023" spans="1:20" ht="11.85" customHeight="1" x14ac:dyDescent="0.2">
      <c r="A3023" s="2" t="s">
        <v>1309</v>
      </c>
      <c r="C3023" s="3">
        <v>342967</v>
      </c>
      <c r="D3023" s="3"/>
      <c r="E3023" s="3">
        <v>366378.34</v>
      </c>
      <c r="F3023" s="3"/>
      <c r="G3023" s="4">
        <v>402877.38</v>
      </c>
      <c r="H3023" s="3"/>
      <c r="I3023" s="3">
        <v>461801</v>
      </c>
      <c r="J3023" s="3"/>
      <c r="K3023" s="3">
        <v>461801</v>
      </c>
      <c r="L3023" s="3"/>
      <c r="M3023" s="3">
        <v>475500</v>
      </c>
      <c r="N3023" s="3"/>
      <c r="O3023" s="3">
        <v>0</v>
      </c>
      <c r="P3023" s="3"/>
      <c r="Q3023" s="3">
        <f t="shared" ref="Q3023:Q3029" si="89">M3023+O3023</f>
        <v>475500</v>
      </c>
      <c r="T3023" s="15"/>
    </row>
    <row r="3024" spans="1:20" ht="11.85" customHeight="1" x14ac:dyDescent="0.2">
      <c r="A3024" s="2" t="s">
        <v>1310</v>
      </c>
      <c r="C3024" s="3">
        <v>0</v>
      </c>
      <c r="D3024" s="3"/>
      <c r="E3024" s="3">
        <v>916985.62</v>
      </c>
      <c r="F3024" s="3"/>
      <c r="G3024" s="4">
        <v>202080.81</v>
      </c>
      <c r="H3024" s="3"/>
      <c r="I3024" s="3">
        <v>62000</v>
      </c>
      <c r="J3024" s="3"/>
      <c r="K3024" s="3">
        <v>71890</v>
      </c>
      <c r="L3024" s="3"/>
      <c r="M3024" s="3">
        <v>0</v>
      </c>
      <c r="N3024" s="3"/>
      <c r="O3024" s="3">
        <v>0</v>
      </c>
      <c r="P3024" s="3"/>
      <c r="Q3024" s="3">
        <f t="shared" si="89"/>
        <v>0</v>
      </c>
    </row>
    <row r="3025" spans="1:22" ht="11.85" customHeight="1" x14ac:dyDescent="0.2">
      <c r="A3025" s="2" t="s">
        <v>1311</v>
      </c>
      <c r="C3025" s="3">
        <v>334910</v>
      </c>
      <c r="D3025" s="3"/>
      <c r="E3025" s="3">
        <v>364003</v>
      </c>
      <c r="F3025" s="3"/>
      <c r="G3025" s="4">
        <v>0</v>
      </c>
      <c r="H3025" s="3"/>
      <c r="I3025" s="3">
        <v>0</v>
      </c>
      <c r="J3025" s="3"/>
      <c r="K3025" s="3">
        <v>0</v>
      </c>
      <c r="L3025" s="3"/>
      <c r="M3025" s="3">
        <v>0</v>
      </c>
      <c r="N3025" s="3"/>
      <c r="O3025" s="3">
        <v>0</v>
      </c>
      <c r="P3025" s="3"/>
      <c r="Q3025" s="3">
        <f t="shared" si="89"/>
        <v>0</v>
      </c>
      <c r="T3025" s="32"/>
    </row>
    <row r="3026" spans="1:22" ht="11.85" customHeight="1" x14ac:dyDescent="0.2">
      <c r="A3026" s="2" t="s">
        <v>1312</v>
      </c>
      <c r="C3026" s="19">
        <v>0</v>
      </c>
      <c r="D3026" s="19"/>
      <c r="E3026" s="19">
        <v>0</v>
      </c>
      <c r="F3026" s="19"/>
      <c r="G3026" s="20">
        <v>407655</v>
      </c>
      <c r="H3026" s="19"/>
      <c r="I3026" s="19">
        <v>255500</v>
      </c>
      <c r="J3026" s="19"/>
      <c r="K3026" s="19">
        <v>1004240</v>
      </c>
      <c r="L3026" s="19"/>
      <c r="M3026" s="19">
        <v>0</v>
      </c>
      <c r="N3026" s="19"/>
      <c r="O3026" s="19">
        <v>475585</v>
      </c>
      <c r="P3026" s="19"/>
      <c r="Q3026" s="3">
        <f t="shared" si="89"/>
        <v>475585</v>
      </c>
      <c r="R3026" s="43"/>
      <c r="S3026" s="43"/>
    </row>
    <row r="3027" spans="1:22" ht="11.85" customHeight="1" x14ac:dyDescent="0.2">
      <c r="A3027" s="2" t="s">
        <v>1313</v>
      </c>
      <c r="C3027" s="19">
        <v>0</v>
      </c>
      <c r="D3027" s="19"/>
      <c r="E3027" s="19">
        <v>0</v>
      </c>
      <c r="F3027" s="19"/>
      <c r="G3027" s="20">
        <v>0</v>
      </c>
      <c r="H3027" s="19"/>
      <c r="I3027" s="19">
        <v>0</v>
      </c>
      <c r="J3027" s="19"/>
      <c r="K3027" s="19">
        <v>221260</v>
      </c>
      <c r="L3027" s="19"/>
      <c r="M3027" s="19">
        <v>0</v>
      </c>
      <c r="N3027" s="19"/>
      <c r="O3027" s="19">
        <v>0</v>
      </c>
      <c r="P3027" s="19"/>
      <c r="Q3027" s="3">
        <f t="shared" si="89"/>
        <v>0</v>
      </c>
      <c r="R3027" s="47"/>
      <c r="S3027" s="43"/>
    </row>
    <row r="3028" spans="1:22" ht="11.85" customHeight="1" x14ac:dyDescent="0.2">
      <c r="A3028" s="2" t="s">
        <v>1314</v>
      </c>
      <c r="C3028" s="19">
        <v>0</v>
      </c>
      <c r="D3028" s="19"/>
      <c r="E3028" s="19">
        <v>0</v>
      </c>
      <c r="F3028" s="19"/>
      <c r="G3028" s="20">
        <v>0</v>
      </c>
      <c r="H3028" s="19"/>
      <c r="I3028" s="19">
        <v>83119</v>
      </c>
      <c r="J3028" s="19"/>
      <c r="K3028" s="19">
        <v>31691</v>
      </c>
      <c r="L3028" s="19"/>
      <c r="M3028" s="19">
        <v>287283</v>
      </c>
      <c r="N3028" s="19"/>
      <c r="O3028" s="19">
        <v>-287283</v>
      </c>
      <c r="P3028" s="19"/>
      <c r="Q3028" s="3">
        <f t="shared" si="89"/>
        <v>0</v>
      </c>
      <c r="R3028" s="43"/>
      <c r="S3028" s="43"/>
    </row>
    <row r="3029" spans="1:22" ht="11.85" customHeight="1" x14ac:dyDescent="0.2">
      <c r="A3029" s="2" t="s">
        <v>1315</v>
      </c>
      <c r="C3029" s="16">
        <v>0</v>
      </c>
      <c r="D3029" s="3"/>
      <c r="E3029" s="16">
        <v>0</v>
      </c>
      <c r="F3029" s="3"/>
      <c r="G3029" s="17">
        <v>0</v>
      </c>
      <c r="H3029" s="3"/>
      <c r="I3029" s="16">
        <v>0</v>
      </c>
      <c r="J3029" s="3"/>
      <c r="K3029" s="16">
        <v>54000</v>
      </c>
      <c r="L3029" s="3"/>
      <c r="M3029" s="16">
        <v>0</v>
      </c>
      <c r="N3029" s="3"/>
      <c r="O3029" s="16">
        <v>0</v>
      </c>
      <c r="P3029" s="3"/>
      <c r="Q3029" s="16">
        <f t="shared" si="89"/>
        <v>0</v>
      </c>
      <c r="R3029" s="3"/>
      <c r="S3029" s="3"/>
    </row>
    <row r="3030" spans="1:22" ht="11.85" customHeight="1" x14ac:dyDescent="0.2">
      <c r="A3030" s="2" t="s">
        <v>296</v>
      </c>
      <c r="C3030" s="3">
        <f>SUM(C3023:C3029)</f>
        <v>677877</v>
      </c>
      <c r="D3030" s="3"/>
      <c r="E3030" s="3">
        <f>SUM(E3023:E3029)</f>
        <v>1647366.96</v>
      </c>
      <c r="F3030" s="3"/>
      <c r="G3030" s="4">
        <f>SUM(G3023:G3029)</f>
        <v>1012613.19</v>
      </c>
      <c r="H3030" s="3"/>
      <c r="I3030" s="3">
        <f>SUM(I3023:I3029)</f>
        <v>862420</v>
      </c>
      <c r="J3030" s="3"/>
      <c r="K3030" s="3">
        <f>SUM(K3023:K3029)</f>
        <v>1844882</v>
      </c>
      <c r="L3030" s="3"/>
      <c r="M3030" s="3">
        <f>SUM(M3023:M3029)</f>
        <v>762783</v>
      </c>
      <c r="N3030" s="3"/>
      <c r="O3030" s="3">
        <f>SUM(O3023:O3029)</f>
        <v>188302</v>
      </c>
      <c r="P3030" s="3"/>
      <c r="Q3030" s="3">
        <f>SUM(Q3023:Q3029)</f>
        <v>951085</v>
      </c>
      <c r="R3030" s="3"/>
      <c r="S3030" s="3"/>
    </row>
    <row r="3031" spans="1:22" ht="11.85" customHeight="1" x14ac:dyDescent="0.2">
      <c r="C3031" s="3"/>
      <c r="D3031" s="3"/>
      <c r="F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T3031" s="15"/>
    </row>
    <row r="3032" spans="1:22" ht="11.85" customHeight="1" x14ac:dyDescent="0.2">
      <c r="A3032" s="2" t="s">
        <v>1316</v>
      </c>
      <c r="C3032" s="3">
        <f>C2959+C2975+C3001+C3014+C3020+C3030</f>
        <v>1827325</v>
      </c>
      <c r="D3032" s="3"/>
      <c r="E3032" s="3">
        <f>E2959+E2975+E3001+E3014+E3020+E3030</f>
        <v>2569091.4900000002</v>
      </c>
      <c r="F3032" s="3"/>
      <c r="G3032" s="4">
        <f>G2959+G2975+G3001+G3014+G3020+G3030</f>
        <v>1770778.3499999999</v>
      </c>
      <c r="H3032" s="3"/>
      <c r="I3032" s="3">
        <f>I2959+I2975+I3001+I3014+I3020+I3030</f>
        <v>1823007</v>
      </c>
      <c r="J3032" s="3"/>
      <c r="K3032" s="3">
        <f>K2959+K2975+K3001+K3014+K3020+K3030</f>
        <v>2824789</v>
      </c>
      <c r="L3032" s="3"/>
      <c r="M3032" s="3">
        <f>M2959+M2975+M3001+M3014+M3020+M3030</f>
        <v>1634320</v>
      </c>
      <c r="N3032" s="3"/>
      <c r="O3032" s="3">
        <f>O2959+O2975+O3001+O3014+O3020+O3030</f>
        <v>315667</v>
      </c>
      <c r="P3032" s="3"/>
      <c r="Q3032" s="3">
        <f>Q2959+Q2975+Q3001+Q3014+Q3020+Q3030</f>
        <v>1949987</v>
      </c>
      <c r="R3032" s="3"/>
      <c r="S3032" s="3"/>
      <c r="T3032" s="15"/>
      <c r="U3032" s="31"/>
      <c r="V3032" s="3"/>
    </row>
    <row r="3033" spans="1:22" ht="11.85" customHeight="1" x14ac:dyDescent="0.2"/>
    <row r="3034" spans="1:22" ht="11.85" customHeight="1" x14ac:dyDescent="0.2">
      <c r="R3034" s="3"/>
    </row>
    <row r="3035" spans="1:22" ht="11.85" customHeight="1" x14ac:dyDescent="0.2">
      <c r="K3035" s="3"/>
      <c r="R3035" s="3"/>
    </row>
    <row r="3036" spans="1:22" ht="11.85" customHeight="1" x14ac:dyDescent="0.2"/>
    <row r="3037" spans="1:22" ht="11.85" customHeight="1" x14ac:dyDescent="0.2"/>
    <row r="3038" spans="1:22" ht="11.85" customHeight="1" x14ac:dyDescent="0.2"/>
    <row r="3039" spans="1:22" ht="11.85" customHeight="1" x14ac:dyDescent="0.2"/>
    <row r="3040" spans="1:22" ht="11.85" customHeight="1" x14ac:dyDescent="0.2"/>
    <row r="3041" ht="11.85" customHeight="1" x14ac:dyDescent="0.2"/>
    <row r="3042" ht="11.85" customHeight="1" x14ac:dyDescent="0.2"/>
    <row r="3043" ht="11.85" customHeight="1" x14ac:dyDescent="0.2"/>
    <row r="3044" ht="11.85" customHeight="1" x14ac:dyDescent="0.2"/>
    <row r="3045" ht="11.85" customHeight="1" x14ac:dyDescent="0.2"/>
    <row r="3046" ht="11.85" customHeight="1" x14ac:dyDescent="0.2"/>
    <row r="3047" ht="11.85" customHeight="1" x14ac:dyDescent="0.2"/>
    <row r="3048" ht="11.45" customHeight="1" x14ac:dyDescent="0.2"/>
    <row r="3049" ht="11.85" customHeight="1" x14ac:dyDescent="0.2"/>
    <row r="3050" ht="11.85" customHeight="1" x14ac:dyDescent="0.2"/>
    <row r="3051" ht="11.85" customHeight="1" x14ac:dyDescent="0.2"/>
    <row r="3052" ht="11.85" customHeight="1" x14ac:dyDescent="0.2"/>
    <row r="3053" ht="11.85" customHeight="1" x14ac:dyDescent="0.2"/>
    <row r="3054" ht="11.85" customHeight="1" x14ac:dyDescent="0.2"/>
    <row r="3055" ht="11.85" customHeight="1" x14ac:dyDescent="0.2"/>
    <row r="3056" ht="11.85" customHeight="1" x14ac:dyDescent="0.2"/>
    <row r="3057" spans="1:5" ht="11.85" customHeight="1" x14ac:dyDescent="0.2"/>
    <row r="3058" spans="1:5" ht="11.85" customHeight="1" x14ac:dyDescent="0.2"/>
    <row r="3059" spans="1:5" ht="11.85" customHeight="1" x14ac:dyDescent="0.2"/>
    <row r="3060" spans="1:5" ht="11.85" customHeight="1" x14ac:dyDescent="0.2"/>
    <row r="3061" spans="1:5" ht="11.85" customHeight="1" x14ac:dyDescent="0.2"/>
    <row r="3062" spans="1:5" ht="11.85" customHeight="1" x14ac:dyDescent="0.2"/>
    <row r="3063" spans="1:5" ht="11.85" customHeight="1" x14ac:dyDescent="0.2"/>
    <row r="3064" spans="1:5" ht="11.85" customHeight="1" x14ac:dyDescent="0.2"/>
    <row r="3065" spans="1:5" ht="11.85" customHeight="1" x14ac:dyDescent="0.2"/>
    <row r="3066" spans="1:5" ht="11.85" customHeight="1" x14ac:dyDescent="0.2"/>
    <row r="3067" spans="1:5" ht="11.85" customHeight="1" x14ac:dyDescent="0.2"/>
    <row r="3068" spans="1:5" ht="11.85" customHeight="1" x14ac:dyDescent="0.2">
      <c r="A3068" s="1"/>
      <c r="B3068" s="1"/>
      <c r="E3068" s="3" t="str">
        <f>$E$1</f>
        <v>CITY OF BRADY</v>
      </c>
    </row>
    <row r="3069" spans="1:5" ht="11.85" customHeight="1" x14ac:dyDescent="0.2">
      <c r="E3069" s="3" t="str">
        <f>$E$2</f>
        <v>BUDGET REPORT</v>
      </c>
    </row>
    <row r="3070" spans="1:5" ht="11.85" customHeight="1" x14ac:dyDescent="0.2">
      <c r="E3070" s="3" t="str">
        <f>$E$3</f>
        <v>FISCAL YEAR 2015 - 2016</v>
      </c>
    </row>
    <row r="3071" spans="1:5" ht="11.85" customHeight="1" x14ac:dyDescent="0.2">
      <c r="A3071" s="2" t="s">
        <v>1212</v>
      </c>
    </row>
    <row r="3072" spans="1:5" ht="11.85" customHeight="1" x14ac:dyDescent="0.2">
      <c r="A3072" s="2" t="s">
        <v>1317</v>
      </c>
    </row>
    <row r="3073" spans="1:22" ht="11.85" customHeight="1" x14ac:dyDescent="0.2">
      <c r="I3073" s="48" t="str">
        <f>$I$6</f>
        <v>(----- 2014-2015 ------)</v>
      </c>
      <c r="J3073" s="48"/>
      <c r="K3073" s="48"/>
      <c r="L3073" s="7"/>
      <c r="M3073" s="48" t="str">
        <f>$M$6</f>
        <v>2015-2016</v>
      </c>
      <c r="N3073" s="48"/>
      <c r="O3073" s="48"/>
      <c r="P3073" s="48"/>
      <c r="Q3073" s="48"/>
    </row>
    <row r="3074" spans="1:22" ht="11.85" customHeight="1" x14ac:dyDescent="0.2">
      <c r="C3074" s="7" t="str">
        <f>$C$7</f>
        <v>2011- 2012</v>
      </c>
      <c r="D3074" s="7"/>
      <c r="E3074" s="8" t="str">
        <f>$E$7</f>
        <v>2012-2013</v>
      </c>
      <c r="F3074" s="7"/>
      <c r="G3074" s="9" t="str">
        <f>$G$7</f>
        <v>2013- 2014</v>
      </c>
      <c r="H3074" s="7"/>
      <c r="I3074" s="7" t="s">
        <v>9</v>
      </c>
      <c r="J3074" s="7"/>
      <c r="K3074" s="7" t="str">
        <f>+$K$7</f>
        <v>PROJECTED</v>
      </c>
      <c r="L3074" s="7"/>
      <c r="M3074" s="7" t="str">
        <f>$M$7</f>
        <v>2015-2016</v>
      </c>
      <c r="N3074" s="7"/>
      <c r="O3074" s="7" t="str">
        <f>$O$7</f>
        <v>2015-2016</v>
      </c>
      <c r="P3074" s="7"/>
      <c r="Q3074" s="42" t="str">
        <f>$Q$7</f>
        <v>APPROVED</v>
      </c>
    </row>
    <row r="3075" spans="1:22" ht="11.85" customHeight="1" x14ac:dyDescent="0.2">
      <c r="A3075" s="10" t="s">
        <v>237</v>
      </c>
      <c r="C3075" s="11" t="s">
        <v>12</v>
      </c>
      <c r="D3075" s="7"/>
      <c r="E3075" s="12" t="s">
        <v>12</v>
      </c>
      <c r="F3075" s="7"/>
      <c r="G3075" s="13" t="s">
        <v>12</v>
      </c>
      <c r="H3075" s="7"/>
      <c r="I3075" s="11" t="s">
        <v>13</v>
      </c>
      <c r="J3075" s="7"/>
      <c r="K3075" s="11" t="s">
        <v>13</v>
      </c>
      <c r="L3075" s="7"/>
      <c r="M3075" s="11" t="str">
        <f>$M$8</f>
        <v>BASE</v>
      </c>
      <c r="N3075" s="7"/>
      <c r="O3075" s="11" t="str">
        <f>$O$8</f>
        <v>SUPPLEMENTAL</v>
      </c>
      <c r="P3075" s="7"/>
      <c r="Q3075" s="11" t="str">
        <f>$Q$8</f>
        <v>BUDGET</v>
      </c>
    </row>
    <row r="3076" spans="1:22" ht="11.85" customHeight="1" x14ac:dyDescent="0.2"/>
    <row r="3077" spans="1:22" ht="11.85" customHeight="1" x14ac:dyDescent="0.2">
      <c r="A3077" s="14" t="s">
        <v>250</v>
      </c>
      <c r="C3077" s="3"/>
      <c r="D3077" s="3"/>
      <c r="F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</row>
    <row r="3078" spans="1:22" ht="11.85" customHeight="1" x14ac:dyDescent="0.2">
      <c r="A3078" s="2" t="s">
        <v>1318</v>
      </c>
      <c r="C3078" s="3">
        <v>0</v>
      </c>
      <c r="D3078" s="3"/>
      <c r="E3078" s="3">
        <v>0</v>
      </c>
      <c r="F3078" s="3"/>
      <c r="G3078" s="4">
        <v>51562.41</v>
      </c>
      <c r="H3078" s="3"/>
      <c r="I3078" s="3">
        <v>0</v>
      </c>
      <c r="J3078" s="3"/>
      <c r="K3078" s="3">
        <v>298438</v>
      </c>
      <c r="L3078" s="3"/>
      <c r="M3078" s="3">
        <v>0</v>
      </c>
      <c r="N3078" s="3"/>
      <c r="O3078" s="3">
        <v>0</v>
      </c>
      <c r="P3078" s="3"/>
      <c r="Q3078" s="3">
        <f>M3078+O3078</f>
        <v>0</v>
      </c>
      <c r="T3078" s="15"/>
      <c r="U3078" s="3"/>
    </row>
    <row r="3079" spans="1:22" ht="11.85" customHeight="1" x14ac:dyDescent="0.2">
      <c r="A3079" s="2" t="s">
        <v>1319</v>
      </c>
      <c r="C3079" s="19">
        <v>0</v>
      </c>
      <c r="D3079" s="3"/>
      <c r="E3079" s="19">
        <v>0</v>
      </c>
      <c r="F3079" s="3"/>
      <c r="G3079" s="20">
        <v>196246</v>
      </c>
      <c r="H3079" s="3"/>
      <c r="I3079" s="19">
        <v>0</v>
      </c>
      <c r="J3079" s="3"/>
      <c r="K3079" s="19">
        <v>153754</v>
      </c>
      <c r="L3079" s="3"/>
      <c r="M3079" s="19">
        <v>0</v>
      </c>
      <c r="N3079" s="3"/>
      <c r="O3079" s="19">
        <v>0</v>
      </c>
      <c r="P3079" s="3"/>
      <c r="Q3079" s="19">
        <f>M3079+O3079</f>
        <v>0</v>
      </c>
      <c r="T3079" s="15"/>
      <c r="U3079" s="19"/>
    </row>
    <row r="3080" spans="1:22" ht="11.85" customHeight="1" x14ac:dyDescent="0.2">
      <c r="A3080" s="2" t="s">
        <v>1320</v>
      </c>
      <c r="C3080" s="16">
        <v>0</v>
      </c>
      <c r="D3080" s="3"/>
      <c r="E3080" s="16">
        <v>0</v>
      </c>
      <c r="F3080" s="3"/>
      <c r="G3080" s="17">
        <v>0</v>
      </c>
      <c r="H3080" s="3"/>
      <c r="I3080" s="16">
        <v>0</v>
      </c>
      <c r="J3080" s="3"/>
      <c r="K3080" s="16">
        <v>0</v>
      </c>
      <c r="L3080" s="3"/>
      <c r="M3080" s="16">
        <v>1804500</v>
      </c>
      <c r="N3080" s="3"/>
      <c r="O3080" s="16">
        <v>0</v>
      </c>
      <c r="P3080" s="3"/>
      <c r="Q3080" s="16">
        <f>M3080+O3080</f>
        <v>1804500</v>
      </c>
      <c r="T3080" s="15"/>
    </row>
    <row r="3081" spans="1:22" ht="11.85" customHeight="1" x14ac:dyDescent="0.2">
      <c r="A3081" s="2" t="s">
        <v>267</v>
      </c>
      <c r="C3081" s="3">
        <f>SUM(C3078:C3080)</f>
        <v>0</v>
      </c>
      <c r="D3081" s="3"/>
      <c r="E3081" s="3">
        <f>SUM(E3078:E3080)</f>
        <v>0</v>
      </c>
      <c r="F3081" s="3"/>
      <c r="G3081" s="4">
        <f>SUM(G3078:G3080)</f>
        <v>247808.41</v>
      </c>
      <c r="H3081" s="3"/>
      <c r="I3081" s="3">
        <f>SUM(I3078:I3080)</f>
        <v>0</v>
      </c>
      <c r="J3081" s="3"/>
      <c r="K3081" s="3">
        <f>SUM(K3078:K3080)</f>
        <v>452192</v>
      </c>
      <c r="L3081" s="3"/>
      <c r="M3081" s="3">
        <f>SUM(M3078:M3080)</f>
        <v>1804500</v>
      </c>
      <c r="N3081" s="3"/>
      <c r="O3081" s="3">
        <f>SUM(O3078:O3080)</f>
        <v>0</v>
      </c>
      <c r="P3081" s="3"/>
      <c r="Q3081" s="3">
        <f>SUM(Q3078:Q3080)</f>
        <v>1804500</v>
      </c>
    </row>
    <row r="3082" spans="1:22" ht="11.85" customHeight="1" x14ac:dyDescent="0.2">
      <c r="C3082" s="3"/>
      <c r="D3082" s="3"/>
      <c r="F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</row>
    <row r="3083" spans="1:22" ht="11.85" customHeight="1" x14ac:dyDescent="0.2">
      <c r="A3083" s="14" t="s">
        <v>294</v>
      </c>
      <c r="C3083" s="3"/>
      <c r="D3083" s="3"/>
      <c r="F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</row>
    <row r="3084" spans="1:22" ht="11.85" customHeight="1" x14ac:dyDescent="0.2">
      <c r="A3084" s="2" t="s">
        <v>1321</v>
      </c>
      <c r="C3084" s="16">
        <v>0</v>
      </c>
      <c r="D3084" s="3"/>
      <c r="E3084" s="16">
        <v>0</v>
      </c>
      <c r="F3084" s="3"/>
      <c r="G3084" s="17">
        <v>44390</v>
      </c>
      <c r="H3084" s="3"/>
      <c r="I3084" s="16">
        <v>0</v>
      </c>
      <c r="J3084" s="3"/>
      <c r="K3084" s="16">
        <v>0</v>
      </c>
      <c r="L3084" s="3"/>
      <c r="M3084" s="16">
        <v>0</v>
      </c>
      <c r="N3084" s="3"/>
      <c r="O3084" s="16">
        <v>0</v>
      </c>
      <c r="P3084" s="3"/>
      <c r="Q3084" s="16">
        <f>M3084+O3084</f>
        <v>0</v>
      </c>
    </row>
    <row r="3085" spans="1:22" ht="11.85" customHeight="1" x14ac:dyDescent="0.2">
      <c r="A3085" s="2" t="s">
        <v>296</v>
      </c>
      <c r="C3085" s="3">
        <f>SUM(C3084:C3084)</f>
        <v>0</v>
      </c>
      <c r="D3085" s="3"/>
      <c r="E3085" s="3">
        <f>SUM(E3084:E3084)</f>
        <v>0</v>
      </c>
      <c r="F3085" s="3"/>
      <c r="G3085" s="4">
        <f>SUM(G3084:G3084)</f>
        <v>44390</v>
      </c>
      <c r="H3085" s="3"/>
      <c r="I3085" s="3">
        <f>SUM(I3084:I3084)</f>
        <v>0</v>
      </c>
      <c r="J3085" s="3"/>
      <c r="K3085" s="3">
        <f>SUM(K3084:K3084)</f>
        <v>0</v>
      </c>
      <c r="L3085" s="3"/>
      <c r="M3085" s="3">
        <f>SUM(M3084:M3084)</f>
        <v>0</v>
      </c>
      <c r="N3085" s="3"/>
      <c r="O3085" s="3">
        <f>SUM(O3084:O3084)</f>
        <v>0</v>
      </c>
      <c r="P3085" s="3"/>
      <c r="Q3085" s="3">
        <f>SUM(Q3084:Q3084)</f>
        <v>0</v>
      </c>
      <c r="V3085" s="46"/>
    </row>
    <row r="3086" spans="1:22" ht="11.85" customHeight="1" x14ac:dyDescent="0.2">
      <c r="C3086" s="3"/>
      <c r="D3086" s="3"/>
      <c r="F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T3086" s="15"/>
    </row>
    <row r="3087" spans="1:22" ht="11.85" customHeight="1" x14ac:dyDescent="0.2">
      <c r="A3087" s="2" t="s">
        <v>1322</v>
      </c>
      <c r="C3087" s="3">
        <f>+C3081+C3085</f>
        <v>0</v>
      </c>
      <c r="D3087" s="3"/>
      <c r="E3087" s="3">
        <f>+E3081+E3085</f>
        <v>0</v>
      </c>
      <c r="F3087" s="3"/>
      <c r="G3087" s="4">
        <f>+G3081+G3085</f>
        <v>292198.41000000003</v>
      </c>
      <c r="H3087" s="3"/>
      <c r="I3087" s="4">
        <f>+I3081+I3085</f>
        <v>0</v>
      </c>
      <c r="J3087" s="4"/>
      <c r="K3087" s="4">
        <f>+K3081+K3085</f>
        <v>452192</v>
      </c>
      <c r="L3087" s="4"/>
      <c r="M3087" s="4">
        <f>+M3081+M3085</f>
        <v>1804500</v>
      </c>
      <c r="N3087" s="4"/>
      <c r="O3087" s="4">
        <f>+O3081+O3085</f>
        <v>0</v>
      </c>
      <c r="P3087" s="4"/>
      <c r="Q3087" s="4">
        <f>+Q3081+Q3085</f>
        <v>1804500</v>
      </c>
      <c r="R3087" s="3"/>
      <c r="S3087" s="3"/>
      <c r="U3087" s="31"/>
    </row>
    <row r="3088" spans="1:22" ht="11.85" customHeight="1" x14ac:dyDescent="0.2">
      <c r="C3088" s="3"/>
      <c r="D3088" s="3"/>
      <c r="F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T3088" s="15"/>
    </row>
    <row r="3089" spans="3:20" ht="11.85" customHeight="1" x14ac:dyDescent="0.2">
      <c r="C3089" s="3"/>
      <c r="D3089" s="3"/>
      <c r="F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T3089" s="15"/>
    </row>
    <row r="3090" spans="3:20" ht="11.85" customHeight="1" x14ac:dyDescent="0.2">
      <c r="C3090" s="3"/>
      <c r="D3090" s="3"/>
      <c r="F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T3090" s="15"/>
    </row>
    <row r="3091" spans="3:20" ht="11.85" customHeight="1" x14ac:dyDescent="0.2">
      <c r="C3091" s="3"/>
      <c r="D3091" s="3"/>
      <c r="F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T3091" s="15"/>
    </row>
    <row r="3092" spans="3:20" ht="11.85" customHeight="1" x14ac:dyDescent="0.2">
      <c r="C3092" s="3"/>
      <c r="D3092" s="3"/>
      <c r="F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T3092" s="15"/>
    </row>
    <row r="3093" spans="3:20" ht="11.85" customHeight="1" x14ac:dyDescent="0.2">
      <c r="C3093" s="3"/>
      <c r="D3093" s="3"/>
      <c r="F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T3093" s="15"/>
    </row>
    <row r="3094" spans="3:20" ht="11.85" customHeight="1" x14ac:dyDescent="0.2">
      <c r="C3094" s="3"/>
      <c r="D3094" s="3"/>
      <c r="F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T3094" s="15"/>
    </row>
    <row r="3095" spans="3:20" ht="11.85" customHeight="1" x14ac:dyDescent="0.2">
      <c r="C3095" s="3"/>
      <c r="D3095" s="3"/>
      <c r="F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T3095" s="15"/>
    </row>
    <row r="3096" spans="3:20" ht="11.85" customHeight="1" x14ac:dyDescent="0.2">
      <c r="C3096" s="3"/>
      <c r="D3096" s="3"/>
      <c r="F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T3096" s="15"/>
    </row>
    <row r="3097" spans="3:20" ht="11.85" customHeight="1" x14ac:dyDescent="0.2">
      <c r="C3097" s="3"/>
      <c r="D3097" s="3"/>
      <c r="F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T3097" s="15"/>
    </row>
    <row r="3098" spans="3:20" ht="11.85" customHeight="1" x14ac:dyDescent="0.2">
      <c r="C3098" s="3"/>
      <c r="D3098" s="3"/>
      <c r="F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T3098" s="15"/>
    </row>
    <row r="3099" spans="3:20" ht="11.85" customHeight="1" x14ac:dyDescent="0.2">
      <c r="C3099" s="3"/>
      <c r="D3099" s="3"/>
      <c r="F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T3099" s="15"/>
    </row>
    <row r="3100" spans="3:20" ht="11.85" customHeight="1" x14ac:dyDescent="0.2">
      <c r="C3100" s="3"/>
      <c r="D3100" s="3"/>
      <c r="F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T3100" s="15"/>
    </row>
    <row r="3101" spans="3:20" ht="11.85" customHeight="1" x14ac:dyDescent="0.2">
      <c r="C3101" s="3"/>
      <c r="D3101" s="3"/>
      <c r="F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T3101" s="15"/>
    </row>
    <row r="3102" spans="3:20" ht="11.85" customHeight="1" x14ac:dyDescent="0.2">
      <c r="C3102" s="3"/>
      <c r="D3102" s="3"/>
      <c r="F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T3102" s="15"/>
    </row>
    <row r="3103" spans="3:20" ht="11.85" customHeight="1" x14ac:dyDescent="0.2">
      <c r="C3103" s="3"/>
      <c r="D3103" s="3"/>
      <c r="F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T3103" s="15"/>
    </row>
    <row r="3104" spans="3:20" ht="11.85" customHeight="1" x14ac:dyDescent="0.2">
      <c r="C3104" s="3"/>
      <c r="D3104" s="3"/>
      <c r="F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T3104" s="15"/>
    </row>
    <row r="3105" spans="3:20" ht="11.85" customHeight="1" x14ac:dyDescent="0.2">
      <c r="C3105" s="3"/>
      <c r="D3105" s="3"/>
      <c r="F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T3105" s="15"/>
    </row>
    <row r="3106" spans="3:20" ht="11.85" customHeight="1" x14ac:dyDescent="0.2">
      <c r="C3106" s="3"/>
      <c r="D3106" s="3"/>
      <c r="F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T3106" s="15"/>
    </row>
    <row r="3107" spans="3:20" ht="11.85" customHeight="1" x14ac:dyDescent="0.2">
      <c r="C3107" s="3"/>
      <c r="D3107" s="3"/>
      <c r="F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T3107" s="15"/>
    </row>
    <row r="3108" spans="3:20" ht="11.85" customHeight="1" x14ac:dyDescent="0.2">
      <c r="C3108" s="3"/>
      <c r="D3108" s="3"/>
      <c r="F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T3108" s="15"/>
    </row>
    <row r="3109" spans="3:20" ht="11.85" customHeight="1" x14ac:dyDescent="0.2">
      <c r="C3109" s="3"/>
      <c r="D3109" s="3"/>
      <c r="F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T3109" s="15"/>
    </row>
    <row r="3110" spans="3:20" ht="11.85" customHeight="1" x14ac:dyDescent="0.2">
      <c r="C3110" s="3"/>
      <c r="D3110" s="3"/>
      <c r="F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T3110" s="15"/>
    </row>
    <row r="3111" spans="3:20" ht="11.25" customHeight="1" x14ac:dyDescent="0.2">
      <c r="C3111" s="3"/>
      <c r="D3111" s="3"/>
      <c r="F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T3111" s="15"/>
    </row>
    <row r="3112" spans="3:20" ht="11.85" customHeight="1" x14ac:dyDescent="0.2">
      <c r="C3112" s="3"/>
      <c r="D3112" s="3"/>
      <c r="F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T3112" s="15"/>
    </row>
    <row r="3113" spans="3:20" ht="11.85" customHeight="1" x14ac:dyDescent="0.2">
      <c r="C3113" s="3"/>
      <c r="D3113" s="3"/>
      <c r="F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T3113" s="15"/>
    </row>
    <row r="3114" spans="3:20" ht="11.85" customHeight="1" x14ac:dyDescent="0.2">
      <c r="C3114" s="3"/>
      <c r="D3114" s="3"/>
      <c r="F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T3114" s="15"/>
    </row>
    <row r="3115" spans="3:20" ht="11.85" customHeight="1" x14ac:dyDescent="0.2">
      <c r="C3115" s="3"/>
      <c r="D3115" s="3"/>
      <c r="F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T3115" s="15"/>
    </row>
    <row r="3116" spans="3:20" ht="11.85" customHeight="1" x14ac:dyDescent="0.2">
      <c r="C3116" s="3"/>
      <c r="D3116" s="3"/>
      <c r="F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T3116" s="15"/>
    </row>
    <row r="3117" spans="3:20" ht="11.85" customHeight="1" x14ac:dyDescent="0.2">
      <c r="C3117" s="3"/>
      <c r="D3117" s="3"/>
      <c r="F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T3117" s="15"/>
    </row>
    <row r="3118" spans="3:20" ht="11.85" customHeight="1" x14ac:dyDescent="0.2">
      <c r="C3118" s="3"/>
      <c r="D3118" s="3"/>
      <c r="F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T3118" s="15"/>
    </row>
    <row r="3119" spans="3:20" ht="11.85" customHeight="1" x14ac:dyDescent="0.2">
      <c r="C3119" s="3"/>
      <c r="D3119" s="3"/>
      <c r="F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T3119" s="15"/>
    </row>
    <row r="3120" spans="3:20" ht="11.85" customHeight="1" x14ac:dyDescent="0.2">
      <c r="C3120" s="3"/>
      <c r="D3120" s="3"/>
      <c r="F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T3120" s="15"/>
    </row>
    <row r="3121" spans="1:20" ht="11.85" customHeight="1" x14ac:dyDescent="0.2">
      <c r="C3121" s="3"/>
      <c r="D3121" s="3"/>
      <c r="F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T3121" s="15"/>
    </row>
    <row r="3122" spans="1:20" ht="11.85" customHeight="1" x14ac:dyDescent="0.2">
      <c r="C3122" s="3"/>
      <c r="D3122" s="3"/>
      <c r="F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T3122" s="15"/>
    </row>
    <row r="3123" spans="1:20" ht="11.85" customHeight="1" x14ac:dyDescent="0.2">
      <c r="A3123" s="26"/>
      <c r="B3123" s="26"/>
      <c r="C3123" s="19"/>
      <c r="D3123" s="19"/>
      <c r="E3123" s="19"/>
      <c r="F3123" s="19"/>
      <c r="G3123" s="20"/>
      <c r="H3123" s="19"/>
      <c r="I3123" s="19"/>
      <c r="J3123" s="19"/>
      <c r="K3123" s="19"/>
      <c r="L3123" s="19"/>
      <c r="M3123" s="19"/>
      <c r="N3123" s="19"/>
      <c r="O3123" s="19"/>
      <c r="P3123" s="19"/>
      <c r="Q3123" s="19"/>
      <c r="R3123" s="3"/>
      <c r="S3123" s="3"/>
    </row>
    <row r="3124" spans="1:20" ht="11.85" customHeight="1" x14ac:dyDescent="0.2">
      <c r="A3124" s="26"/>
      <c r="B3124" s="26"/>
      <c r="C3124" s="19"/>
      <c r="D3124" s="19"/>
      <c r="E3124" s="19"/>
      <c r="F3124" s="19"/>
      <c r="G3124" s="20"/>
      <c r="H3124" s="19"/>
      <c r="I3124" s="19"/>
      <c r="J3124" s="19"/>
      <c r="K3124" s="19"/>
      <c r="L3124" s="19"/>
      <c r="M3124" s="19"/>
      <c r="N3124" s="19"/>
      <c r="O3124" s="19"/>
      <c r="P3124" s="19"/>
      <c r="Q3124" s="19"/>
    </row>
    <row r="3125" spans="1:20" ht="11.85" customHeight="1" x14ac:dyDescent="0.2">
      <c r="A3125" s="26"/>
      <c r="B3125" s="26"/>
      <c r="C3125" s="19"/>
      <c r="D3125" s="19"/>
      <c r="E3125" s="19"/>
      <c r="F3125" s="19"/>
      <c r="G3125" s="20"/>
      <c r="H3125" s="19"/>
      <c r="I3125" s="19"/>
      <c r="J3125" s="19"/>
      <c r="K3125" s="19"/>
      <c r="L3125" s="19"/>
      <c r="M3125" s="19"/>
      <c r="N3125" s="19"/>
      <c r="O3125" s="19"/>
      <c r="P3125" s="19"/>
      <c r="Q3125" s="19"/>
    </row>
    <row r="3126" spans="1:20" ht="11.85" customHeight="1" x14ac:dyDescent="0.2">
      <c r="A3126" s="26"/>
      <c r="B3126" s="26"/>
      <c r="C3126" s="19"/>
      <c r="D3126" s="19"/>
      <c r="E3126" s="19"/>
      <c r="F3126" s="19"/>
      <c r="G3126" s="20"/>
      <c r="H3126" s="19"/>
      <c r="I3126" s="19"/>
      <c r="J3126" s="19"/>
      <c r="K3126" s="19"/>
      <c r="L3126" s="19"/>
      <c r="M3126" s="19"/>
      <c r="N3126" s="19"/>
      <c r="O3126" s="19"/>
      <c r="P3126" s="19"/>
      <c r="Q3126" s="19"/>
    </row>
    <row r="3127" spans="1:20" ht="11.85" customHeight="1" x14ac:dyDescent="0.2">
      <c r="A3127" s="26"/>
      <c r="B3127" s="26"/>
      <c r="C3127" s="19"/>
      <c r="D3127" s="19"/>
      <c r="E3127" s="19"/>
      <c r="F3127" s="19"/>
      <c r="G3127" s="20"/>
      <c r="H3127" s="19"/>
      <c r="I3127" s="19"/>
      <c r="J3127" s="19"/>
      <c r="K3127" s="19"/>
      <c r="L3127" s="19"/>
      <c r="M3127" s="19"/>
      <c r="N3127" s="19"/>
      <c r="O3127" s="19"/>
      <c r="P3127" s="19"/>
      <c r="Q3127" s="19"/>
    </row>
    <row r="3128" spans="1:20" ht="11.85" customHeight="1" x14ac:dyDescent="0.2"/>
    <row r="3129" spans="1:20" ht="11.85" customHeight="1" x14ac:dyDescent="0.2"/>
    <row r="3130" spans="1:20" ht="11.85" customHeight="1" x14ac:dyDescent="0.2"/>
    <row r="3131" spans="1:20" ht="11.85" customHeight="1" x14ac:dyDescent="0.2">
      <c r="A3131" s="1"/>
      <c r="B3131" s="1"/>
      <c r="E3131" s="3" t="str">
        <f>$E$1</f>
        <v>CITY OF BRADY</v>
      </c>
    </row>
    <row r="3132" spans="1:20" ht="11.85" customHeight="1" x14ac:dyDescent="0.2">
      <c r="E3132" s="3" t="str">
        <f>$E$2</f>
        <v>BUDGET REPORT</v>
      </c>
    </row>
    <row r="3133" spans="1:20" ht="11.85" customHeight="1" x14ac:dyDescent="0.2">
      <c r="E3133" s="3" t="str">
        <f>$E$3</f>
        <v>FISCAL YEAR 2015 - 2016</v>
      </c>
    </row>
    <row r="3134" spans="1:20" ht="11.85" customHeight="1" x14ac:dyDescent="0.2">
      <c r="A3134" s="2" t="s">
        <v>1212</v>
      </c>
    </row>
    <row r="3135" spans="1:20" ht="11.85" customHeight="1" x14ac:dyDescent="0.2"/>
    <row r="3136" spans="1:20" ht="11.85" customHeight="1" x14ac:dyDescent="0.2">
      <c r="I3136" s="48" t="str">
        <f>$I$6</f>
        <v>(----- 2014-2015 ------)</v>
      </c>
      <c r="J3136" s="48"/>
      <c r="K3136" s="48"/>
      <c r="L3136" s="7"/>
      <c r="M3136" s="48" t="str">
        <f>$M$6</f>
        <v>2015-2016</v>
      </c>
      <c r="N3136" s="48"/>
      <c r="O3136" s="48"/>
      <c r="P3136" s="48"/>
      <c r="Q3136" s="48"/>
    </row>
    <row r="3137" spans="1:22" ht="11.85" customHeight="1" x14ac:dyDescent="0.2">
      <c r="C3137" s="7" t="str">
        <f>$C$7</f>
        <v>2011- 2012</v>
      </c>
      <c r="D3137" s="7"/>
      <c r="E3137" s="8" t="str">
        <f>$E$7</f>
        <v>2012-2013</v>
      </c>
      <c r="F3137" s="7"/>
      <c r="G3137" s="9" t="str">
        <f>$G$7</f>
        <v>2013- 2014</v>
      </c>
      <c r="H3137" s="7"/>
      <c r="I3137" s="7" t="s">
        <v>9</v>
      </c>
      <c r="J3137" s="7"/>
      <c r="K3137" s="7" t="str">
        <f>+$K$7</f>
        <v>PROJECTED</v>
      </c>
      <c r="L3137" s="7"/>
      <c r="M3137" s="7" t="str">
        <f>$M$7</f>
        <v>2015-2016</v>
      </c>
      <c r="N3137" s="7"/>
      <c r="O3137" s="7" t="str">
        <f>$O$7</f>
        <v>2015-2016</v>
      </c>
      <c r="P3137" s="7"/>
      <c r="Q3137" s="42" t="str">
        <f>$Q$7</f>
        <v>APPROVED</v>
      </c>
    </row>
    <row r="3138" spans="1:22" ht="11.85" customHeight="1" x14ac:dyDescent="0.2">
      <c r="A3138" s="10" t="s">
        <v>237</v>
      </c>
      <c r="C3138" s="11" t="s">
        <v>12</v>
      </c>
      <c r="D3138" s="7"/>
      <c r="E3138" s="12" t="s">
        <v>12</v>
      </c>
      <c r="F3138" s="7"/>
      <c r="G3138" s="13" t="s">
        <v>12</v>
      </c>
      <c r="H3138" s="7"/>
      <c r="I3138" s="11" t="s">
        <v>13</v>
      </c>
      <c r="J3138" s="7"/>
      <c r="K3138" s="11" t="s">
        <v>13</v>
      </c>
      <c r="L3138" s="7"/>
      <c r="M3138" s="11" t="str">
        <f>$M$8</f>
        <v>BASE</v>
      </c>
      <c r="N3138" s="7"/>
      <c r="O3138" s="11" t="str">
        <f>$O$8</f>
        <v>SUPPLEMENTAL</v>
      </c>
      <c r="P3138" s="7"/>
      <c r="Q3138" s="11" t="str">
        <f>$Q$8</f>
        <v>BUDGET</v>
      </c>
    </row>
    <row r="3139" spans="1:22" ht="11.85" customHeight="1" x14ac:dyDescent="0.2"/>
    <row r="3140" spans="1:22" ht="11.85" customHeight="1" thickBot="1" x14ac:dyDescent="0.25">
      <c r="A3140" s="2" t="s">
        <v>1047</v>
      </c>
      <c r="C3140" s="22">
        <f>C2912+C3032+C3087</f>
        <v>1827325</v>
      </c>
      <c r="D3140" s="3"/>
      <c r="E3140" s="22">
        <f>E2912+E3032+E3087</f>
        <v>2569091.4900000002</v>
      </c>
      <c r="F3140" s="3"/>
      <c r="G3140" s="23">
        <f>G2912+G3032+G3087</f>
        <v>2109816.29</v>
      </c>
      <c r="H3140" s="3"/>
      <c r="I3140" s="22">
        <f>I2912+I3032+I3087</f>
        <v>1980000</v>
      </c>
      <c r="J3140" s="3"/>
      <c r="K3140" s="22">
        <f>K2912+K3032+K3087</f>
        <v>3361040</v>
      </c>
      <c r="L3140" s="3"/>
      <c r="M3140" s="22">
        <f>M2912+M3032+M3087</f>
        <v>3554505</v>
      </c>
      <c r="N3140" s="3"/>
      <c r="O3140" s="22">
        <f>O2912+O3032+O3087</f>
        <v>315667</v>
      </c>
      <c r="P3140" s="3"/>
      <c r="Q3140" s="22">
        <f>Q2912+Q3032+Q3087</f>
        <v>3870172</v>
      </c>
      <c r="R3140" s="3"/>
      <c r="S3140" s="3"/>
      <c r="U3140" s="3"/>
      <c r="V3140" s="3"/>
    </row>
    <row r="3141" spans="1:22" ht="11.85" customHeight="1" thickTop="1" x14ac:dyDescent="0.2">
      <c r="C3141" s="3"/>
      <c r="D3141" s="3"/>
      <c r="F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</row>
    <row r="3142" spans="1:22" ht="11.85" customHeight="1" thickBot="1" x14ac:dyDescent="0.25">
      <c r="A3142" s="2" t="s">
        <v>1048</v>
      </c>
      <c r="C3142" s="22">
        <f>C2856-C3140</f>
        <v>8348</v>
      </c>
      <c r="D3142" s="3"/>
      <c r="E3142" s="22">
        <f>E2856-E3140</f>
        <v>247771.30999999959</v>
      </c>
      <c r="F3142" s="3"/>
      <c r="G3142" s="23">
        <f>G2856-G3140</f>
        <v>274938.3200000003</v>
      </c>
      <c r="H3142" s="3"/>
      <c r="I3142" s="22">
        <f>I2856-I3140</f>
        <v>0</v>
      </c>
      <c r="J3142" s="3"/>
      <c r="K3142" s="22">
        <f>K2856-K3140</f>
        <v>382308</v>
      </c>
      <c r="L3142" s="3"/>
      <c r="M3142" s="22">
        <f>M2856-M3140</f>
        <v>-1801005</v>
      </c>
      <c r="N3142" s="3"/>
      <c r="O3142" s="22">
        <f>O2856-O3140</f>
        <v>-139495</v>
      </c>
      <c r="P3142" s="3"/>
      <c r="Q3142" s="22">
        <f>Q2856-Q3140</f>
        <v>-1940500</v>
      </c>
      <c r="U3142" s="3"/>
    </row>
    <row r="3143" spans="1:22" ht="11.85" customHeight="1" thickTop="1" x14ac:dyDescent="0.2">
      <c r="C3143" s="3"/>
      <c r="D3143" s="3"/>
      <c r="F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</row>
    <row r="3144" spans="1:22" ht="11.85" customHeight="1" x14ac:dyDescent="0.2">
      <c r="C3144" s="3"/>
      <c r="D3144" s="3"/>
      <c r="F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</row>
    <row r="3145" spans="1:22" ht="11.85" customHeight="1" x14ac:dyDescent="0.2">
      <c r="A3145" s="2" t="s">
        <v>1049</v>
      </c>
      <c r="C3145" s="3"/>
      <c r="D3145" s="3"/>
      <c r="F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</row>
    <row r="3146" spans="1:22" ht="11.85" customHeight="1" thickBot="1" x14ac:dyDescent="0.25">
      <c r="A3146" s="2" t="s">
        <v>17</v>
      </c>
      <c r="C3146" s="22"/>
      <c r="D3146" s="3"/>
      <c r="E3146" s="22">
        <f>E2821+E2856-E3140</f>
        <v>2393388.3099999996</v>
      </c>
      <c r="F3146" s="3"/>
      <c r="G3146" s="22">
        <f>G2821+G2856-G3140</f>
        <v>2668326.63</v>
      </c>
      <c r="H3146" s="3"/>
      <c r="I3146" s="22">
        <f>I2821+I2856-I3140</f>
        <v>2668326.63</v>
      </c>
      <c r="J3146" s="3"/>
      <c r="K3146" s="22">
        <f>K2821+K2856-K3140</f>
        <v>3050634.63</v>
      </c>
      <c r="L3146" s="3"/>
      <c r="M3146" s="22">
        <f>M2821+M2856-M3140</f>
        <v>1249629.6299999999</v>
      </c>
      <c r="N3146" s="3"/>
      <c r="O3146" s="3"/>
      <c r="P3146" s="3"/>
      <c r="Q3146" s="22">
        <f>Q2821+Q2856-Q3140</f>
        <v>1110134.6299999999</v>
      </c>
      <c r="R3146" s="3"/>
      <c r="U3146" s="3"/>
    </row>
    <row r="3147" spans="1:22" ht="11.85" customHeight="1" thickTop="1" x14ac:dyDescent="0.2"/>
    <row r="3148" spans="1:22" ht="11.85" customHeight="1" x14ac:dyDescent="0.2"/>
    <row r="3149" spans="1:22" ht="11.85" customHeight="1" x14ac:dyDescent="0.2">
      <c r="C3149" s="19"/>
    </row>
    <row r="3150" spans="1:22" ht="11.85" customHeight="1" x14ac:dyDescent="0.2"/>
    <row r="3151" spans="1:22" ht="11.85" customHeight="1" x14ac:dyDescent="0.2"/>
    <row r="3152" spans="1:22" ht="11.85" customHeight="1" x14ac:dyDescent="0.2"/>
    <row r="3153" ht="11.85" customHeight="1" x14ac:dyDescent="0.2"/>
    <row r="3154" ht="11.85" customHeight="1" x14ac:dyDescent="0.2"/>
    <row r="3155" ht="11.85" customHeight="1" x14ac:dyDescent="0.2"/>
    <row r="3156" ht="11.85" customHeight="1" x14ac:dyDescent="0.2"/>
    <row r="3157" ht="11.85" customHeight="1" x14ac:dyDescent="0.2"/>
    <row r="3158" ht="11.85" customHeight="1" x14ac:dyDescent="0.2"/>
    <row r="3159" ht="11.85" customHeight="1" x14ac:dyDescent="0.2"/>
    <row r="3160" ht="11.85" customHeight="1" x14ac:dyDescent="0.2"/>
    <row r="3161" ht="11.85" customHeight="1" x14ac:dyDescent="0.2"/>
    <row r="3162" ht="11.85" customHeight="1" x14ac:dyDescent="0.2"/>
    <row r="3163" ht="11.85" customHeight="1" x14ac:dyDescent="0.2"/>
    <row r="3164" ht="11.85" customHeight="1" x14ac:dyDescent="0.2"/>
    <row r="3165" ht="11.85" customHeight="1" x14ac:dyDescent="0.2"/>
    <row r="3166" ht="11.85" customHeight="1" x14ac:dyDescent="0.2"/>
    <row r="3167" ht="11.85" customHeight="1" x14ac:dyDescent="0.2"/>
    <row r="3168" ht="11.85" customHeight="1" x14ac:dyDescent="0.2"/>
    <row r="3169" ht="11.85" customHeight="1" x14ac:dyDescent="0.2"/>
    <row r="3170" ht="11.85" customHeight="1" x14ac:dyDescent="0.2"/>
    <row r="3171" ht="11.85" customHeight="1" x14ac:dyDescent="0.2"/>
    <row r="3172" ht="11.85" customHeight="1" x14ac:dyDescent="0.2"/>
    <row r="3173" ht="11.85" customHeight="1" x14ac:dyDescent="0.2"/>
    <row r="3174" ht="11.85" customHeight="1" x14ac:dyDescent="0.2"/>
    <row r="3175" ht="11.85" customHeight="1" x14ac:dyDescent="0.2"/>
    <row r="3176" ht="11.85" customHeight="1" x14ac:dyDescent="0.2"/>
    <row r="3177" ht="11.85" customHeight="1" x14ac:dyDescent="0.2"/>
    <row r="3178" ht="11.85" customHeight="1" x14ac:dyDescent="0.2"/>
    <row r="3179" ht="11.85" customHeight="1" x14ac:dyDescent="0.2"/>
    <row r="3180" ht="11.85" customHeight="1" x14ac:dyDescent="0.2"/>
    <row r="3181" ht="11.85" customHeight="1" x14ac:dyDescent="0.2"/>
    <row r="3182" ht="11.85" customHeight="1" x14ac:dyDescent="0.2"/>
    <row r="3183" ht="11.85" customHeight="1" x14ac:dyDescent="0.2"/>
    <row r="3184" ht="11.85" customHeight="1" x14ac:dyDescent="0.2"/>
    <row r="3185" spans="1:17" ht="11.85" customHeight="1" x14ac:dyDescent="0.2"/>
    <row r="3186" spans="1:17" ht="11.85" customHeight="1" x14ac:dyDescent="0.2"/>
    <row r="3187" spans="1:17" ht="11.85" customHeight="1" x14ac:dyDescent="0.2"/>
    <row r="3188" spans="1:17" ht="11.85" customHeight="1" x14ac:dyDescent="0.2"/>
    <row r="3189" spans="1:17" ht="11.85" customHeight="1" x14ac:dyDescent="0.2"/>
    <row r="3190" spans="1:17" ht="11.85" customHeight="1" x14ac:dyDescent="0.2"/>
    <row r="3191" spans="1:17" ht="11.85" customHeight="1" x14ac:dyDescent="0.2"/>
    <row r="3192" spans="1:17" ht="11.85" customHeight="1" x14ac:dyDescent="0.2"/>
    <row r="3193" spans="1:17" ht="11.85" customHeight="1" x14ac:dyDescent="0.2"/>
    <row r="3194" spans="1:17" ht="11.85" customHeight="1" x14ac:dyDescent="0.2">
      <c r="A3194" s="1"/>
      <c r="B3194" s="1"/>
      <c r="E3194" s="3" t="str">
        <f>$E$1</f>
        <v>CITY OF BRADY</v>
      </c>
    </row>
    <row r="3195" spans="1:17" ht="11.85" customHeight="1" x14ac:dyDescent="0.2">
      <c r="E3195" s="3" t="str">
        <f>$E$2</f>
        <v>BUDGET REPORT</v>
      </c>
    </row>
    <row r="3196" spans="1:17" ht="11.85" customHeight="1" x14ac:dyDescent="0.2">
      <c r="E3196" s="3" t="str">
        <f>$E$3</f>
        <v>FISCAL YEAR 2015 - 2016</v>
      </c>
    </row>
    <row r="3197" spans="1:17" ht="11.85" customHeight="1" x14ac:dyDescent="0.2">
      <c r="A3197" s="2" t="s">
        <v>1323</v>
      </c>
    </row>
    <row r="3198" spans="1:17" ht="11.85" customHeight="1" x14ac:dyDescent="0.2"/>
    <row r="3199" spans="1:17" ht="11.85" customHeight="1" x14ac:dyDescent="0.2">
      <c r="I3199" s="48" t="str">
        <f>$I$6</f>
        <v>(----- 2014-2015 ------)</v>
      </c>
      <c r="J3199" s="48"/>
      <c r="K3199" s="48"/>
      <c r="L3199" s="7"/>
      <c r="M3199" s="48" t="str">
        <f>$M$6</f>
        <v>2015-2016</v>
      </c>
      <c r="N3199" s="48"/>
      <c r="O3199" s="48"/>
      <c r="P3199" s="48"/>
      <c r="Q3199" s="48"/>
    </row>
    <row r="3200" spans="1:17" ht="11.85" customHeight="1" x14ac:dyDescent="0.2">
      <c r="C3200" s="7" t="str">
        <f>$C$7</f>
        <v>2011- 2012</v>
      </c>
      <c r="D3200" s="7"/>
      <c r="E3200" s="8" t="str">
        <f>$E$7</f>
        <v>2012-2013</v>
      </c>
      <c r="F3200" s="7"/>
      <c r="G3200" s="9" t="str">
        <f>$G$7</f>
        <v>2013- 2014</v>
      </c>
      <c r="H3200" s="7"/>
      <c r="I3200" s="7" t="s">
        <v>9</v>
      </c>
      <c r="J3200" s="7"/>
      <c r="K3200" s="7" t="str">
        <f>+$K$7</f>
        <v>PROJECTED</v>
      </c>
      <c r="L3200" s="7"/>
      <c r="M3200" s="7" t="str">
        <f>$M$7</f>
        <v>2015-2016</v>
      </c>
      <c r="N3200" s="7"/>
      <c r="O3200" s="7" t="str">
        <f>$O$7</f>
        <v>2015-2016</v>
      </c>
      <c r="P3200" s="7"/>
      <c r="Q3200" s="42" t="str">
        <f>$Q$7</f>
        <v>APPROVED</v>
      </c>
    </row>
    <row r="3201" spans="1:17" ht="11.85" customHeight="1" x14ac:dyDescent="0.2">
      <c r="A3201" s="10"/>
      <c r="C3201" s="11" t="s">
        <v>12</v>
      </c>
      <c r="D3201" s="7"/>
      <c r="E3201" s="12" t="s">
        <v>12</v>
      </c>
      <c r="F3201" s="7"/>
      <c r="G3201" s="13" t="s">
        <v>12</v>
      </c>
      <c r="H3201" s="7"/>
      <c r="I3201" s="11" t="s">
        <v>13</v>
      </c>
      <c r="J3201" s="7"/>
      <c r="K3201" s="11" t="s">
        <v>13</v>
      </c>
      <c r="L3201" s="7"/>
      <c r="M3201" s="11" t="str">
        <f>$M$8</f>
        <v>BASE</v>
      </c>
      <c r="N3201" s="7"/>
      <c r="O3201" s="11" t="str">
        <f>$O$8</f>
        <v>SUPPLEMENTAL</v>
      </c>
      <c r="P3201" s="7"/>
      <c r="Q3201" s="11" t="str">
        <f>$Q$8</f>
        <v>BUDGET</v>
      </c>
    </row>
    <row r="3202" spans="1:17" ht="11.85" customHeight="1" x14ac:dyDescent="0.2"/>
    <row r="3203" spans="1:17" ht="11.85" customHeight="1" x14ac:dyDescent="0.2">
      <c r="A3203" s="2" t="s">
        <v>16</v>
      </c>
    </row>
    <row r="3204" spans="1:17" ht="11.85" customHeight="1" x14ac:dyDescent="0.2">
      <c r="A3204" s="2" t="s">
        <v>17</v>
      </c>
      <c r="C3204" s="3"/>
      <c r="D3204" s="3"/>
      <c r="E3204" s="3">
        <v>1128048</v>
      </c>
      <c r="F3204" s="3"/>
      <c r="G3204" s="3">
        <f>E3399</f>
        <v>1179642.9900000002</v>
      </c>
      <c r="H3204" s="3"/>
      <c r="I3204" s="3">
        <f>G3399</f>
        <v>1286887.4099999997</v>
      </c>
      <c r="J3204" s="3"/>
      <c r="K3204" s="3">
        <f>+I3204</f>
        <v>1286887.4099999997</v>
      </c>
      <c r="L3204" s="3"/>
      <c r="M3204" s="3">
        <f>K3399</f>
        <v>1286887.4099999997</v>
      </c>
      <c r="N3204" s="3"/>
      <c r="O3204" s="3"/>
      <c r="P3204" s="3"/>
      <c r="Q3204" s="3">
        <f>M3204</f>
        <v>1286887.4099999997</v>
      </c>
    </row>
    <row r="3205" spans="1:17" ht="11.85" customHeight="1" x14ac:dyDescent="0.2">
      <c r="C3205" s="3"/>
      <c r="D3205" s="3"/>
      <c r="F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</row>
    <row r="3206" spans="1:17" ht="11.85" customHeight="1" x14ac:dyDescent="0.2">
      <c r="A3206" s="14" t="s">
        <v>18</v>
      </c>
      <c r="C3206" s="3"/>
      <c r="D3206" s="3"/>
      <c r="F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</row>
    <row r="3207" spans="1:17" ht="11.85" customHeight="1" x14ac:dyDescent="0.2">
      <c r="C3207" s="3"/>
      <c r="D3207" s="3"/>
      <c r="F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</row>
    <row r="3208" spans="1:17" ht="11.85" customHeight="1" x14ac:dyDescent="0.2">
      <c r="A3208" s="14" t="s">
        <v>1213</v>
      </c>
      <c r="C3208" s="3"/>
      <c r="D3208" s="3"/>
      <c r="F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</row>
    <row r="3209" spans="1:17" ht="11.85" customHeight="1" x14ac:dyDescent="0.2">
      <c r="A3209" s="2" t="s">
        <v>1324</v>
      </c>
      <c r="C3209" s="3">
        <v>422232</v>
      </c>
      <c r="D3209" s="3"/>
      <c r="E3209" s="3">
        <v>423148.5</v>
      </c>
      <c r="F3209" s="3"/>
      <c r="G3209" s="4">
        <v>472830.12</v>
      </c>
      <c r="H3209" s="3"/>
      <c r="I3209" s="3">
        <v>420000</v>
      </c>
      <c r="J3209" s="3"/>
      <c r="K3209" s="3">
        <v>440000</v>
      </c>
      <c r="L3209" s="3"/>
      <c r="M3209" s="3">
        <v>430000</v>
      </c>
      <c r="N3209" s="3"/>
      <c r="O3209" s="3">
        <v>0</v>
      </c>
      <c r="P3209" s="3"/>
      <c r="Q3209" s="3">
        <f t="shared" ref="Q3209:Q3215" si="90">M3209+O3209</f>
        <v>430000</v>
      </c>
    </row>
    <row r="3210" spans="1:17" ht="11.85" customHeight="1" x14ac:dyDescent="0.2">
      <c r="A3210" s="2" t="s">
        <v>1325</v>
      </c>
      <c r="C3210" s="3">
        <v>190027</v>
      </c>
      <c r="D3210" s="3"/>
      <c r="E3210" s="3">
        <v>179873.59</v>
      </c>
      <c r="F3210" s="3"/>
      <c r="G3210" s="4">
        <v>209412.2</v>
      </c>
      <c r="H3210" s="3"/>
      <c r="I3210" s="3">
        <v>190000</v>
      </c>
      <c r="J3210" s="3"/>
      <c r="K3210" s="3">
        <v>190000</v>
      </c>
      <c r="L3210" s="3"/>
      <c r="M3210" s="3">
        <v>190000</v>
      </c>
      <c r="N3210" s="3"/>
      <c r="O3210" s="3">
        <v>0</v>
      </c>
      <c r="P3210" s="3"/>
      <c r="Q3210" s="3">
        <f t="shared" si="90"/>
        <v>190000</v>
      </c>
    </row>
    <row r="3211" spans="1:17" ht="11.85" customHeight="1" x14ac:dyDescent="0.2">
      <c r="A3211" s="2" t="s">
        <v>1326</v>
      </c>
      <c r="C3211" s="3">
        <v>259955</v>
      </c>
      <c r="D3211" s="3"/>
      <c r="E3211" s="3">
        <v>269601.36</v>
      </c>
      <c r="F3211" s="3"/>
      <c r="G3211" s="4">
        <v>242355.17</v>
      </c>
      <c r="H3211" s="3"/>
      <c r="I3211" s="3">
        <v>275000</v>
      </c>
      <c r="J3211" s="3"/>
      <c r="K3211" s="3">
        <v>200000</v>
      </c>
      <c r="L3211" s="3"/>
      <c r="M3211" s="3">
        <v>190000</v>
      </c>
      <c r="N3211" s="3"/>
      <c r="O3211" s="3">
        <v>0</v>
      </c>
      <c r="P3211" s="3"/>
      <c r="Q3211" s="3">
        <f t="shared" si="90"/>
        <v>190000</v>
      </c>
    </row>
    <row r="3212" spans="1:17" ht="11.85" customHeight="1" x14ac:dyDescent="0.2">
      <c r="A3212" s="2" t="s">
        <v>1327</v>
      </c>
      <c r="C3212" s="3">
        <v>517204</v>
      </c>
      <c r="D3212" s="3"/>
      <c r="E3212" s="3">
        <v>558725.56000000006</v>
      </c>
      <c r="F3212" s="3"/>
      <c r="G3212" s="4">
        <v>797878.7</v>
      </c>
      <c r="H3212" s="3"/>
      <c r="I3212" s="3">
        <v>505000</v>
      </c>
      <c r="J3212" s="3"/>
      <c r="K3212" s="3">
        <v>650000</v>
      </c>
      <c r="L3212" s="3"/>
      <c r="M3212" s="3">
        <v>625000</v>
      </c>
      <c r="N3212" s="3"/>
      <c r="O3212" s="3">
        <v>0</v>
      </c>
      <c r="P3212" s="3"/>
      <c r="Q3212" s="3">
        <f t="shared" si="90"/>
        <v>625000</v>
      </c>
    </row>
    <row r="3213" spans="1:17" ht="11.85" customHeight="1" x14ac:dyDescent="0.2">
      <c r="A3213" s="2" t="s">
        <v>1328</v>
      </c>
      <c r="C3213" s="3">
        <v>1607</v>
      </c>
      <c r="D3213" s="3"/>
      <c r="E3213" s="3">
        <v>1614.98</v>
      </c>
      <c r="F3213" s="3"/>
      <c r="G3213" s="4">
        <v>2126</v>
      </c>
      <c r="H3213" s="3"/>
      <c r="I3213" s="3">
        <v>2125</v>
      </c>
      <c r="J3213" s="3"/>
      <c r="K3213" s="3">
        <v>2125</v>
      </c>
      <c r="L3213" s="3"/>
      <c r="M3213" s="3">
        <v>1950</v>
      </c>
      <c r="N3213" s="3"/>
      <c r="O3213" s="3">
        <v>0</v>
      </c>
      <c r="P3213" s="3"/>
      <c r="Q3213" s="3">
        <f t="shared" si="90"/>
        <v>1950</v>
      </c>
    </row>
    <row r="3214" spans="1:17" ht="11.85" customHeight="1" x14ac:dyDescent="0.2">
      <c r="A3214" s="2" t="s">
        <v>1329</v>
      </c>
      <c r="C3214" s="3">
        <v>6878</v>
      </c>
      <c r="D3214" s="3"/>
      <c r="E3214" s="3">
        <v>6934.71</v>
      </c>
      <c r="F3214" s="3"/>
      <c r="G3214" s="4">
        <v>8370.2000000000007</v>
      </c>
      <c r="H3214" s="3"/>
      <c r="I3214" s="3">
        <v>7000</v>
      </c>
      <c r="J3214" s="3"/>
      <c r="K3214" s="3">
        <v>7000</v>
      </c>
      <c r="L3214" s="3"/>
      <c r="M3214" s="3">
        <v>8000</v>
      </c>
      <c r="N3214" s="3"/>
      <c r="O3214" s="3">
        <v>0</v>
      </c>
      <c r="P3214" s="3"/>
      <c r="Q3214" s="3">
        <f t="shared" si="90"/>
        <v>8000</v>
      </c>
    </row>
    <row r="3215" spans="1:17" ht="11.85" customHeight="1" x14ac:dyDescent="0.2">
      <c r="A3215" s="2" t="s">
        <v>1330</v>
      </c>
      <c r="C3215" s="16">
        <v>-60</v>
      </c>
      <c r="D3215" s="3"/>
      <c r="E3215" s="16">
        <v>0</v>
      </c>
      <c r="F3215" s="3"/>
      <c r="G3215" s="17">
        <v>0</v>
      </c>
      <c r="H3215" s="3"/>
      <c r="I3215" s="16">
        <v>0</v>
      </c>
      <c r="J3215" s="3"/>
      <c r="K3215" s="16">
        <v>0</v>
      </c>
      <c r="L3215" s="3"/>
      <c r="M3215" s="16">
        <v>0</v>
      </c>
      <c r="N3215" s="3"/>
      <c r="O3215" s="16">
        <v>0</v>
      </c>
      <c r="P3215" s="3"/>
      <c r="Q3215" s="16">
        <f t="shared" si="90"/>
        <v>0</v>
      </c>
    </row>
    <row r="3216" spans="1:17" ht="11.85" customHeight="1" x14ac:dyDescent="0.2">
      <c r="A3216" s="2" t="s">
        <v>1220</v>
      </c>
      <c r="C3216" s="3">
        <f>SUM(C3209:C3215)</f>
        <v>1397843</v>
      </c>
      <c r="D3216" s="3"/>
      <c r="E3216" s="3">
        <f>SUM(E3209:E3215)</f>
        <v>1439898.7</v>
      </c>
      <c r="F3216" s="3"/>
      <c r="G3216" s="4">
        <f>SUM(G3209:G3215)</f>
        <v>1732972.39</v>
      </c>
      <c r="H3216" s="3"/>
      <c r="I3216" s="3">
        <f>SUM(I3209:I3215)</f>
        <v>1399125</v>
      </c>
      <c r="J3216" s="3"/>
      <c r="K3216" s="3">
        <f>SUM(K3209:K3215)</f>
        <v>1489125</v>
      </c>
      <c r="L3216" s="3"/>
      <c r="M3216" s="3">
        <f>SUM(M3209:M3215)</f>
        <v>1444950</v>
      </c>
      <c r="N3216" s="3"/>
      <c r="O3216" s="3">
        <f>SUM(O3209:O3215)</f>
        <v>0</v>
      </c>
      <c r="P3216" s="3"/>
      <c r="Q3216" s="3">
        <f>SUM(Q3209:Q3215)</f>
        <v>1444950</v>
      </c>
    </row>
    <row r="3217" spans="1:17" ht="11.85" customHeight="1" x14ac:dyDescent="0.2">
      <c r="C3217" s="3"/>
      <c r="D3217" s="3"/>
      <c r="F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</row>
    <row r="3218" spans="1:17" ht="11.85" customHeight="1" x14ac:dyDescent="0.2">
      <c r="A3218" s="14" t="s">
        <v>1221</v>
      </c>
      <c r="C3218" s="3"/>
      <c r="D3218" s="3"/>
      <c r="F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</row>
    <row r="3219" spans="1:17" ht="11.85" customHeight="1" x14ac:dyDescent="0.2">
      <c r="A3219" s="2" t="s">
        <v>1331</v>
      </c>
      <c r="C3219" s="3">
        <v>1160</v>
      </c>
      <c r="D3219" s="3"/>
      <c r="E3219" s="3">
        <v>151.19999999999999</v>
      </c>
      <c r="F3219" s="3"/>
      <c r="G3219" s="4">
        <v>1164.0999999999999</v>
      </c>
      <c r="H3219" s="3"/>
      <c r="I3219" s="3">
        <v>0</v>
      </c>
      <c r="J3219" s="3"/>
      <c r="K3219" s="3">
        <v>0</v>
      </c>
      <c r="L3219" s="3"/>
      <c r="M3219" s="3">
        <v>0</v>
      </c>
      <c r="N3219" s="3"/>
      <c r="O3219" s="3">
        <v>0</v>
      </c>
      <c r="P3219" s="3"/>
      <c r="Q3219" s="3">
        <f t="shared" ref="Q3219:Q3226" si="91">M3219+O3219</f>
        <v>0</v>
      </c>
    </row>
    <row r="3220" spans="1:17" ht="11.85" customHeight="1" x14ac:dyDescent="0.2">
      <c r="A3220" s="2" t="s">
        <v>1332</v>
      </c>
      <c r="C3220" s="3">
        <v>659</v>
      </c>
      <c r="D3220" s="3"/>
      <c r="E3220" s="3">
        <v>272.27999999999997</v>
      </c>
      <c r="F3220" s="3"/>
      <c r="G3220" s="4">
        <v>2626.57</v>
      </c>
      <c r="H3220" s="3"/>
      <c r="I3220" s="3">
        <v>0</v>
      </c>
      <c r="J3220" s="3"/>
      <c r="K3220" s="3">
        <v>499</v>
      </c>
      <c r="L3220" s="3"/>
      <c r="M3220" s="3">
        <v>0</v>
      </c>
      <c r="N3220" s="3"/>
      <c r="O3220" s="3">
        <v>0</v>
      </c>
      <c r="P3220" s="3"/>
      <c r="Q3220" s="3">
        <f t="shared" si="91"/>
        <v>0</v>
      </c>
    </row>
    <row r="3221" spans="1:17" ht="11.85" customHeight="1" x14ac:dyDescent="0.2">
      <c r="A3221" s="2" t="s">
        <v>1333</v>
      </c>
      <c r="C3221" s="3">
        <v>0</v>
      </c>
      <c r="D3221" s="3"/>
      <c r="E3221" s="3">
        <v>0</v>
      </c>
      <c r="F3221" s="3"/>
      <c r="G3221" s="4">
        <v>0</v>
      </c>
      <c r="H3221" s="3"/>
      <c r="I3221" s="3">
        <v>54000</v>
      </c>
      <c r="J3221" s="3"/>
      <c r="K3221" s="3">
        <v>54000</v>
      </c>
      <c r="L3221" s="3"/>
      <c r="M3221" s="3">
        <v>0</v>
      </c>
      <c r="N3221" s="3"/>
      <c r="O3221" s="3">
        <v>52172</v>
      </c>
      <c r="P3221" s="3"/>
      <c r="Q3221" s="3">
        <f t="shared" si="91"/>
        <v>52172</v>
      </c>
    </row>
    <row r="3222" spans="1:17" ht="11.85" customHeight="1" x14ac:dyDescent="0.2">
      <c r="A3222" s="2" t="s">
        <v>1334</v>
      </c>
      <c r="C3222" s="3">
        <v>250</v>
      </c>
      <c r="D3222" s="3"/>
      <c r="E3222" s="3">
        <v>200</v>
      </c>
      <c r="F3222" s="3"/>
      <c r="G3222" s="4">
        <v>200</v>
      </c>
      <c r="H3222" s="3"/>
      <c r="I3222" s="3">
        <v>0</v>
      </c>
      <c r="J3222" s="3"/>
      <c r="K3222" s="3">
        <v>0</v>
      </c>
      <c r="L3222" s="3"/>
      <c r="M3222" s="3">
        <v>0</v>
      </c>
      <c r="N3222" s="3"/>
      <c r="O3222" s="3">
        <v>0</v>
      </c>
      <c r="P3222" s="3"/>
      <c r="Q3222" s="3">
        <f t="shared" si="91"/>
        <v>0</v>
      </c>
    </row>
    <row r="3223" spans="1:17" ht="11.85" customHeight="1" x14ac:dyDescent="0.2">
      <c r="A3223" s="2" t="s">
        <v>1335</v>
      </c>
      <c r="C3223" s="3">
        <v>0</v>
      </c>
      <c r="D3223" s="3"/>
      <c r="E3223" s="3">
        <v>0</v>
      </c>
      <c r="F3223" s="3"/>
      <c r="G3223" s="4">
        <v>0</v>
      </c>
      <c r="H3223" s="3"/>
      <c r="I3223" s="3">
        <v>0</v>
      </c>
      <c r="J3223" s="3"/>
      <c r="K3223" s="3">
        <v>132</v>
      </c>
      <c r="L3223" s="3"/>
      <c r="M3223" s="3">
        <v>0</v>
      </c>
      <c r="N3223" s="3"/>
      <c r="O3223" s="3">
        <v>0</v>
      </c>
      <c r="P3223" s="3"/>
      <c r="Q3223" s="3">
        <f t="shared" si="91"/>
        <v>0</v>
      </c>
    </row>
    <row r="3224" spans="1:17" ht="11.85" customHeight="1" x14ac:dyDescent="0.2">
      <c r="A3224" s="2" t="s">
        <v>1336</v>
      </c>
      <c r="C3224" s="3">
        <v>0</v>
      </c>
      <c r="D3224" s="3"/>
      <c r="E3224" s="3">
        <v>0</v>
      </c>
      <c r="F3224" s="3"/>
      <c r="G3224" s="4">
        <v>0</v>
      </c>
      <c r="H3224" s="3"/>
      <c r="I3224" s="3">
        <v>0</v>
      </c>
      <c r="J3224" s="3"/>
      <c r="K3224" s="3">
        <v>0</v>
      </c>
      <c r="L3224" s="3"/>
      <c r="M3224" s="3">
        <v>0</v>
      </c>
      <c r="N3224" s="3"/>
      <c r="O3224" s="3">
        <v>0</v>
      </c>
      <c r="P3224" s="3"/>
      <c r="Q3224" s="3">
        <f t="shared" si="91"/>
        <v>0</v>
      </c>
    </row>
    <row r="3225" spans="1:17" ht="11.85" customHeight="1" x14ac:dyDescent="0.2">
      <c r="A3225" s="2" t="s">
        <v>1337</v>
      </c>
      <c r="C3225" s="3">
        <v>1953</v>
      </c>
      <c r="D3225" s="3"/>
      <c r="E3225" s="3">
        <v>5722.59</v>
      </c>
      <c r="F3225" s="3"/>
      <c r="G3225" s="4">
        <v>993.46</v>
      </c>
      <c r="H3225" s="3"/>
      <c r="I3225" s="3">
        <v>800</v>
      </c>
      <c r="J3225" s="3"/>
      <c r="K3225" s="3">
        <v>288</v>
      </c>
      <c r="L3225" s="3"/>
      <c r="M3225" s="3">
        <v>0</v>
      </c>
      <c r="N3225" s="3"/>
      <c r="O3225" s="3">
        <v>0</v>
      </c>
      <c r="P3225" s="3"/>
      <c r="Q3225" s="3">
        <f t="shared" si="91"/>
        <v>0</v>
      </c>
    </row>
    <row r="3226" spans="1:17" ht="11.85" customHeight="1" x14ac:dyDescent="0.2">
      <c r="A3226" s="2" t="s">
        <v>1338</v>
      </c>
      <c r="C3226" s="16">
        <v>5000</v>
      </c>
      <c r="D3226" s="3"/>
      <c r="E3226" s="16">
        <v>0</v>
      </c>
      <c r="F3226" s="3"/>
      <c r="G3226" s="17">
        <v>0</v>
      </c>
      <c r="H3226" s="3"/>
      <c r="I3226" s="16">
        <v>0</v>
      </c>
      <c r="J3226" s="3"/>
      <c r="K3226" s="16">
        <v>0</v>
      </c>
      <c r="L3226" s="3"/>
      <c r="M3226" s="16">
        <v>0</v>
      </c>
      <c r="N3226" s="3"/>
      <c r="O3226" s="16">
        <v>0</v>
      </c>
      <c r="P3226" s="3"/>
      <c r="Q3226" s="16">
        <f t="shared" si="91"/>
        <v>0</v>
      </c>
    </row>
    <row r="3227" spans="1:17" ht="11.85" customHeight="1" x14ac:dyDescent="0.2">
      <c r="A3227" s="2" t="s">
        <v>1229</v>
      </c>
      <c r="C3227" s="3">
        <f>SUM(C3219:C3226)</f>
        <v>9022</v>
      </c>
      <c r="D3227" s="3"/>
      <c r="E3227" s="3">
        <f>SUM(E3219:E3226)</f>
        <v>6346.07</v>
      </c>
      <c r="F3227" s="3"/>
      <c r="G3227" s="4">
        <f>SUM(G3219:G3226)</f>
        <v>4984.13</v>
      </c>
      <c r="H3227" s="3"/>
      <c r="I3227" s="3">
        <f>SUM(I3219:I3226)</f>
        <v>54800</v>
      </c>
      <c r="J3227" s="3"/>
      <c r="K3227" s="3">
        <f>SUM(K3219:K3226)</f>
        <v>54919</v>
      </c>
      <c r="L3227" s="3"/>
      <c r="M3227" s="3">
        <f>SUM(M3219:M3226)</f>
        <v>0</v>
      </c>
      <c r="N3227" s="3"/>
      <c r="O3227" s="3">
        <f>SUM(O3219:O3226)</f>
        <v>52172</v>
      </c>
      <c r="P3227" s="3"/>
      <c r="Q3227" s="3">
        <f>SUM(Q3219:Q3226)</f>
        <v>52172</v>
      </c>
    </row>
    <row r="3228" spans="1:17" ht="11.85" customHeight="1" x14ac:dyDescent="0.2">
      <c r="C3228" s="3"/>
      <c r="D3228" s="3"/>
      <c r="F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</row>
    <row r="3229" spans="1:17" ht="11.85" customHeight="1" x14ac:dyDescent="0.2">
      <c r="A3229" s="14" t="s">
        <v>210</v>
      </c>
      <c r="C3229" s="3"/>
      <c r="D3229" s="3"/>
      <c r="F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</row>
    <row r="3230" spans="1:17" ht="11.85" customHeight="1" x14ac:dyDescent="0.2">
      <c r="A3230" s="2" t="s">
        <v>1339</v>
      </c>
      <c r="C3230" s="3">
        <v>24055</v>
      </c>
      <c r="D3230" s="3"/>
      <c r="E3230" s="3">
        <v>538750</v>
      </c>
      <c r="F3230" s="3"/>
      <c r="G3230" s="4">
        <v>0</v>
      </c>
      <c r="H3230" s="3"/>
      <c r="I3230" s="3">
        <v>28000</v>
      </c>
      <c r="J3230" s="3"/>
      <c r="K3230" s="3">
        <v>31470</v>
      </c>
      <c r="L3230" s="3"/>
      <c r="M3230" s="3">
        <v>0</v>
      </c>
      <c r="N3230" s="3"/>
      <c r="O3230" s="3">
        <v>34000</v>
      </c>
      <c r="P3230" s="3"/>
      <c r="Q3230" s="3">
        <f>M3230+O3230</f>
        <v>34000</v>
      </c>
    </row>
    <row r="3231" spans="1:17" ht="11.85" customHeight="1" x14ac:dyDescent="0.2">
      <c r="A3231" s="2" t="s">
        <v>1340</v>
      </c>
      <c r="C3231" s="16">
        <v>6027</v>
      </c>
      <c r="D3231" s="3"/>
      <c r="E3231" s="16">
        <v>0</v>
      </c>
      <c r="F3231" s="3"/>
      <c r="G3231" s="17">
        <v>15000</v>
      </c>
      <c r="H3231" s="3"/>
      <c r="I3231" s="16">
        <v>0</v>
      </c>
      <c r="J3231" s="3"/>
      <c r="K3231" s="16">
        <v>0</v>
      </c>
      <c r="L3231" s="3"/>
      <c r="M3231" s="16">
        <v>0</v>
      </c>
      <c r="N3231" s="3"/>
      <c r="O3231" s="16">
        <v>0</v>
      </c>
      <c r="P3231" s="3"/>
      <c r="Q3231" s="16">
        <f>M3231+O3231</f>
        <v>0</v>
      </c>
    </row>
    <row r="3232" spans="1:17" ht="11.85" customHeight="1" x14ac:dyDescent="0.2">
      <c r="A3232" s="2" t="s">
        <v>224</v>
      </c>
      <c r="C3232" s="3">
        <f>SUM(C3230:C3231)</f>
        <v>30082</v>
      </c>
      <c r="D3232" s="3"/>
      <c r="E3232" s="3">
        <f>SUM(E3230:E3231)</f>
        <v>538750</v>
      </c>
      <c r="F3232" s="3"/>
      <c r="G3232" s="4">
        <f>SUM(G3230:G3231)</f>
        <v>15000</v>
      </c>
      <c r="H3232" s="3"/>
      <c r="I3232" s="3">
        <f>SUM(I3230:I3231)</f>
        <v>28000</v>
      </c>
      <c r="J3232" s="3"/>
      <c r="K3232" s="3">
        <f>SUM(K3230:K3231)</f>
        <v>31470</v>
      </c>
      <c r="L3232" s="3"/>
      <c r="M3232" s="3">
        <f>SUM(M3230:M3231)</f>
        <v>0</v>
      </c>
      <c r="N3232" s="3"/>
      <c r="O3232" s="3">
        <f>SUM(O3230:O3231)</f>
        <v>34000</v>
      </c>
      <c r="P3232" s="3"/>
      <c r="Q3232" s="3">
        <f>SUM(Q3230:Q3231)</f>
        <v>34000</v>
      </c>
    </row>
    <row r="3233" spans="1:21" ht="11.85" customHeight="1" x14ac:dyDescent="0.2">
      <c r="C3233" s="3"/>
      <c r="D3233" s="3"/>
      <c r="F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</row>
    <row r="3234" spans="1:21" ht="11.85" customHeight="1" thickBot="1" x14ac:dyDescent="0.25">
      <c r="A3234" s="2" t="s">
        <v>234</v>
      </c>
      <c r="C3234" s="22">
        <f>C3216+C3227+C3232</f>
        <v>1436947</v>
      </c>
      <c r="D3234" s="3"/>
      <c r="E3234" s="22">
        <f>E3216+E3227+E3232</f>
        <v>1984994.77</v>
      </c>
      <c r="F3234" s="3"/>
      <c r="G3234" s="23">
        <f>G3216+G3227+G3232</f>
        <v>1752956.5199999998</v>
      </c>
      <c r="H3234" s="3"/>
      <c r="I3234" s="22">
        <f>I3216+I3227+I3232</f>
        <v>1481925</v>
      </c>
      <c r="J3234" s="3"/>
      <c r="K3234" s="22">
        <f>K3216+K3227+K3232</f>
        <v>1575514</v>
      </c>
      <c r="L3234" s="3"/>
      <c r="M3234" s="22">
        <f>M3216+M3227+M3232</f>
        <v>1444950</v>
      </c>
      <c r="N3234" s="3"/>
      <c r="O3234" s="22">
        <f>O3216+O3227+O3232</f>
        <v>86172</v>
      </c>
      <c r="P3234" s="3"/>
      <c r="Q3234" s="22">
        <f>Q3216+Q3227+Q3232</f>
        <v>1531122</v>
      </c>
      <c r="R3234" s="3"/>
      <c r="S3234" s="3"/>
      <c r="U3234" s="3"/>
    </row>
    <row r="3235" spans="1:21" ht="11.85" customHeight="1" thickTop="1" x14ac:dyDescent="0.2">
      <c r="C3235" s="3"/>
      <c r="D3235" s="3"/>
      <c r="F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</row>
    <row r="3236" spans="1:21" ht="11.85" customHeight="1" x14ac:dyDescent="0.2">
      <c r="C3236" s="3"/>
      <c r="D3236" s="3"/>
      <c r="F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</row>
    <row r="3237" spans="1:21" ht="11.85" customHeight="1" x14ac:dyDescent="0.2">
      <c r="A3237" s="2" t="s">
        <v>235</v>
      </c>
      <c r="C3237" s="3">
        <f>C3204+C3234</f>
        <v>1436947</v>
      </c>
      <c r="D3237" s="3"/>
      <c r="E3237" s="3">
        <f>E3204+E3234</f>
        <v>3113042.77</v>
      </c>
      <c r="F3237" s="3"/>
      <c r="G3237" s="4">
        <f>G3204+G3234</f>
        <v>2932599.51</v>
      </c>
      <c r="H3237" s="3"/>
      <c r="I3237" s="3">
        <f>I3204+I3234</f>
        <v>2768812.4099999997</v>
      </c>
      <c r="J3237" s="3"/>
      <c r="K3237" s="3">
        <f>K3204+K3234</f>
        <v>2862401.4099999997</v>
      </c>
      <c r="L3237" s="3"/>
      <c r="M3237" s="3">
        <f>M3204+M3234</f>
        <v>2731837.4099999997</v>
      </c>
      <c r="N3237" s="3"/>
      <c r="O3237" s="3"/>
      <c r="P3237" s="3"/>
      <c r="Q3237" s="3">
        <f>Q3204+Q3234</f>
        <v>2818009.4099999997</v>
      </c>
      <c r="U3237" s="3"/>
    </row>
    <row r="3238" spans="1:21" ht="11.85" customHeight="1" x14ac:dyDescent="0.2"/>
    <row r="3239" spans="1:21" ht="11.85" customHeight="1" x14ac:dyDescent="0.2"/>
    <row r="3240" spans="1:21" ht="11.85" customHeight="1" x14ac:dyDescent="0.2"/>
    <row r="3241" spans="1:21" ht="11.85" customHeight="1" x14ac:dyDescent="0.2"/>
    <row r="3242" spans="1:21" ht="11.85" customHeight="1" x14ac:dyDescent="0.2"/>
    <row r="3243" spans="1:21" ht="11.85" customHeight="1" x14ac:dyDescent="0.2"/>
    <row r="3244" spans="1:21" ht="11.85" customHeight="1" x14ac:dyDescent="0.2"/>
    <row r="3245" spans="1:21" ht="11.85" customHeight="1" x14ac:dyDescent="0.2"/>
    <row r="3246" spans="1:21" ht="11.85" customHeight="1" x14ac:dyDescent="0.2"/>
    <row r="3247" spans="1:21" ht="11.85" customHeight="1" x14ac:dyDescent="0.2"/>
    <row r="3248" spans="1:21" ht="11.85" customHeight="1" x14ac:dyDescent="0.2"/>
    <row r="3249" spans="1:17" ht="11.85" customHeight="1" x14ac:dyDescent="0.2"/>
    <row r="3250" spans="1:17" ht="11.85" customHeight="1" x14ac:dyDescent="0.2"/>
    <row r="3251" spans="1:17" ht="11.85" customHeight="1" x14ac:dyDescent="0.2"/>
    <row r="3252" spans="1:17" ht="11.85" customHeight="1" x14ac:dyDescent="0.2"/>
    <row r="3253" spans="1:17" ht="11.85" customHeight="1" x14ac:dyDescent="0.2"/>
    <row r="3254" spans="1:17" ht="11.85" customHeight="1" x14ac:dyDescent="0.2"/>
    <row r="3255" spans="1:17" ht="11.85" customHeight="1" x14ac:dyDescent="0.2"/>
    <row r="3256" spans="1:17" ht="11.85" customHeight="1" x14ac:dyDescent="0.2"/>
    <row r="3257" spans="1:17" ht="11.85" customHeight="1" x14ac:dyDescent="0.2">
      <c r="A3257" s="1"/>
      <c r="B3257" s="1"/>
      <c r="E3257" s="3" t="str">
        <f>$E$1</f>
        <v>CITY OF BRADY</v>
      </c>
    </row>
    <row r="3258" spans="1:17" ht="11.85" customHeight="1" x14ac:dyDescent="0.2">
      <c r="E3258" s="3" t="str">
        <f>$E$2</f>
        <v>BUDGET REPORT</v>
      </c>
    </row>
    <row r="3259" spans="1:17" ht="11.85" customHeight="1" x14ac:dyDescent="0.2">
      <c r="E3259" s="3" t="str">
        <f>$E$3</f>
        <v>FISCAL YEAR 2015 - 2016</v>
      </c>
    </row>
    <row r="3260" spans="1:17" ht="11.85" customHeight="1" x14ac:dyDescent="0.2">
      <c r="A3260" s="2" t="s">
        <v>1323</v>
      </c>
    </row>
    <row r="3261" spans="1:17" ht="11.85" customHeight="1" x14ac:dyDescent="0.2">
      <c r="A3261" s="2" t="s">
        <v>1341</v>
      </c>
    </row>
    <row r="3262" spans="1:17" ht="11.85" customHeight="1" x14ac:dyDescent="0.2">
      <c r="I3262" s="48" t="str">
        <f>$I$6</f>
        <v>(----- 2014-2015 ------)</v>
      </c>
      <c r="J3262" s="48"/>
      <c r="K3262" s="48"/>
      <c r="L3262" s="7"/>
      <c r="M3262" s="48" t="str">
        <f>$M$6</f>
        <v>2015-2016</v>
      </c>
      <c r="N3262" s="48"/>
      <c r="O3262" s="48"/>
      <c r="P3262" s="48"/>
      <c r="Q3262" s="48"/>
    </row>
    <row r="3263" spans="1:17" ht="11.85" customHeight="1" x14ac:dyDescent="0.2">
      <c r="C3263" s="7" t="str">
        <f>$C$7</f>
        <v>2011- 2012</v>
      </c>
      <c r="D3263" s="7"/>
      <c r="E3263" s="8" t="str">
        <f>$E$7</f>
        <v>2012-2013</v>
      </c>
      <c r="F3263" s="7"/>
      <c r="G3263" s="9" t="str">
        <f>$G$7</f>
        <v>2013- 2014</v>
      </c>
      <c r="H3263" s="7"/>
      <c r="I3263" s="7" t="s">
        <v>9</v>
      </c>
      <c r="J3263" s="7"/>
      <c r="K3263" s="7" t="str">
        <f>+$K$7</f>
        <v>PROJECTED</v>
      </c>
      <c r="L3263" s="7"/>
      <c r="M3263" s="7" t="str">
        <f>$M$7</f>
        <v>2015-2016</v>
      </c>
      <c r="N3263" s="7"/>
      <c r="O3263" s="7" t="str">
        <f>$O$7</f>
        <v>2015-2016</v>
      </c>
      <c r="P3263" s="7"/>
      <c r="Q3263" s="42" t="str">
        <f>$Q$7</f>
        <v>APPROVED</v>
      </c>
    </row>
    <row r="3264" spans="1:17" ht="11.85" customHeight="1" x14ac:dyDescent="0.2">
      <c r="A3264" s="10" t="s">
        <v>237</v>
      </c>
      <c r="C3264" s="11" t="s">
        <v>12</v>
      </c>
      <c r="D3264" s="7"/>
      <c r="E3264" s="12" t="s">
        <v>12</v>
      </c>
      <c r="F3264" s="7"/>
      <c r="G3264" s="13" t="s">
        <v>12</v>
      </c>
      <c r="H3264" s="7"/>
      <c r="I3264" s="11" t="s">
        <v>13</v>
      </c>
      <c r="J3264" s="7"/>
      <c r="K3264" s="11" t="s">
        <v>13</v>
      </c>
      <c r="L3264" s="7"/>
      <c r="M3264" s="11" t="str">
        <f>$M$8</f>
        <v>BASE</v>
      </c>
      <c r="N3264" s="7"/>
      <c r="O3264" s="11" t="str">
        <f>$O$8</f>
        <v>SUPPLEMENTAL</v>
      </c>
      <c r="P3264" s="7"/>
      <c r="Q3264" s="11" t="str">
        <f>$Q$8</f>
        <v>BUDGET</v>
      </c>
    </row>
    <row r="3265" spans="1:21" ht="11.85" customHeight="1" x14ac:dyDescent="0.2"/>
    <row r="3266" spans="1:21" ht="11.85" customHeight="1" x14ac:dyDescent="0.2">
      <c r="A3266" s="14" t="s">
        <v>238</v>
      </c>
    </row>
    <row r="3267" spans="1:21" ht="11.85" customHeight="1" x14ac:dyDescent="0.2">
      <c r="A3267" s="2" t="s">
        <v>1342</v>
      </c>
      <c r="C3267" s="3">
        <v>101707</v>
      </c>
      <c r="D3267" s="3"/>
      <c r="E3267" s="3">
        <v>115115.09</v>
      </c>
      <c r="F3267" s="3"/>
      <c r="G3267" s="4">
        <v>69736.350000000006</v>
      </c>
      <c r="H3267" s="3"/>
      <c r="I3267" s="3">
        <v>108326</v>
      </c>
      <c r="J3267" s="3"/>
      <c r="K3267" s="3">
        <v>90000</v>
      </c>
      <c r="L3267" s="3"/>
      <c r="M3267" s="3">
        <v>124500</v>
      </c>
      <c r="N3267" s="3"/>
      <c r="O3267" s="3">
        <v>0</v>
      </c>
      <c r="P3267" s="3"/>
      <c r="Q3267" s="3">
        <f t="shared" ref="Q3267:Q3275" si="92">M3267+O3267</f>
        <v>124500</v>
      </c>
      <c r="T3267" s="15"/>
    </row>
    <row r="3268" spans="1:21" ht="11.85" customHeight="1" x14ac:dyDescent="0.2">
      <c r="A3268" s="2" t="s">
        <v>1343</v>
      </c>
      <c r="C3268" s="3">
        <v>4519</v>
      </c>
      <c r="D3268" s="3"/>
      <c r="E3268" s="3">
        <v>5515.7</v>
      </c>
      <c r="F3268" s="3"/>
      <c r="G3268" s="4">
        <v>7586.95</v>
      </c>
      <c r="H3268" s="3"/>
      <c r="I3268" s="3">
        <v>5000</v>
      </c>
      <c r="J3268" s="3"/>
      <c r="K3268" s="3">
        <v>5000</v>
      </c>
      <c r="L3268" s="3"/>
      <c r="M3268" s="3">
        <v>5000</v>
      </c>
      <c r="N3268" s="3"/>
      <c r="O3268" s="3">
        <v>0</v>
      </c>
      <c r="P3268" s="3"/>
      <c r="Q3268" s="3">
        <f t="shared" si="92"/>
        <v>5000</v>
      </c>
      <c r="T3268" s="15"/>
    </row>
    <row r="3269" spans="1:21" ht="11.85" customHeight="1" x14ac:dyDescent="0.2">
      <c r="A3269" s="2" t="s">
        <v>1344</v>
      </c>
      <c r="C3269" s="3">
        <v>0</v>
      </c>
      <c r="D3269" s="3"/>
      <c r="E3269" s="3">
        <v>0</v>
      </c>
      <c r="F3269" s="3"/>
      <c r="G3269" s="4">
        <v>0</v>
      </c>
      <c r="H3269" s="3"/>
      <c r="I3269" s="3">
        <v>1800</v>
      </c>
      <c r="J3269" s="3"/>
      <c r="K3269" s="3">
        <v>1800</v>
      </c>
      <c r="L3269" s="3"/>
      <c r="M3269" s="3">
        <v>5850</v>
      </c>
      <c r="N3269" s="3"/>
      <c r="O3269" s="3">
        <v>0</v>
      </c>
      <c r="P3269" s="3"/>
      <c r="Q3269" s="3">
        <f t="shared" si="92"/>
        <v>5850</v>
      </c>
      <c r="T3269" s="15"/>
    </row>
    <row r="3270" spans="1:21" ht="11.85" customHeight="1" x14ac:dyDescent="0.2">
      <c r="A3270" s="2" t="s">
        <v>1345</v>
      </c>
      <c r="C3270" s="3">
        <v>3640</v>
      </c>
      <c r="D3270" s="3"/>
      <c r="E3270" s="3">
        <v>3400</v>
      </c>
      <c r="F3270" s="3"/>
      <c r="G3270" s="4">
        <v>3640</v>
      </c>
      <c r="H3270" s="3"/>
      <c r="I3270" s="3">
        <v>3650</v>
      </c>
      <c r="J3270" s="3"/>
      <c r="K3270" s="3">
        <v>3650</v>
      </c>
      <c r="L3270" s="3"/>
      <c r="M3270" s="3">
        <v>3650</v>
      </c>
      <c r="N3270" s="3"/>
      <c r="O3270" s="3">
        <v>0</v>
      </c>
      <c r="P3270" s="3"/>
      <c r="Q3270" s="3">
        <f t="shared" si="92"/>
        <v>3650</v>
      </c>
      <c r="T3270" s="15"/>
    </row>
    <row r="3271" spans="1:21" ht="11.85" customHeight="1" x14ac:dyDescent="0.2">
      <c r="A3271" s="2" t="s">
        <v>1346</v>
      </c>
      <c r="C3271" s="3">
        <v>26187</v>
      </c>
      <c r="D3271" s="3"/>
      <c r="E3271" s="3">
        <v>22996.5</v>
      </c>
      <c r="F3271" s="3"/>
      <c r="G3271" s="4">
        <v>18801.900000000001</v>
      </c>
      <c r="H3271" s="3"/>
      <c r="I3271" s="3">
        <v>31870</v>
      </c>
      <c r="J3271" s="3"/>
      <c r="K3271" s="3">
        <v>21000</v>
      </c>
      <c r="L3271" s="3"/>
      <c r="M3271" s="3">
        <v>37509</v>
      </c>
      <c r="N3271" s="3"/>
      <c r="O3271" s="3">
        <v>0</v>
      </c>
      <c r="P3271" s="3"/>
      <c r="Q3271" s="3">
        <f t="shared" si="92"/>
        <v>37509</v>
      </c>
      <c r="T3271" s="15"/>
    </row>
    <row r="3272" spans="1:21" ht="11.85" customHeight="1" x14ac:dyDescent="0.2">
      <c r="A3272" s="2" t="s">
        <v>1347</v>
      </c>
      <c r="C3272" s="3">
        <v>11149</v>
      </c>
      <c r="D3272" s="3"/>
      <c r="E3272" s="3">
        <v>12192.93</v>
      </c>
      <c r="F3272" s="3"/>
      <c r="G3272" s="4">
        <v>8815.6200000000008</v>
      </c>
      <c r="H3272" s="3"/>
      <c r="I3272" s="3">
        <v>11279</v>
      </c>
      <c r="J3272" s="3"/>
      <c r="K3272" s="3">
        <v>11279</v>
      </c>
      <c r="L3272" s="3"/>
      <c r="M3272" s="3">
        <v>12451</v>
      </c>
      <c r="N3272" s="3"/>
      <c r="O3272" s="3">
        <v>0</v>
      </c>
      <c r="P3272" s="3"/>
      <c r="Q3272" s="3">
        <f t="shared" si="92"/>
        <v>12451</v>
      </c>
      <c r="T3272" s="15"/>
    </row>
    <row r="3273" spans="1:21" ht="11.85" customHeight="1" x14ac:dyDescent="0.2">
      <c r="A3273" s="2" t="s">
        <v>1348</v>
      </c>
      <c r="C3273" s="3">
        <v>1973</v>
      </c>
      <c r="D3273" s="3"/>
      <c r="E3273" s="3">
        <v>2323.7600000000002</v>
      </c>
      <c r="F3273" s="3"/>
      <c r="G3273" s="4">
        <v>2072.34</v>
      </c>
      <c r="H3273" s="3"/>
      <c r="I3273" s="3">
        <v>2187</v>
      </c>
      <c r="J3273" s="3"/>
      <c r="K3273" s="3">
        <v>2187</v>
      </c>
      <c r="L3273" s="3"/>
      <c r="M3273" s="3">
        <v>1841</v>
      </c>
      <c r="N3273" s="3"/>
      <c r="O3273" s="3">
        <v>0</v>
      </c>
      <c r="P3273" s="3"/>
      <c r="Q3273" s="3">
        <f t="shared" si="92"/>
        <v>1841</v>
      </c>
      <c r="T3273" s="15"/>
    </row>
    <row r="3274" spans="1:21" ht="11.85" customHeight="1" x14ac:dyDescent="0.2">
      <c r="A3274" s="2" t="s">
        <v>1349</v>
      </c>
      <c r="C3274" s="3">
        <v>1111</v>
      </c>
      <c r="D3274" s="3"/>
      <c r="E3274" s="3">
        <v>84.81</v>
      </c>
      <c r="F3274" s="3"/>
      <c r="G3274" s="4">
        <v>715.71</v>
      </c>
      <c r="H3274" s="3"/>
      <c r="I3274" s="3">
        <v>1035</v>
      </c>
      <c r="J3274" s="3"/>
      <c r="K3274" s="3">
        <v>1035</v>
      </c>
      <c r="L3274" s="3"/>
      <c r="M3274" s="3">
        <v>450</v>
      </c>
      <c r="N3274" s="3"/>
      <c r="O3274" s="3">
        <v>0</v>
      </c>
      <c r="P3274" s="3"/>
      <c r="Q3274" s="3">
        <f t="shared" si="92"/>
        <v>450</v>
      </c>
      <c r="T3274" s="15"/>
    </row>
    <row r="3275" spans="1:21" ht="11.85" customHeight="1" x14ac:dyDescent="0.2">
      <c r="A3275" s="2" t="s">
        <v>1350</v>
      </c>
      <c r="C3275" s="16">
        <v>8292</v>
      </c>
      <c r="D3275" s="3"/>
      <c r="E3275" s="16">
        <v>9447.8700000000008</v>
      </c>
      <c r="F3275" s="3"/>
      <c r="G3275" s="17">
        <v>6050.44</v>
      </c>
      <c r="H3275" s="3"/>
      <c r="I3275" s="16">
        <v>8839</v>
      </c>
      <c r="J3275" s="3"/>
      <c r="K3275" s="16">
        <v>7839</v>
      </c>
      <c r="L3275" s="3"/>
      <c r="M3275" s="16">
        <v>10101</v>
      </c>
      <c r="N3275" s="3"/>
      <c r="O3275" s="16">
        <v>0</v>
      </c>
      <c r="P3275" s="3"/>
      <c r="Q3275" s="16">
        <f t="shared" si="92"/>
        <v>10101</v>
      </c>
      <c r="T3275" s="15"/>
    </row>
    <row r="3276" spans="1:21" ht="11.85" customHeight="1" x14ac:dyDescent="0.2">
      <c r="A3276" s="2" t="s">
        <v>249</v>
      </c>
      <c r="C3276" s="3">
        <f>SUM(C3267:C3275)</f>
        <v>158578</v>
      </c>
      <c r="D3276" s="3"/>
      <c r="E3276" s="3">
        <f>SUM(E3267:E3275)</f>
        <v>171076.65999999997</v>
      </c>
      <c r="F3276" s="3"/>
      <c r="G3276" s="4">
        <f>SUM(G3267:G3275)</f>
        <v>117419.31000000001</v>
      </c>
      <c r="H3276" s="3"/>
      <c r="I3276" s="3">
        <f>SUM(I3267:I3275)</f>
        <v>173986</v>
      </c>
      <c r="J3276" s="3"/>
      <c r="K3276" s="3">
        <f>SUM(K3267:K3275)</f>
        <v>143790</v>
      </c>
      <c r="L3276" s="3"/>
      <c r="M3276" s="3">
        <f>SUM(M3267:M3275)</f>
        <v>201352</v>
      </c>
      <c r="N3276" s="3"/>
      <c r="O3276" s="3">
        <f>SUM(O3267:O3275)</f>
        <v>0</v>
      </c>
      <c r="P3276" s="3"/>
      <c r="Q3276" s="3">
        <f>SUM(Q3267:Q3275)</f>
        <v>201352</v>
      </c>
      <c r="R3276" s="3"/>
      <c r="S3276" s="3"/>
      <c r="U3276" s="3"/>
    </row>
    <row r="3277" spans="1:21" ht="11.85" customHeight="1" x14ac:dyDescent="0.2">
      <c r="C3277" s="3"/>
      <c r="D3277" s="3"/>
      <c r="F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</row>
    <row r="3278" spans="1:21" ht="11.85" customHeight="1" x14ac:dyDescent="0.2">
      <c r="A3278" s="14" t="s">
        <v>250</v>
      </c>
      <c r="C3278" s="3"/>
      <c r="D3278" s="3"/>
      <c r="F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</row>
    <row r="3279" spans="1:21" ht="11.85" customHeight="1" x14ac:dyDescent="0.2">
      <c r="A3279" s="2" t="s">
        <v>1351</v>
      </c>
      <c r="C3279" s="3">
        <v>440</v>
      </c>
      <c r="D3279" s="3"/>
      <c r="E3279" s="3">
        <v>0</v>
      </c>
      <c r="F3279" s="3"/>
      <c r="G3279" s="4">
        <v>35.15</v>
      </c>
      <c r="H3279" s="3"/>
      <c r="I3279" s="3">
        <v>1500</v>
      </c>
      <c r="J3279" s="3"/>
      <c r="K3279" s="3">
        <v>1500</v>
      </c>
      <c r="L3279" s="3"/>
      <c r="M3279" s="3">
        <v>750</v>
      </c>
      <c r="N3279" s="3"/>
      <c r="O3279" s="3">
        <v>0</v>
      </c>
      <c r="P3279" s="3"/>
      <c r="Q3279" s="3">
        <f t="shared" ref="Q3279:Q3291" si="93">M3279+O3279</f>
        <v>750</v>
      </c>
      <c r="T3279" s="15"/>
    </row>
    <row r="3280" spans="1:21" ht="11.85" customHeight="1" x14ac:dyDescent="0.2">
      <c r="A3280" s="2" t="s">
        <v>1352</v>
      </c>
      <c r="C3280" s="3">
        <v>2039</v>
      </c>
      <c r="D3280" s="3"/>
      <c r="E3280" s="3">
        <v>4395.1000000000004</v>
      </c>
      <c r="F3280" s="3"/>
      <c r="G3280" s="4">
        <v>891.07</v>
      </c>
      <c r="H3280" s="3"/>
      <c r="I3280" s="3">
        <v>2200</v>
      </c>
      <c r="J3280" s="3"/>
      <c r="K3280" s="3">
        <v>2200</v>
      </c>
      <c r="L3280" s="3"/>
      <c r="M3280" s="3">
        <v>2200</v>
      </c>
      <c r="N3280" s="3"/>
      <c r="O3280" s="3">
        <v>0</v>
      </c>
      <c r="P3280" s="3"/>
      <c r="Q3280" s="3">
        <f t="shared" si="93"/>
        <v>2200</v>
      </c>
      <c r="T3280" s="15"/>
    </row>
    <row r="3281" spans="1:21" ht="11.85" customHeight="1" x14ac:dyDescent="0.2">
      <c r="A3281" s="2" t="s">
        <v>1353</v>
      </c>
      <c r="C3281" s="3">
        <v>2902</v>
      </c>
      <c r="D3281" s="3"/>
      <c r="E3281" s="3">
        <v>5706.47</v>
      </c>
      <c r="F3281" s="3"/>
      <c r="G3281" s="4">
        <v>10727.79</v>
      </c>
      <c r="H3281" s="3"/>
      <c r="I3281" s="3">
        <v>37000</v>
      </c>
      <c r="J3281" s="3"/>
      <c r="K3281" s="3">
        <v>37000</v>
      </c>
      <c r="L3281" s="3"/>
      <c r="M3281" s="3">
        <v>5000</v>
      </c>
      <c r="N3281" s="3"/>
      <c r="O3281" s="3">
        <v>35000</v>
      </c>
      <c r="P3281" s="3"/>
      <c r="Q3281" s="3">
        <f t="shared" si="93"/>
        <v>40000</v>
      </c>
      <c r="T3281" s="15"/>
    </row>
    <row r="3282" spans="1:21" ht="11.85" customHeight="1" x14ac:dyDescent="0.2">
      <c r="A3282" s="2" t="s">
        <v>1354</v>
      </c>
      <c r="C3282" s="3">
        <v>2604</v>
      </c>
      <c r="D3282" s="3"/>
      <c r="E3282" s="3">
        <v>1002.5</v>
      </c>
      <c r="F3282" s="3"/>
      <c r="G3282" s="4">
        <v>3266.5</v>
      </c>
      <c r="H3282" s="3"/>
      <c r="I3282" s="3">
        <v>3000</v>
      </c>
      <c r="J3282" s="3"/>
      <c r="K3282" s="3">
        <v>3000</v>
      </c>
      <c r="L3282" s="3"/>
      <c r="M3282" s="3">
        <v>3750</v>
      </c>
      <c r="N3282" s="3"/>
      <c r="O3282" s="3">
        <v>0</v>
      </c>
      <c r="P3282" s="3"/>
      <c r="Q3282" s="3">
        <f t="shared" si="93"/>
        <v>3750</v>
      </c>
      <c r="T3282" s="15"/>
    </row>
    <row r="3283" spans="1:21" ht="11.85" customHeight="1" x14ac:dyDescent="0.2">
      <c r="A3283" s="2" t="s">
        <v>1355</v>
      </c>
      <c r="C3283" s="3">
        <v>12148</v>
      </c>
      <c r="D3283" s="3"/>
      <c r="E3283" s="3">
        <v>13648.44</v>
      </c>
      <c r="F3283" s="3"/>
      <c r="G3283" s="4">
        <v>13978.03</v>
      </c>
      <c r="H3283" s="3"/>
      <c r="I3283" s="3">
        <v>14472</v>
      </c>
      <c r="J3283" s="3"/>
      <c r="K3283" s="3">
        <v>14472</v>
      </c>
      <c r="L3283" s="3"/>
      <c r="M3283" s="3">
        <v>14700</v>
      </c>
      <c r="N3283" s="3"/>
      <c r="O3283" s="3">
        <v>0</v>
      </c>
      <c r="P3283" s="3"/>
      <c r="Q3283" s="3">
        <f t="shared" si="93"/>
        <v>14700</v>
      </c>
      <c r="T3283" s="15"/>
    </row>
    <row r="3284" spans="1:21" ht="11.85" customHeight="1" x14ac:dyDescent="0.2">
      <c r="A3284" s="2" t="s">
        <v>1356</v>
      </c>
      <c r="C3284" s="3">
        <v>0</v>
      </c>
      <c r="D3284" s="3"/>
      <c r="E3284" s="3">
        <v>0</v>
      </c>
      <c r="F3284" s="3"/>
      <c r="G3284" s="4">
        <v>0</v>
      </c>
      <c r="H3284" s="3"/>
      <c r="I3284" s="3">
        <v>0</v>
      </c>
      <c r="J3284" s="3"/>
      <c r="K3284" s="3">
        <v>0</v>
      </c>
      <c r="L3284" s="3"/>
      <c r="M3284" s="3">
        <v>0</v>
      </c>
      <c r="N3284" s="3"/>
      <c r="O3284" s="3">
        <v>0</v>
      </c>
      <c r="P3284" s="3"/>
      <c r="Q3284" s="3">
        <f t="shared" si="93"/>
        <v>0</v>
      </c>
      <c r="T3284" s="15"/>
    </row>
    <row r="3285" spans="1:21" ht="11.85" customHeight="1" x14ac:dyDescent="0.2">
      <c r="A3285" s="2" t="s">
        <v>1357</v>
      </c>
      <c r="C3285" s="3">
        <v>0</v>
      </c>
      <c r="D3285" s="3"/>
      <c r="E3285" s="3">
        <v>0</v>
      </c>
      <c r="F3285" s="3"/>
      <c r="G3285" s="4">
        <v>0</v>
      </c>
      <c r="H3285" s="3"/>
      <c r="I3285" s="3">
        <v>0</v>
      </c>
      <c r="J3285" s="3"/>
      <c r="K3285" s="3">
        <v>0</v>
      </c>
      <c r="L3285" s="3"/>
      <c r="M3285" s="3">
        <v>0</v>
      </c>
      <c r="N3285" s="3"/>
      <c r="O3285" s="3">
        <v>0</v>
      </c>
      <c r="P3285" s="3"/>
      <c r="Q3285" s="3">
        <f t="shared" si="93"/>
        <v>0</v>
      </c>
      <c r="T3285" s="15"/>
    </row>
    <row r="3286" spans="1:21" ht="11.85" customHeight="1" x14ac:dyDescent="0.2">
      <c r="A3286" s="2" t="s">
        <v>1358</v>
      </c>
      <c r="C3286" s="3">
        <v>1688</v>
      </c>
      <c r="D3286" s="3"/>
      <c r="E3286" s="3">
        <v>1902.69</v>
      </c>
      <c r="F3286" s="3"/>
      <c r="G3286" s="4">
        <v>1137.52</v>
      </c>
      <c r="H3286" s="3"/>
      <c r="I3286" s="3">
        <v>2500</v>
      </c>
      <c r="J3286" s="3"/>
      <c r="K3286" s="3">
        <v>2500</v>
      </c>
      <c r="L3286" s="3"/>
      <c r="M3286" s="3">
        <v>2500</v>
      </c>
      <c r="N3286" s="3"/>
      <c r="O3286" s="3">
        <v>0</v>
      </c>
      <c r="P3286" s="3"/>
      <c r="Q3286" s="3">
        <f t="shared" si="93"/>
        <v>2500</v>
      </c>
      <c r="T3286" s="15"/>
    </row>
    <row r="3287" spans="1:21" ht="11.85" customHeight="1" x14ac:dyDescent="0.2">
      <c r="A3287" s="2" t="s">
        <v>1359</v>
      </c>
      <c r="C3287" s="3">
        <v>0</v>
      </c>
      <c r="D3287" s="3"/>
      <c r="E3287" s="3">
        <v>500</v>
      </c>
      <c r="F3287" s="3"/>
      <c r="G3287" s="4">
        <v>700</v>
      </c>
      <c r="H3287" s="3"/>
      <c r="I3287" s="3">
        <v>1000</v>
      </c>
      <c r="J3287" s="3"/>
      <c r="K3287" s="3">
        <v>1000</v>
      </c>
      <c r="L3287" s="3"/>
      <c r="M3287" s="3">
        <v>2000</v>
      </c>
      <c r="N3287" s="3"/>
      <c r="O3287" s="3">
        <v>0</v>
      </c>
      <c r="P3287" s="3"/>
      <c r="Q3287" s="3">
        <f t="shared" si="93"/>
        <v>2000</v>
      </c>
      <c r="T3287" s="15"/>
    </row>
    <row r="3288" spans="1:21" ht="11.85" customHeight="1" x14ac:dyDescent="0.2">
      <c r="A3288" s="2" t="s">
        <v>1360</v>
      </c>
      <c r="C3288" s="3">
        <v>0</v>
      </c>
      <c r="D3288" s="3"/>
      <c r="E3288" s="3">
        <v>0</v>
      </c>
      <c r="F3288" s="3"/>
      <c r="G3288" s="4">
        <v>0</v>
      </c>
      <c r="H3288" s="3"/>
      <c r="I3288" s="3">
        <v>0</v>
      </c>
      <c r="J3288" s="3"/>
      <c r="K3288" s="3">
        <v>0</v>
      </c>
      <c r="L3288" s="3"/>
      <c r="M3288" s="3">
        <v>350</v>
      </c>
      <c r="N3288" s="3"/>
      <c r="O3288" s="3">
        <v>5600</v>
      </c>
      <c r="P3288" s="3"/>
      <c r="Q3288" s="3">
        <f t="shared" si="93"/>
        <v>5950</v>
      </c>
      <c r="T3288" s="15"/>
    </row>
    <row r="3289" spans="1:21" ht="11.85" customHeight="1" x14ac:dyDescent="0.2">
      <c r="A3289" s="2" t="s">
        <v>1361</v>
      </c>
      <c r="C3289" s="3">
        <v>1656</v>
      </c>
      <c r="D3289" s="3"/>
      <c r="E3289" s="3">
        <v>899.49</v>
      </c>
      <c r="F3289" s="3"/>
      <c r="G3289" s="4">
        <v>0</v>
      </c>
      <c r="H3289" s="3"/>
      <c r="I3289" s="3">
        <v>0</v>
      </c>
      <c r="J3289" s="3"/>
      <c r="K3289" s="3">
        <v>0</v>
      </c>
      <c r="L3289" s="3"/>
      <c r="M3289" s="3">
        <v>1250</v>
      </c>
      <c r="N3289" s="3"/>
      <c r="O3289" s="3">
        <v>0</v>
      </c>
      <c r="P3289" s="3"/>
      <c r="Q3289" s="3">
        <f t="shared" si="93"/>
        <v>1250</v>
      </c>
      <c r="T3289" s="15"/>
    </row>
    <row r="3290" spans="1:21" ht="11.85" customHeight="1" x14ac:dyDescent="0.2">
      <c r="A3290" s="2" t="s">
        <v>1362</v>
      </c>
      <c r="C3290" s="3">
        <v>374607</v>
      </c>
      <c r="D3290" s="3"/>
      <c r="E3290" s="3">
        <v>522908</v>
      </c>
      <c r="F3290" s="3"/>
      <c r="G3290" s="4">
        <v>826422.57</v>
      </c>
      <c r="H3290" s="3"/>
      <c r="I3290" s="3">
        <v>530000</v>
      </c>
      <c r="J3290" s="3"/>
      <c r="K3290" s="3">
        <v>688360</v>
      </c>
      <c r="L3290" s="3"/>
      <c r="M3290" s="3">
        <v>625000</v>
      </c>
      <c r="N3290" s="3"/>
      <c r="O3290" s="3">
        <v>0</v>
      </c>
      <c r="P3290" s="3"/>
      <c r="Q3290" s="3">
        <f t="shared" si="93"/>
        <v>625000</v>
      </c>
      <c r="T3290" s="15"/>
    </row>
    <row r="3291" spans="1:21" ht="11.85" customHeight="1" x14ac:dyDescent="0.2">
      <c r="A3291" s="2" t="s">
        <v>1363</v>
      </c>
      <c r="C3291" s="16">
        <v>-21178</v>
      </c>
      <c r="D3291" s="3"/>
      <c r="E3291" s="16">
        <v>-26611.200000000001</v>
      </c>
      <c r="F3291" s="3"/>
      <c r="G3291" s="16">
        <v>-37335.9</v>
      </c>
      <c r="H3291" s="3"/>
      <c r="I3291" s="16">
        <v>-25000</v>
      </c>
      <c r="J3291" s="3"/>
      <c r="K3291" s="16">
        <v>-36000</v>
      </c>
      <c r="L3291" s="3"/>
      <c r="M3291" s="16">
        <v>-29000</v>
      </c>
      <c r="N3291" s="3"/>
      <c r="O3291" s="16">
        <v>0</v>
      </c>
      <c r="P3291" s="3"/>
      <c r="Q3291" s="16">
        <f t="shared" si="93"/>
        <v>-29000</v>
      </c>
      <c r="T3291" s="15"/>
    </row>
    <row r="3292" spans="1:21" ht="11.85" customHeight="1" x14ac:dyDescent="0.2">
      <c r="A3292" s="2" t="s">
        <v>267</v>
      </c>
      <c r="C3292" s="3">
        <f>SUM(C3279:C3291)</f>
        <v>376906</v>
      </c>
      <c r="D3292" s="3"/>
      <c r="E3292" s="3">
        <f>SUM(E3279:E3291)</f>
        <v>524351.49</v>
      </c>
      <c r="F3292" s="3"/>
      <c r="G3292" s="4">
        <f>SUM(G3279:G3291)</f>
        <v>819822.73</v>
      </c>
      <c r="H3292" s="3"/>
      <c r="I3292" s="3">
        <f>SUM(I3279:I3291)</f>
        <v>566672</v>
      </c>
      <c r="J3292" s="3"/>
      <c r="K3292" s="3">
        <f>SUM(K3279:K3291)</f>
        <v>714032</v>
      </c>
      <c r="L3292" s="3"/>
      <c r="M3292" s="3">
        <f>SUM(M3279:M3291)</f>
        <v>628500</v>
      </c>
      <c r="N3292" s="3"/>
      <c r="O3292" s="3">
        <f>SUM(O3279:O3291)</f>
        <v>40600</v>
      </c>
      <c r="P3292" s="3"/>
      <c r="Q3292" s="3">
        <f>SUM(Q3279:Q3291)</f>
        <v>669100</v>
      </c>
      <c r="R3292" s="3"/>
      <c r="S3292" s="3"/>
      <c r="U3292" s="3"/>
    </row>
    <row r="3293" spans="1:21" ht="11.85" customHeight="1" x14ac:dyDescent="0.2">
      <c r="C3293" s="3"/>
      <c r="D3293" s="3"/>
      <c r="F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</row>
    <row r="3294" spans="1:21" ht="11.85" customHeight="1" x14ac:dyDescent="0.2">
      <c r="A3294" s="14" t="s">
        <v>268</v>
      </c>
      <c r="C3294" s="3"/>
      <c r="D3294" s="3"/>
      <c r="F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</row>
    <row r="3295" spans="1:21" ht="11.85" customHeight="1" x14ac:dyDescent="0.2">
      <c r="A3295" s="2" t="s">
        <v>1364</v>
      </c>
      <c r="C3295" s="3">
        <v>648</v>
      </c>
      <c r="D3295" s="3"/>
      <c r="E3295" s="3">
        <v>524.59</v>
      </c>
      <c r="F3295" s="3"/>
      <c r="G3295" s="4">
        <v>192.24</v>
      </c>
      <c r="H3295" s="3"/>
      <c r="I3295" s="3">
        <v>200</v>
      </c>
      <c r="J3295" s="3"/>
      <c r="K3295" s="3">
        <v>200</v>
      </c>
      <c r="L3295" s="3"/>
      <c r="M3295" s="3">
        <v>200</v>
      </c>
      <c r="N3295" s="3"/>
      <c r="O3295" s="3">
        <v>0</v>
      </c>
      <c r="P3295" s="3"/>
      <c r="Q3295" s="3">
        <f t="shared" ref="Q3295:Q3315" si="94">M3295+O3295</f>
        <v>200</v>
      </c>
      <c r="T3295" s="15"/>
    </row>
    <row r="3296" spans="1:21" ht="11.85" customHeight="1" x14ac:dyDescent="0.2">
      <c r="A3296" s="2" t="s">
        <v>1365</v>
      </c>
      <c r="C3296" s="3">
        <v>560</v>
      </c>
      <c r="D3296" s="3"/>
      <c r="E3296" s="3">
        <v>231.38</v>
      </c>
      <c r="F3296" s="3"/>
      <c r="G3296" s="4">
        <v>276.10000000000002</v>
      </c>
      <c r="H3296" s="3"/>
      <c r="I3296" s="3">
        <v>2200</v>
      </c>
      <c r="J3296" s="3"/>
      <c r="K3296" s="3">
        <v>2200</v>
      </c>
      <c r="L3296" s="3"/>
      <c r="M3296" s="3">
        <v>2200</v>
      </c>
      <c r="N3296" s="3"/>
      <c r="O3296" s="3">
        <v>0</v>
      </c>
      <c r="P3296" s="3"/>
      <c r="Q3296" s="3">
        <f t="shared" si="94"/>
        <v>2200</v>
      </c>
      <c r="T3296" s="15"/>
    </row>
    <row r="3297" spans="1:20" ht="11.85" customHeight="1" x14ac:dyDescent="0.2">
      <c r="A3297" s="2" t="s">
        <v>1366</v>
      </c>
      <c r="C3297" s="3">
        <v>3533</v>
      </c>
      <c r="D3297" s="3"/>
      <c r="E3297" s="3">
        <v>5386.93</v>
      </c>
      <c r="F3297" s="3"/>
      <c r="G3297" s="4">
        <v>3802.9</v>
      </c>
      <c r="H3297" s="3"/>
      <c r="I3297" s="3">
        <v>6500</v>
      </c>
      <c r="J3297" s="3"/>
      <c r="K3297" s="3">
        <v>6500</v>
      </c>
      <c r="L3297" s="3"/>
      <c r="M3297" s="3">
        <v>6500</v>
      </c>
      <c r="N3297" s="3"/>
      <c r="O3297" s="3">
        <v>0</v>
      </c>
      <c r="P3297" s="3"/>
      <c r="Q3297" s="3">
        <f t="shared" si="94"/>
        <v>6500</v>
      </c>
      <c r="T3297" s="15"/>
    </row>
    <row r="3298" spans="1:20" ht="11.85" customHeight="1" x14ac:dyDescent="0.2">
      <c r="A3298" s="2" t="s">
        <v>1367</v>
      </c>
      <c r="C3298" s="3">
        <v>9717</v>
      </c>
      <c r="D3298" s="3"/>
      <c r="E3298" s="3">
        <v>12929.52</v>
      </c>
      <c r="F3298" s="3"/>
      <c r="G3298" s="4">
        <v>0</v>
      </c>
      <c r="H3298" s="3"/>
      <c r="I3298" s="3">
        <v>5000</v>
      </c>
      <c r="J3298" s="3"/>
      <c r="K3298" s="3">
        <v>10000</v>
      </c>
      <c r="L3298" s="3"/>
      <c r="M3298" s="3">
        <v>10000</v>
      </c>
      <c r="N3298" s="3"/>
      <c r="O3298" s="3">
        <v>0</v>
      </c>
      <c r="P3298" s="3"/>
      <c r="Q3298" s="3">
        <f t="shared" si="94"/>
        <v>10000</v>
      </c>
      <c r="T3298" s="15"/>
    </row>
    <row r="3299" spans="1:20" ht="11.85" customHeight="1" x14ac:dyDescent="0.2">
      <c r="A3299" s="2" t="s">
        <v>1368</v>
      </c>
      <c r="C3299" s="3">
        <v>8960</v>
      </c>
      <c r="D3299" s="3"/>
      <c r="E3299" s="3">
        <v>10439.120000000001</v>
      </c>
      <c r="F3299" s="3"/>
      <c r="G3299" s="4">
        <v>7856.1</v>
      </c>
      <c r="H3299" s="3"/>
      <c r="I3299" s="3">
        <v>9500</v>
      </c>
      <c r="J3299" s="3"/>
      <c r="K3299" s="3">
        <v>9500</v>
      </c>
      <c r="L3299" s="3"/>
      <c r="M3299" s="3">
        <v>9500</v>
      </c>
      <c r="N3299" s="3"/>
      <c r="O3299" s="3">
        <v>0</v>
      </c>
      <c r="P3299" s="3"/>
      <c r="Q3299" s="3">
        <f t="shared" si="94"/>
        <v>9500</v>
      </c>
      <c r="T3299" s="15"/>
    </row>
    <row r="3300" spans="1:20" ht="11.85" customHeight="1" x14ac:dyDescent="0.2">
      <c r="A3300" s="2" t="s">
        <v>1369</v>
      </c>
      <c r="C3300" s="3">
        <v>1782</v>
      </c>
      <c r="D3300" s="3"/>
      <c r="E3300" s="3">
        <v>1318.61</v>
      </c>
      <c r="F3300" s="3"/>
      <c r="G3300" s="4">
        <v>1185.3900000000001</v>
      </c>
      <c r="H3300" s="3"/>
      <c r="I3300" s="3">
        <v>2000</v>
      </c>
      <c r="J3300" s="3"/>
      <c r="K3300" s="3">
        <v>2000</v>
      </c>
      <c r="L3300" s="3"/>
      <c r="M3300" s="3">
        <v>1000</v>
      </c>
      <c r="N3300" s="3"/>
      <c r="O3300" s="3">
        <v>0</v>
      </c>
      <c r="P3300" s="3"/>
      <c r="Q3300" s="3">
        <f t="shared" si="94"/>
        <v>1000</v>
      </c>
      <c r="T3300" s="15"/>
    </row>
    <row r="3301" spans="1:20" ht="11.85" customHeight="1" x14ac:dyDescent="0.2">
      <c r="A3301" s="2" t="s">
        <v>1370</v>
      </c>
      <c r="C3301" s="3">
        <v>0</v>
      </c>
      <c r="D3301" s="3"/>
      <c r="E3301" s="3">
        <v>676.09</v>
      </c>
      <c r="F3301" s="3"/>
      <c r="G3301" s="4">
        <v>0</v>
      </c>
      <c r="H3301" s="3"/>
      <c r="I3301" s="3">
        <v>200</v>
      </c>
      <c r="J3301" s="3"/>
      <c r="K3301" s="3">
        <v>200</v>
      </c>
      <c r="L3301" s="3"/>
      <c r="M3301" s="3">
        <v>200</v>
      </c>
      <c r="N3301" s="3"/>
      <c r="O3301" s="3">
        <v>0</v>
      </c>
      <c r="P3301" s="3"/>
      <c r="Q3301" s="3">
        <f t="shared" si="94"/>
        <v>200</v>
      </c>
      <c r="T3301" s="15"/>
    </row>
    <row r="3302" spans="1:20" ht="11.85" customHeight="1" x14ac:dyDescent="0.2">
      <c r="A3302" s="2" t="s">
        <v>1371</v>
      </c>
      <c r="C3302" s="3">
        <v>0</v>
      </c>
      <c r="D3302" s="3"/>
      <c r="E3302" s="3">
        <v>96.13</v>
      </c>
      <c r="F3302" s="3"/>
      <c r="G3302" s="4">
        <v>46.5</v>
      </c>
      <c r="H3302" s="3"/>
      <c r="I3302" s="3">
        <v>0</v>
      </c>
      <c r="J3302" s="3"/>
      <c r="K3302" s="3">
        <v>0</v>
      </c>
      <c r="L3302" s="3"/>
      <c r="M3302" s="3">
        <v>0</v>
      </c>
      <c r="N3302" s="3"/>
      <c r="O3302" s="3">
        <v>0</v>
      </c>
      <c r="P3302" s="3"/>
      <c r="Q3302" s="3">
        <f t="shared" si="94"/>
        <v>0</v>
      </c>
      <c r="T3302" s="15"/>
    </row>
    <row r="3303" spans="1:20" ht="11.85" customHeight="1" x14ac:dyDescent="0.2">
      <c r="A3303" s="2" t="s">
        <v>1372</v>
      </c>
      <c r="C3303" s="3">
        <v>-5</v>
      </c>
      <c r="D3303" s="3"/>
      <c r="E3303" s="3">
        <v>85.37</v>
      </c>
      <c r="F3303" s="3"/>
      <c r="G3303" s="4">
        <v>28.5</v>
      </c>
      <c r="H3303" s="3"/>
      <c r="I3303" s="3">
        <v>0</v>
      </c>
      <c r="J3303" s="3"/>
      <c r="K3303" s="3">
        <v>0</v>
      </c>
      <c r="L3303" s="3"/>
      <c r="M3303" s="3">
        <v>0</v>
      </c>
      <c r="N3303" s="3"/>
      <c r="O3303" s="3">
        <v>0</v>
      </c>
      <c r="P3303" s="3"/>
      <c r="Q3303" s="3">
        <f t="shared" si="94"/>
        <v>0</v>
      </c>
      <c r="T3303" s="15"/>
    </row>
    <row r="3304" spans="1:20" ht="11.85" customHeight="1" x14ac:dyDescent="0.2">
      <c r="A3304" s="2" t="s">
        <v>1373</v>
      </c>
      <c r="C3304" s="3">
        <v>2276</v>
      </c>
      <c r="D3304" s="3"/>
      <c r="E3304" s="3">
        <v>2722.38</v>
      </c>
      <c r="F3304" s="3"/>
      <c r="G3304" s="4">
        <v>1566.2</v>
      </c>
      <c r="H3304" s="3"/>
      <c r="I3304" s="3">
        <v>4000</v>
      </c>
      <c r="J3304" s="3"/>
      <c r="K3304" s="3">
        <v>4000</v>
      </c>
      <c r="L3304" s="3"/>
      <c r="M3304" s="3">
        <v>4000</v>
      </c>
      <c r="N3304" s="3"/>
      <c r="O3304" s="3">
        <v>0</v>
      </c>
      <c r="P3304" s="3"/>
      <c r="Q3304" s="3">
        <f t="shared" si="94"/>
        <v>4000</v>
      </c>
      <c r="T3304" s="15"/>
    </row>
    <row r="3305" spans="1:20" ht="11.85" customHeight="1" x14ac:dyDescent="0.2">
      <c r="A3305" s="2" t="s">
        <v>1374</v>
      </c>
      <c r="C3305" s="3">
        <v>10212</v>
      </c>
      <c r="D3305" s="3"/>
      <c r="E3305" s="3">
        <v>8831.0300000000007</v>
      </c>
      <c r="F3305" s="3"/>
      <c r="G3305" s="4">
        <v>3445.15</v>
      </c>
      <c r="H3305" s="3"/>
      <c r="I3305" s="3">
        <v>16000</v>
      </c>
      <c r="J3305" s="3"/>
      <c r="K3305" s="3">
        <v>16000</v>
      </c>
      <c r="L3305" s="3"/>
      <c r="M3305" s="3">
        <v>10000</v>
      </c>
      <c r="N3305" s="3"/>
      <c r="O3305" s="3">
        <v>0</v>
      </c>
      <c r="P3305" s="3"/>
      <c r="Q3305" s="3">
        <f t="shared" si="94"/>
        <v>10000</v>
      </c>
      <c r="T3305" s="15"/>
    </row>
    <row r="3306" spans="1:20" ht="11.85" customHeight="1" x14ac:dyDescent="0.2">
      <c r="A3306" s="2" t="s">
        <v>1375</v>
      </c>
      <c r="C3306" s="3">
        <v>27595</v>
      </c>
      <c r="D3306" s="3"/>
      <c r="E3306" s="3">
        <v>19553.150000000001</v>
      </c>
      <c r="F3306" s="3"/>
      <c r="G3306" s="4">
        <v>17292.25</v>
      </c>
      <c r="H3306" s="3"/>
      <c r="I3306" s="3">
        <v>35000</v>
      </c>
      <c r="J3306" s="3"/>
      <c r="K3306" s="3">
        <v>28500</v>
      </c>
      <c r="L3306" s="3"/>
      <c r="M3306" s="3">
        <v>30000</v>
      </c>
      <c r="N3306" s="3"/>
      <c r="O3306" s="3">
        <v>0</v>
      </c>
      <c r="P3306" s="3"/>
      <c r="Q3306" s="3">
        <f t="shared" si="94"/>
        <v>30000</v>
      </c>
      <c r="T3306" s="15"/>
    </row>
    <row r="3307" spans="1:20" ht="11.85" customHeight="1" x14ac:dyDescent="0.2">
      <c r="A3307" s="2" t="s">
        <v>1376</v>
      </c>
      <c r="C3307" s="3">
        <v>991</v>
      </c>
      <c r="D3307" s="3"/>
      <c r="E3307" s="3">
        <v>1101.18</v>
      </c>
      <c r="F3307" s="3"/>
      <c r="G3307" s="4">
        <v>1532.21</v>
      </c>
      <c r="H3307" s="3"/>
      <c r="I3307" s="3">
        <v>555</v>
      </c>
      <c r="J3307" s="3"/>
      <c r="K3307" s="3">
        <v>2255</v>
      </c>
      <c r="L3307" s="3"/>
      <c r="M3307" s="3">
        <v>2500</v>
      </c>
      <c r="N3307" s="3"/>
      <c r="O3307" s="3">
        <v>0</v>
      </c>
      <c r="P3307" s="3"/>
      <c r="Q3307" s="3">
        <f t="shared" si="94"/>
        <v>2500</v>
      </c>
      <c r="T3307" s="15"/>
    </row>
    <row r="3308" spans="1:20" ht="11.85" customHeight="1" x14ac:dyDescent="0.2">
      <c r="A3308" s="2" t="s">
        <v>1377</v>
      </c>
      <c r="C3308" s="3">
        <v>65</v>
      </c>
      <c r="D3308" s="3"/>
      <c r="E3308" s="3">
        <v>313</v>
      </c>
      <c r="F3308" s="3"/>
      <c r="G3308" s="4">
        <v>5</v>
      </c>
      <c r="H3308" s="3"/>
      <c r="I3308" s="3">
        <v>200</v>
      </c>
      <c r="J3308" s="3"/>
      <c r="K3308" s="3">
        <v>200</v>
      </c>
      <c r="L3308" s="3"/>
      <c r="M3308" s="3">
        <v>200</v>
      </c>
      <c r="N3308" s="3"/>
      <c r="O3308" s="3">
        <v>0</v>
      </c>
      <c r="P3308" s="3"/>
      <c r="Q3308" s="3">
        <f t="shared" si="94"/>
        <v>200</v>
      </c>
      <c r="T3308" s="15"/>
    </row>
    <row r="3309" spans="1:20" ht="11.85" hidden="1" customHeight="1" x14ac:dyDescent="0.2">
      <c r="A3309" s="2" t="s">
        <v>1378</v>
      </c>
      <c r="C3309" s="3">
        <v>0</v>
      </c>
      <c r="D3309" s="3"/>
      <c r="E3309" s="3">
        <v>0</v>
      </c>
      <c r="F3309" s="3"/>
      <c r="G3309" s="4">
        <v>0</v>
      </c>
      <c r="H3309" s="3"/>
      <c r="I3309" s="3">
        <v>0</v>
      </c>
      <c r="J3309" s="3"/>
      <c r="K3309" s="3">
        <v>0</v>
      </c>
      <c r="L3309" s="3"/>
      <c r="M3309" s="3">
        <v>0</v>
      </c>
      <c r="N3309" s="3"/>
      <c r="O3309" s="3">
        <v>0</v>
      </c>
      <c r="P3309" s="3"/>
      <c r="Q3309" s="3">
        <f t="shared" si="94"/>
        <v>0</v>
      </c>
      <c r="T3309" s="15"/>
    </row>
    <row r="3310" spans="1:20" ht="11.85" customHeight="1" x14ac:dyDescent="0.2">
      <c r="A3310" s="2" t="s">
        <v>1379</v>
      </c>
      <c r="C3310" s="3">
        <v>18</v>
      </c>
      <c r="D3310" s="3"/>
      <c r="E3310" s="3">
        <v>0</v>
      </c>
      <c r="F3310" s="3"/>
      <c r="G3310" s="4">
        <v>0</v>
      </c>
      <c r="H3310" s="3"/>
      <c r="I3310" s="3">
        <v>500</v>
      </c>
      <c r="J3310" s="3"/>
      <c r="K3310" s="3">
        <v>500</v>
      </c>
      <c r="L3310" s="3"/>
      <c r="M3310" s="3">
        <v>500</v>
      </c>
      <c r="N3310" s="3"/>
      <c r="O3310" s="3">
        <v>0</v>
      </c>
      <c r="P3310" s="3"/>
      <c r="Q3310" s="3">
        <f t="shared" si="94"/>
        <v>500</v>
      </c>
      <c r="T3310" s="15"/>
    </row>
    <row r="3311" spans="1:20" ht="11.85" customHeight="1" x14ac:dyDescent="0.2">
      <c r="A3311" s="2" t="s">
        <v>1380</v>
      </c>
      <c r="C3311" s="3">
        <v>3822</v>
      </c>
      <c r="D3311" s="3"/>
      <c r="E3311" s="3">
        <v>4836.59</v>
      </c>
      <c r="F3311" s="3"/>
      <c r="G3311" s="4">
        <v>3202.82</v>
      </c>
      <c r="H3311" s="3"/>
      <c r="I3311" s="3">
        <v>4375</v>
      </c>
      <c r="J3311" s="3"/>
      <c r="K3311" s="3">
        <v>4375</v>
      </c>
      <c r="L3311" s="3"/>
      <c r="M3311" s="3">
        <v>4375</v>
      </c>
      <c r="N3311" s="3"/>
      <c r="O3311" s="3">
        <v>0</v>
      </c>
      <c r="P3311" s="3"/>
      <c r="Q3311" s="3">
        <f t="shared" si="94"/>
        <v>4375</v>
      </c>
      <c r="T3311" s="15"/>
    </row>
    <row r="3312" spans="1:20" ht="11.85" customHeight="1" x14ac:dyDescent="0.2">
      <c r="A3312" s="2" t="s">
        <v>1381</v>
      </c>
      <c r="C3312" s="3">
        <v>16</v>
      </c>
      <c r="D3312" s="3"/>
      <c r="E3312" s="3">
        <v>0</v>
      </c>
      <c r="F3312" s="3"/>
      <c r="G3312" s="4">
        <v>0</v>
      </c>
      <c r="H3312" s="3"/>
      <c r="I3312" s="3">
        <v>0</v>
      </c>
      <c r="J3312" s="3"/>
      <c r="K3312" s="3">
        <v>0</v>
      </c>
      <c r="L3312" s="3"/>
      <c r="M3312" s="3">
        <v>0</v>
      </c>
      <c r="N3312" s="3"/>
      <c r="O3312" s="3">
        <v>0</v>
      </c>
      <c r="P3312" s="3"/>
      <c r="Q3312" s="3">
        <f t="shared" si="94"/>
        <v>0</v>
      </c>
      <c r="T3312" s="15"/>
    </row>
    <row r="3313" spans="1:21" ht="11.85" customHeight="1" x14ac:dyDescent="0.2">
      <c r="A3313" s="2" t="s">
        <v>1382</v>
      </c>
      <c r="C3313" s="3">
        <v>444</v>
      </c>
      <c r="D3313" s="3"/>
      <c r="E3313" s="3">
        <v>0</v>
      </c>
      <c r="F3313" s="3"/>
      <c r="G3313" s="4">
        <v>0</v>
      </c>
      <c r="H3313" s="3"/>
      <c r="I3313" s="3">
        <v>0</v>
      </c>
      <c r="J3313" s="3"/>
      <c r="K3313" s="3">
        <v>0</v>
      </c>
      <c r="L3313" s="3"/>
      <c r="M3313" s="3">
        <v>0</v>
      </c>
      <c r="N3313" s="3"/>
      <c r="O3313" s="3">
        <v>0</v>
      </c>
      <c r="P3313" s="3"/>
      <c r="Q3313" s="3">
        <f t="shared" si="94"/>
        <v>0</v>
      </c>
      <c r="T3313" s="15"/>
    </row>
    <row r="3314" spans="1:21" ht="11.85" customHeight="1" x14ac:dyDescent="0.2">
      <c r="A3314" s="2" t="s">
        <v>1383</v>
      </c>
      <c r="C3314" s="3">
        <v>6721</v>
      </c>
      <c r="D3314" s="3"/>
      <c r="E3314" s="3">
        <v>3540</v>
      </c>
      <c r="F3314" s="3"/>
      <c r="G3314" s="4">
        <v>4360</v>
      </c>
      <c r="H3314" s="3"/>
      <c r="I3314" s="3">
        <v>7000</v>
      </c>
      <c r="J3314" s="3"/>
      <c r="K3314" s="3">
        <v>7000</v>
      </c>
      <c r="L3314" s="3"/>
      <c r="M3314" s="3">
        <v>7000</v>
      </c>
      <c r="N3314" s="3"/>
      <c r="O3314" s="3">
        <v>0</v>
      </c>
      <c r="P3314" s="3"/>
      <c r="Q3314" s="3">
        <f t="shared" si="94"/>
        <v>7000</v>
      </c>
      <c r="T3314" s="15"/>
    </row>
    <row r="3315" spans="1:21" ht="11.85" customHeight="1" x14ac:dyDescent="0.2">
      <c r="A3315" s="2" t="s">
        <v>1384</v>
      </c>
      <c r="C3315" s="16">
        <v>5430</v>
      </c>
      <c r="D3315" s="3"/>
      <c r="E3315" s="16">
        <v>16078.82</v>
      </c>
      <c r="F3315" s="3"/>
      <c r="G3315" s="17">
        <v>17690.04</v>
      </c>
      <c r="H3315" s="3"/>
      <c r="I3315" s="16">
        <v>16186</v>
      </c>
      <c r="J3315" s="3"/>
      <c r="K3315" s="16">
        <v>16186</v>
      </c>
      <c r="L3315" s="3"/>
      <c r="M3315" s="16">
        <v>14000</v>
      </c>
      <c r="N3315" s="3"/>
      <c r="O3315" s="16">
        <v>645</v>
      </c>
      <c r="P3315" s="3"/>
      <c r="Q3315" s="16">
        <f t="shared" si="94"/>
        <v>14645</v>
      </c>
      <c r="T3315" s="15"/>
    </row>
    <row r="3316" spans="1:21" ht="11.85" customHeight="1" x14ac:dyDescent="0.2">
      <c r="A3316" s="2" t="s">
        <v>290</v>
      </c>
      <c r="C3316" s="3">
        <f>SUM(C3295:C3301)+SUM(C3302:C3315)</f>
        <v>82785</v>
      </c>
      <c r="D3316" s="3"/>
      <c r="E3316" s="3">
        <f>SUM(E3295:E3301)+SUM(E3302:E3315)</f>
        <v>88663.89</v>
      </c>
      <c r="F3316" s="3"/>
      <c r="G3316" s="4">
        <f>SUM(G3295:G3301)+SUM(G3302:G3315)</f>
        <v>62481.399999999994</v>
      </c>
      <c r="H3316" s="3"/>
      <c r="I3316" s="3">
        <f>SUM(I3295:I3301)+SUM(I3302:I3315)</f>
        <v>109416</v>
      </c>
      <c r="J3316" s="3"/>
      <c r="K3316" s="3">
        <f>SUM(K3295:K3301)+SUM(K3302:K3315)</f>
        <v>109616</v>
      </c>
      <c r="L3316" s="3"/>
      <c r="M3316" s="3">
        <f>SUM(M3295:M3301)+SUM(M3302:M3315)</f>
        <v>102175</v>
      </c>
      <c r="N3316" s="3"/>
      <c r="O3316" s="3">
        <f>SUM(O3295:O3301)+SUM(O3302:O3315)</f>
        <v>645</v>
      </c>
      <c r="P3316" s="3"/>
      <c r="Q3316" s="3">
        <f>SUM(Q3295:Q3301)+SUM(Q3302:Q3315)</f>
        <v>102820</v>
      </c>
      <c r="R3316" s="3"/>
      <c r="S3316" s="3"/>
      <c r="U3316" s="3"/>
    </row>
    <row r="3317" spans="1:21" ht="11.85" customHeight="1" x14ac:dyDescent="0.2">
      <c r="C3317" s="3"/>
      <c r="D3317" s="3"/>
      <c r="F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</row>
    <row r="3318" spans="1:21" ht="11.85" customHeight="1" x14ac:dyDescent="0.2">
      <c r="A3318" s="2" t="s">
        <v>1385</v>
      </c>
      <c r="C3318" s="19">
        <v>0</v>
      </c>
      <c r="D3318" s="3"/>
      <c r="E3318" s="19">
        <v>79086.03</v>
      </c>
      <c r="F3318" s="3"/>
      <c r="G3318" s="20">
        <v>0</v>
      </c>
      <c r="H3318" s="3"/>
      <c r="I3318" s="19">
        <v>60000</v>
      </c>
      <c r="J3318" s="3"/>
      <c r="K3318" s="19">
        <v>60000</v>
      </c>
      <c r="L3318" s="3"/>
      <c r="M3318" s="19">
        <v>0</v>
      </c>
      <c r="N3318" s="3"/>
      <c r="O3318" s="19">
        <v>170215</v>
      </c>
      <c r="P3318" s="3"/>
      <c r="Q3318" s="19">
        <f>M3318+O3318</f>
        <v>170215</v>
      </c>
    </row>
    <row r="3319" spans="1:21" ht="11.85" customHeight="1" x14ac:dyDescent="0.2">
      <c r="A3319" s="2" t="s">
        <v>1386</v>
      </c>
      <c r="C3319" s="16">
        <v>0</v>
      </c>
      <c r="D3319" s="3"/>
      <c r="E3319" s="16">
        <v>0</v>
      </c>
      <c r="F3319" s="3"/>
      <c r="G3319" s="17">
        <v>0</v>
      </c>
      <c r="H3319" s="3"/>
      <c r="I3319" s="16">
        <v>0</v>
      </c>
      <c r="J3319" s="3"/>
      <c r="K3319" s="16">
        <v>0</v>
      </c>
      <c r="L3319" s="3"/>
      <c r="M3319" s="16">
        <v>0</v>
      </c>
      <c r="N3319" s="3"/>
      <c r="O3319" s="16">
        <v>0</v>
      </c>
      <c r="P3319" s="3"/>
      <c r="Q3319" s="16">
        <f>M3319+O3319</f>
        <v>0</v>
      </c>
    </row>
    <row r="3320" spans="1:21" ht="11.85" customHeight="1" x14ac:dyDescent="0.2">
      <c r="A3320" s="2" t="s">
        <v>293</v>
      </c>
      <c r="C3320" s="3">
        <f>SUM(C3318:C3319)</f>
        <v>0</v>
      </c>
      <c r="D3320" s="3"/>
      <c r="E3320" s="3">
        <f>SUM(E3318:E3319)</f>
        <v>79086.03</v>
      </c>
      <c r="F3320" s="3"/>
      <c r="G3320" s="4">
        <f>SUM(G3318:G3319)</f>
        <v>0</v>
      </c>
      <c r="H3320" s="3"/>
      <c r="I3320" s="3">
        <f>SUM(I3318:I3319)</f>
        <v>60000</v>
      </c>
      <c r="J3320" s="3"/>
      <c r="K3320" s="3">
        <f>SUM(K3318:K3319)</f>
        <v>60000</v>
      </c>
      <c r="L3320" s="3"/>
      <c r="M3320" s="3">
        <f>SUM(M3318:M3319)</f>
        <v>0</v>
      </c>
      <c r="N3320" s="3"/>
      <c r="O3320" s="3">
        <f>SUM(O3318:O3319)</f>
        <v>170215</v>
      </c>
      <c r="P3320" s="3"/>
      <c r="Q3320" s="3">
        <f>SUM(Q3318:Q3319)</f>
        <v>170215</v>
      </c>
    </row>
    <row r="3321" spans="1:21" ht="11.85" customHeight="1" x14ac:dyDescent="0.2">
      <c r="A3321" s="1"/>
      <c r="B3321" s="1"/>
      <c r="E3321" s="3" t="str">
        <f>$E$1</f>
        <v>CITY OF BRADY</v>
      </c>
    </row>
    <row r="3322" spans="1:21" ht="11.85" customHeight="1" x14ac:dyDescent="0.2">
      <c r="E3322" s="3" t="str">
        <f>$E$2</f>
        <v>BUDGET REPORT</v>
      </c>
    </row>
    <row r="3323" spans="1:21" ht="11.85" customHeight="1" x14ac:dyDescent="0.2">
      <c r="E3323" s="3" t="str">
        <f>$E$3</f>
        <v>FISCAL YEAR 2015 - 2016</v>
      </c>
    </row>
    <row r="3324" spans="1:21" ht="11.85" customHeight="1" x14ac:dyDescent="0.2">
      <c r="A3324" s="2" t="s">
        <v>1323</v>
      </c>
    </row>
    <row r="3325" spans="1:21" ht="11.85" customHeight="1" x14ac:dyDescent="0.2">
      <c r="A3325" s="2" t="s">
        <v>1341</v>
      </c>
    </row>
    <row r="3326" spans="1:21" ht="11.85" customHeight="1" x14ac:dyDescent="0.2">
      <c r="I3326" s="48" t="str">
        <f>$I$6</f>
        <v>(----- 2014-2015 ------)</v>
      </c>
      <c r="J3326" s="48"/>
      <c r="K3326" s="48"/>
      <c r="L3326" s="7"/>
      <c r="M3326" s="48" t="str">
        <f>$M$6</f>
        <v>2015-2016</v>
      </c>
      <c r="N3326" s="48"/>
      <c r="O3326" s="48"/>
      <c r="P3326" s="48"/>
      <c r="Q3326" s="48"/>
    </row>
    <row r="3327" spans="1:21" ht="11.85" customHeight="1" x14ac:dyDescent="0.2">
      <c r="C3327" s="7" t="str">
        <f>$C$7</f>
        <v>2011- 2012</v>
      </c>
      <c r="D3327" s="7"/>
      <c r="E3327" s="8" t="str">
        <f>$E$7</f>
        <v>2012-2013</v>
      </c>
      <c r="F3327" s="7"/>
      <c r="G3327" s="9" t="str">
        <f>$G$7</f>
        <v>2013- 2014</v>
      </c>
      <c r="H3327" s="7"/>
      <c r="I3327" s="7" t="s">
        <v>9</v>
      </c>
      <c r="J3327" s="7"/>
      <c r="K3327" s="7" t="str">
        <f>+$K$7</f>
        <v>PROJECTED</v>
      </c>
      <c r="L3327" s="7"/>
      <c r="M3327" s="7" t="str">
        <f>$M$7</f>
        <v>2015-2016</v>
      </c>
      <c r="N3327" s="7"/>
      <c r="O3327" s="7" t="str">
        <f>$O$7</f>
        <v>2015-2016</v>
      </c>
      <c r="P3327" s="7"/>
      <c r="Q3327" s="42" t="str">
        <f>$Q$7</f>
        <v>APPROVED</v>
      </c>
    </row>
    <row r="3328" spans="1:21" ht="11.85" customHeight="1" x14ac:dyDescent="0.2">
      <c r="A3328" s="10" t="s">
        <v>237</v>
      </c>
      <c r="C3328" s="11" t="s">
        <v>12</v>
      </c>
      <c r="D3328" s="7"/>
      <c r="E3328" s="12" t="s">
        <v>12</v>
      </c>
      <c r="F3328" s="7"/>
      <c r="G3328" s="13" t="s">
        <v>12</v>
      </c>
      <c r="H3328" s="7"/>
      <c r="I3328" s="11" t="s">
        <v>13</v>
      </c>
      <c r="J3328" s="7"/>
      <c r="K3328" s="11" t="s">
        <v>13</v>
      </c>
      <c r="L3328" s="7"/>
      <c r="M3328" s="11" t="str">
        <f>$M$8</f>
        <v>BASE</v>
      </c>
      <c r="N3328" s="7"/>
      <c r="O3328" s="11" t="str">
        <f>$O$8</f>
        <v>SUPPLEMENTAL</v>
      </c>
      <c r="P3328" s="7"/>
      <c r="Q3328" s="11" t="str">
        <f>$Q$8</f>
        <v>BUDGET</v>
      </c>
    </row>
    <row r="3329" spans="1:21" ht="11.85" customHeight="1" x14ac:dyDescent="0.2">
      <c r="C3329" s="3"/>
      <c r="D3329" s="3"/>
      <c r="F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</row>
    <row r="3330" spans="1:21" ht="11.85" customHeight="1" x14ac:dyDescent="0.2">
      <c r="A3330" s="14" t="s">
        <v>943</v>
      </c>
      <c r="C3330" s="3"/>
      <c r="D3330" s="3"/>
      <c r="F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</row>
    <row r="3331" spans="1:21" ht="11.85" customHeight="1" x14ac:dyDescent="0.2">
      <c r="A3331" s="2" t="s">
        <v>1387</v>
      </c>
      <c r="C3331" s="3">
        <v>55000</v>
      </c>
      <c r="D3331" s="3"/>
      <c r="E3331" s="3">
        <v>0</v>
      </c>
      <c r="F3331" s="3"/>
      <c r="G3331" s="4">
        <v>0</v>
      </c>
      <c r="H3331" s="3"/>
      <c r="I3331" s="3">
        <v>0</v>
      </c>
      <c r="J3331" s="3"/>
      <c r="K3331" s="3">
        <v>0</v>
      </c>
      <c r="L3331" s="3"/>
      <c r="M3331" s="3">
        <v>0</v>
      </c>
      <c r="N3331" s="3"/>
      <c r="O3331" s="3">
        <v>0</v>
      </c>
      <c r="P3331" s="3"/>
      <c r="Q3331" s="3">
        <f>M3331+O3331</f>
        <v>0</v>
      </c>
    </row>
    <row r="3332" spans="1:21" ht="11.85" customHeight="1" x14ac:dyDescent="0.2">
      <c r="A3332" s="2" t="s">
        <v>1388</v>
      </c>
      <c r="C3332" s="16">
        <v>0</v>
      </c>
      <c r="D3332" s="3"/>
      <c r="E3332" s="16">
        <v>0</v>
      </c>
      <c r="F3332" s="3"/>
      <c r="G3332" s="17">
        <v>0</v>
      </c>
      <c r="H3332" s="3"/>
      <c r="I3332" s="16">
        <v>0</v>
      </c>
      <c r="J3332" s="3"/>
      <c r="K3332" s="16">
        <v>0</v>
      </c>
      <c r="L3332" s="3"/>
      <c r="M3332" s="16">
        <v>0</v>
      </c>
      <c r="N3332" s="3"/>
      <c r="O3332" s="16">
        <v>0</v>
      </c>
      <c r="P3332" s="3"/>
      <c r="Q3332" s="16">
        <f>M3332+O3332</f>
        <v>0</v>
      </c>
    </row>
    <row r="3333" spans="1:21" ht="11.85" customHeight="1" x14ac:dyDescent="0.2">
      <c r="A3333" s="2" t="s">
        <v>945</v>
      </c>
      <c r="C3333" s="3">
        <f>SUM(C3331:C3332)</f>
        <v>55000</v>
      </c>
      <c r="D3333" s="3"/>
      <c r="E3333" s="3">
        <f>SUM(E3331:E3332)</f>
        <v>0</v>
      </c>
      <c r="F3333" s="3"/>
      <c r="G3333" s="4">
        <f>SUM(G3331:G3332)</f>
        <v>0</v>
      </c>
      <c r="H3333" s="3"/>
      <c r="I3333" s="3">
        <f>SUM(I3331:I3332)</f>
        <v>0</v>
      </c>
      <c r="J3333" s="3"/>
      <c r="K3333" s="3">
        <f>SUM(K3331:K3332)</f>
        <v>0</v>
      </c>
      <c r="L3333" s="3"/>
      <c r="M3333" s="3">
        <f>SUM(M3331:M3332)</f>
        <v>0</v>
      </c>
      <c r="N3333" s="3"/>
      <c r="O3333" s="3">
        <f>SUM(O3331:O3332)</f>
        <v>0</v>
      </c>
      <c r="P3333" s="3"/>
      <c r="Q3333" s="3">
        <f>SUM(Q3331:Q3332)</f>
        <v>0</v>
      </c>
    </row>
    <row r="3334" spans="1:21" ht="11.85" customHeight="1" x14ac:dyDescent="0.2">
      <c r="C3334" s="3"/>
      <c r="D3334" s="3"/>
      <c r="F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</row>
    <row r="3335" spans="1:21" ht="11.85" customHeight="1" x14ac:dyDescent="0.2">
      <c r="A3335" s="14" t="s">
        <v>294</v>
      </c>
      <c r="C3335" s="3"/>
      <c r="D3335" s="3"/>
      <c r="F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</row>
    <row r="3336" spans="1:21" ht="11.85" customHeight="1" x14ac:dyDescent="0.2">
      <c r="A3336" s="2" t="s">
        <v>1389</v>
      </c>
      <c r="C3336" s="3">
        <v>114852</v>
      </c>
      <c r="D3336" s="3"/>
      <c r="E3336" s="3">
        <v>56782.27</v>
      </c>
      <c r="F3336" s="3"/>
      <c r="G3336" s="4">
        <v>59950.400000000001</v>
      </c>
      <c r="H3336" s="3"/>
      <c r="I3336" s="3">
        <v>65775</v>
      </c>
      <c r="J3336" s="3"/>
      <c r="K3336" s="3">
        <v>65775</v>
      </c>
      <c r="L3336" s="3"/>
      <c r="M3336" s="3">
        <v>67200</v>
      </c>
      <c r="N3336" s="3"/>
      <c r="O3336" s="3">
        <v>6455</v>
      </c>
      <c r="P3336" s="3"/>
      <c r="Q3336" s="3">
        <f t="shared" ref="Q3336:Q3342" si="95">M3336+O3336</f>
        <v>73655</v>
      </c>
      <c r="T3336" s="15"/>
    </row>
    <row r="3337" spans="1:21" ht="11.85" customHeight="1" x14ac:dyDescent="0.2">
      <c r="A3337" s="2" t="s">
        <v>1390</v>
      </c>
      <c r="C3337" s="3">
        <v>29055</v>
      </c>
      <c r="D3337" s="3"/>
      <c r="E3337" s="3">
        <v>526603.43999999994</v>
      </c>
      <c r="F3337" s="3"/>
      <c r="G3337" s="4">
        <v>20695.7</v>
      </c>
      <c r="H3337" s="3"/>
      <c r="I3337" s="3">
        <v>28000</v>
      </c>
      <c r="J3337" s="3"/>
      <c r="K3337" s="3">
        <v>31470</v>
      </c>
      <c r="L3337" s="3"/>
      <c r="M3337" s="3">
        <v>0</v>
      </c>
      <c r="N3337" s="3"/>
      <c r="O3337" s="3">
        <v>34000</v>
      </c>
      <c r="P3337" s="3"/>
      <c r="Q3337" s="3">
        <f t="shared" si="95"/>
        <v>34000</v>
      </c>
    </row>
    <row r="3338" spans="1:21" ht="11.85" customHeight="1" x14ac:dyDescent="0.2">
      <c r="A3338" s="2" t="s">
        <v>1391</v>
      </c>
      <c r="C3338" s="3">
        <v>400000</v>
      </c>
      <c r="D3338" s="3"/>
      <c r="E3338" s="3">
        <v>486836</v>
      </c>
      <c r="F3338" s="3"/>
      <c r="G3338" s="4">
        <v>0</v>
      </c>
      <c r="H3338" s="3"/>
      <c r="I3338" s="3">
        <v>0</v>
      </c>
      <c r="J3338" s="3"/>
      <c r="K3338" s="3">
        <v>0</v>
      </c>
      <c r="L3338" s="3"/>
      <c r="M3338" s="3">
        <v>0</v>
      </c>
      <c r="N3338" s="3"/>
      <c r="O3338" s="3">
        <v>0</v>
      </c>
      <c r="P3338" s="3"/>
      <c r="Q3338" s="3">
        <v>0</v>
      </c>
    </row>
    <row r="3339" spans="1:21" ht="11.85" customHeight="1" x14ac:dyDescent="0.2">
      <c r="A3339" s="2" t="s">
        <v>1392</v>
      </c>
      <c r="C3339" s="19">
        <v>0</v>
      </c>
      <c r="D3339" s="19"/>
      <c r="E3339" s="19">
        <v>0</v>
      </c>
      <c r="F3339" s="19"/>
      <c r="G3339" s="20">
        <v>226584.56</v>
      </c>
      <c r="H3339" s="19"/>
      <c r="I3339" s="19">
        <v>256912</v>
      </c>
      <c r="J3339" s="19"/>
      <c r="K3339" s="19">
        <v>29282</v>
      </c>
      <c r="L3339" s="19"/>
      <c r="M3339" s="19">
        <v>189476</v>
      </c>
      <c r="N3339" s="19"/>
      <c r="O3339" s="19">
        <v>156158</v>
      </c>
      <c r="P3339" s="19"/>
      <c r="Q3339" s="3">
        <f t="shared" si="95"/>
        <v>345634</v>
      </c>
    </row>
    <row r="3340" spans="1:21" ht="11.85" customHeight="1" x14ac:dyDescent="0.2">
      <c r="A3340" s="2" t="s">
        <v>1393</v>
      </c>
      <c r="C3340" s="19">
        <v>0</v>
      </c>
      <c r="D3340" s="19"/>
      <c r="E3340" s="19">
        <v>0</v>
      </c>
      <c r="F3340" s="19"/>
      <c r="G3340" s="20">
        <v>162133</v>
      </c>
      <c r="H3340" s="19"/>
      <c r="I3340" s="19">
        <v>81996</v>
      </c>
      <c r="J3340" s="19"/>
      <c r="K3340" s="19">
        <v>213069</v>
      </c>
      <c r="L3340" s="19"/>
      <c r="M3340" s="19">
        <v>0</v>
      </c>
      <c r="N3340" s="19"/>
      <c r="O3340" s="19">
        <v>0</v>
      </c>
      <c r="P3340" s="19"/>
      <c r="Q3340" s="19">
        <f t="shared" si="95"/>
        <v>0</v>
      </c>
    </row>
    <row r="3341" spans="1:21" ht="11.85" customHeight="1" x14ac:dyDescent="0.2">
      <c r="A3341" s="2" t="s">
        <v>1394</v>
      </c>
      <c r="C3341" s="19">
        <v>0</v>
      </c>
      <c r="D3341" s="19"/>
      <c r="E3341" s="19">
        <v>0</v>
      </c>
      <c r="F3341" s="19"/>
      <c r="G3341" s="20">
        <v>0</v>
      </c>
      <c r="H3341" s="19"/>
      <c r="I3341" s="19">
        <v>0</v>
      </c>
      <c r="J3341" s="19"/>
      <c r="K3341" s="19">
        <v>0</v>
      </c>
      <c r="L3341" s="19"/>
      <c r="M3341" s="19">
        <v>0</v>
      </c>
      <c r="N3341" s="19"/>
      <c r="O3341" s="19">
        <v>0</v>
      </c>
      <c r="P3341" s="19"/>
      <c r="Q3341" s="19">
        <f t="shared" si="95"/>
        <v>0</v>
      </c>
    </row>
    <row r="3342" spans="1:21" ht="11.85" customHeight="1" x14ac:dyDescent="0.2">
      <c r="A3342" s="2" t="s">
        <v>1395</v>
      </c>
      <c r="C3342" s="16">
        <v>0</v>
      </c>
      <c r="D3342" s="19"/>
      <c r="E3342" s="16">
        <v>0</v>
      </c>
      <c r="F3342" s="19"/>
      <c r="G3342" s="17">
        <v>176625</v>
      </c>
      <c r="H3342" s="19"/>
      <c r="I3342" s="16">
        <v>139168</v>
      </c>
      <c r="J3342" s="19"/>
      <c r="K3342" s="16">
        <v>208480</v>
      </c>
      <c r="L3342" s="19"/>
      <c r="M3342" s="16">
        <v>256247</v>
      </c>
      <c r="N3342" s="19"/>
      <c r="O3342" s="16">
        <v>134000</v>
      </c>
      <c r="P3342" s="19"/>
      <c r="Q3342" s="16">
        <f t="shared" si="95"/>
        <v>390247</v>
      </c>
      <c r="R3342" s="3"/>
      <c r="S3342" s="3"/>
    </row>
    <row r="3343" spans="1:21" ht="11.85" customHeight="1" x14ac:dyDescent="0.2">
      <c r="A3343" s="2" t="s">
        <v>296</v>
      </c>
      <c r="C3343" s="3">
        <f>SUM(C3336:C3342)</f>
        <v>543907</v>
      </c>
      <c r="D3343" s="3"/>
      <c r="E3343" s="3">
        <f>SUM(E3336:E3342)</f>
        <v>1070221.71</v>
      </c>
      <c r="F3343" s="3"/>
      <c r="G3343" s="4">
        <f>SUM(G3336:G3342)</f>
        <v>645988.66</v>
      </c>
      <c r="H3343" s="3"/>
      <c r="I3343" s="3">
        <f>SUM(I3336:I3342)</f>
        <v>571851</v>
      </c>
      <c r="J3343" s="3"/>
      <c r="K3343" s="3">
        <f>SUM(K3336:K3342)</f>
        <v>548076</v>
      </c>
      <c r="L3343" s="3"/>
      <c r="M3343" s="3">
        <f>SUM(M3336:M3342)</f>
        <v>512923</v>
      </c>
      <c r="N3343" s="3"/>
      <c r="O3343" s="3">
        <f>SUM(O3336:O3342)</f>
        <v>330613</v>
      </c>
      <c r="P3343" s="3"/>
      <c r="Q3343" s="3">
        <f>SUM(Q3336:Q3342)</f>
        <v>843536</v>
      </c>
      <c r="R3343" s="3"/>
      <c r="S3343" s="3"/>
      <c r="U3343" s="3"/>
    </row>
    <row r="3344" spans="1:21" ht="11.85" customHeight="1" x14ac:dyDescent="0.2">
      <c r="C3344" s="3"/>
      <c r="D3344" s="3"/>
      <c r="F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T3344" s="15"/>
    </row>
    <row r="3345" spans="1:22" ht="11.85" customHeight="1" x14ac:dyDescent="0.2">
      <c r="A3345" s="2" t="s">
        <v>1396</v>
      </c>
      <c r="C3345" s="3">
        <f>C3276+C3292+C3316+C3320+C3333+C3343</f>
        <v>1217176</v>
      </c>
      <c r="D3345" s="3"/>
      <c r="E3345" s="3">
        <f>E3276+E3292+E3316+E3320+E3333+E3343</f>
        <v>1933399.7799999998</v>
      </c>
      <c r="F3345" s="3"/>
      <c r="G3345" s="4">
        <f>G3276+G3292+G3316+G3320+G3333+G3343</f>
        <v>1645712.1</v>
      </c>
      <c r="H3345" s="3"/>
      <c r="I3345" s="3">
        <f>I3276+I3292+I3316+I3320+I3333+I3343</f>
        <v>1481925</v>
      </c>
      <c r="J3345" s="3"/>
      <c r="K3345" s="3">
        <f>K3276+K3292+K3316+K3320+K3333+K3343</f>
        <v>1575514</v>
      </c>
      <c r="L3345" s="3"/>
      <c r="M3345" s="3">
        <f>M3276+M3292+M3316+M3320+M3333+M3343</f>
        <v>1444950</v>
      </c>
      <c r="N3345" s="3"/>
      <c r="O3345" s="3">
        <f>O3276+O3292+O3316+O3320+O3333+O3343</f>
        <v>542073</v>
      </c>
      <c r="P3345" s="3"/>
      <c r="Q3345" s="3">
        <f>Q3276+Q3292+Q3316+Q3320+Q3333+Q3343</f>
        <v>1987023</v>
      </c>
      <c r="R3345" s="3"/>
      <c r="S3345" s="3"/>
      <c r="U3345" s="33"/>
      <c r="V3345" s="3"/>
    </row>
    <row r="3346" spans="1:22" ht="11.85" customHeight="1" x14ac:dyDescent="0.2"/>
    <row r="3347" spans="1:22" ht="11.85" customHeight="1" x14ac:dyDescent="0.2"/>
    <row r="3348" spans="1:22" ht="11.85" customHeight="1" x14ac:dyDescent="0.2">
      <c r="K3348" s="3"/>
    </row>
    <row r="3349" spans="1:22" ht="11.85" customHeight="1" x14ac:dyDescent="0.2"/>
    <row r="3350" spans="1:22" ht="11.85" customHeight="1" x14ac:dyDescent="0.2"/>
    <row r="3351" spans="1:22" ht="11.85" customHeight="1" x14ac:dyDescent="0.2"/>
    <row r="3352" spans="1:22" ht="11.85" customHeight="1" x14ac:dyDescent="0.2"/>
    <row r="3353" spans="1:22" ht="11.85" customHeight="1" x14ac:dyDescent="0.2"/>
    <row r="3354" spans="1:22" ht="11.85" customHeight="1" x14ac:dyDescent="0.2"/>
    <row r="3355" spans="1:22" ht="11.85" customHeight="1" x14ac:dyDescent="0.2"/>
    <row r="3356" spans="1:22" ht="11.85" customHeight="1" x14ac:dyDescent="0.2"/>
    <row r="3357" spans="1:22" ht="11.85" customHeight="1" x14ac:dyDescent="0.2"/>
    <row r="3358" spans="1:22" ht="11.85" customHeight="1" x14ac:dyDescent="0.2"/>
    <row r="3359" spans="1:22" ht="11.85" customHeight="1" x14ac:dyDescent="0.2"/>
    <row r="3360" spans="1:22" ht="11.85" customHeight="1" x14ac:dyDescent="0.2"/>
    <row r="3361" ht="11.85" customHeight="1" x14ac:dyDescent="0.2"/>
    <row r="3362" ht="11.85" customHeight="1" x14ac:dyDescent="0.2"/>
    <row r="3363" ht="11.85" customHeight="1" x14ac:dyDescent="0.2"/>
    <row r="3364" ht="11.85" customHeight="1" x14ac:dyDescent="0.2"/>
    <row r="3365" ht="11.85" customHeight="1" x14ac:dyDescent="0.2"/>
    <row r="3366" ht="11.85" customHeight="1" x14ac:dyDescent="0.2"/>
    <row r="3367" ht="11.85" customHeight="1" x14ac:dyDescent="0.2"/>
    <row r="3368" ht="11.85" customHeight="1" x14ac:dyDescent="0.2"/>
    <row r="3369" ht="11.85" customHeight="1" x14ac:dyDescent="0.2"/>
    <row r="3370" ht="11.85" customHeight="1" x14ac:dyDescent="0.2"/>
    <row r="3371" ht="11.85" customHeight="1" x14ac:dyDescent="0.2"/>
    <row r="3372" ht="11.85" customHeight="1" x14ac:dyDescent="0.2"/>
    <row r="3373" ht="11.85" customHeight="1" x14ac:dyDescent="0.2"/>
    <row r="3374" ht="11.85" customHeight="1" x14ac:dyDescent="0.2"/>
    <row r="3375" ht="11.85" customHeight="1" x14ac:dyDescent="0.2"/>
    <row r="3376" ht="11.85" customHeight="1" x14ac:dyDescent="0.2"/>
    <row r="3377" spans="1:17" ht="11.85" customHeight="1" x14ac:dyDescent="0.2"/>
    <row r="3378" spans="1:17" ht="11.85" customHeight="1" x14ac:dyDescent="0.2"/>
    <row r="3379" spans="1:17" ht="11.85" customHeight="1" x14ac:dyDescent="0.2"/>
    <row r="3380" spans="1:17" ht="11.85" customHeight="1" x14ac:dyDescent="0.2"/>
    <row r="3381" spans="1:17" ht="11.85" customHeight="1" x14ac:dyDescent="0.2"/>
    <row r="3382" spans="1:17" ht="11.85" customHeight="1" x14ac:dyDescent="0.2"/>
    <row r="3383" spans="1:17" ht="11.85" customHeight="1" x14ac:dyDescent="0.2"/>
    <row r="3384" spans="1:17" ht="11.85" customHeight="1" x14ac:dyDescent="0.2">
      <c r="A3384" s="1"/>
      <c r="B3384" s="1"/>
      <c r="E3384" s="3" t="str">
        <f>$E$1</f>
        <v>CITY OF BRADY</v>
      </c>
    </row>
    <row r="3385" spans="1:17" ht="11.85" customHeight="1" x14ac:dyDescent="0.2">
      <c r="E3385" s="3" t="str">
        <f>$E$2</f>
        <v>BUDGET REPORT</v>
      </c>
    </row>
    <row r="3386" spans="1:17" ht="11.85" customHeight="1" x14ac:dyDescent="0.2">
      <c r="E3386" s="3" t="str">
        <f>$E$3</f>
        <v>FISCAL YEAR 2015 - 2016</v>
      </c>
    </row>
    <row r="3387" spans="1:17" ht="11.85" customHeight="1" x14ac:dyDescent="0.2">
      <c r="A3387" s="2" t="s">
        <v>1323</v>
      </c>
    </row>
    <row r="3388" spans="1:17" ht="11.85" customHeight="1" x14ac:dyDescent="0.2"/>
    <row r="3389" spans="1:17" ht="11.85" customHeight="1" x14ac:dyDescent="0.2">
      <c r="I3389" s="48" t="str">
        <f>$I$6</f>
        <v>(----- 2014-2015 ------)</v>
      </c>
      <c r="J3389" s="48"/>
      <c r="K3389" s="48"/>
      <c r="L3389" s="7"/>
      <c r="M3389" s="48" t="str">
        <f>$M$6</f>
        <v>2015-2016</v>
      </c>
      <c r="N3389" s="48"/>
      <c r="O3389" s="48"/>
      <c r="P3389" s="48"/>
      <c r="Q3389" s="48"/>
    </row>
    <row r="3390" spans="1:17" ht="11.85" customHeight="1" x14ac:dyDescent="0.2">
      <c r="C3390" s="7" t="str">
        <f>$C$7</f>
        <v>2011- 2012</v>
      </c>
      <c r="D3390" s="7"/>
      <c r="E3390" s="8" t="str">
        <f>$E$7</f>
        <v>2012-2013</v>
      </c>
      <c r="F3390" s="7"/>
      <c r="G3390" s="9" t="str">
        <f>$G$7</f>
        <v>2013- 2014</v>
      </c>
      <c r="H3390" s="7"/>
      <c r="I3390" s="7" t="s">
        <v>9</v>
      </c>
      <c r="J3390" s="7"/>
      <c r="K3390" s="7" t="str">
        <f>+$K$7</f>
        <v>PROJECTED</v>
      </c>
      <c r="L3390" s="7"/>
      <c r="M3390" s="7" t="str">
        <f>$M$7</f>
        <v>2015-2016</v>
      </c>
      <c r="N3390" s="7"/>
      <c r="O3390" s="7" t="str">
        <f>$O$7</f>
        <v>2015-2016</v>
      </c>
      <c r="P3390" s="7"/>
      <c r="Q3390" s="42" t="str">
        <f>$Q$7</f>
        <v>APPROVED</v>
      </c>
    </row>
    <row r="3391" spans="1:17" ht="11.85" customHeight="1" x14ac:dyDescent="0.2">
      <c r="A3391" s="10" t="s">
        <v>237</v>
      </c>
      <c r="C3391" s="11" t="s">
        <v>12</v>
      </c>
      <c r="D3391" s="7"/>
      <c r="E3391" s="12" t="s">
        <v>12</v>
      </c>
      <c r="F3391" s="7"/>
      <c r="G3391" s="13" t="s">
        <v>12</v>
      </c>
      <c r="H3391" s="7"/>
      <c r="I3391" s="11" t="s">
        <v>13</v>
      </c>
      <c r="J3391" s="7"/>
      <c r="K3391" s="11" t="s">
        <v>13</v>
      </c>
      <c r="L3391" s="7"/>
      <c r="M3391" s="11" t="str">
        <f>$M$8</f>
        <v>BASE</v>
      </c>
      <c r="N3391" s="7"/>
      <c r="O3391" s="11" t="str">
        <f>$O$8</f>
        <v>SUPPLEMENTAL</v>
      </c>
      <c r="P3391" s="7"/>
      <c r="Q3391" s="11" t="str">
        <f>$Q$8</f>
        <v>BUDGET</v>
      </c>
    </row>
    <row r="3392" spans="1:17" ht="11.85" customHeight="1" x14ac:dyDescent="0.2"/>
    <row r="3393" spans="1:22" ht="11.85" customHeight="1" thickBot="1" x14ac:dyDescent="0.25">
      <c r="A3393" s="2" t="s">
        <v>1047</v>
      </c>
      <c r="C3393" s="22">
        <f>C3345</f>
        <v>1217176</v>
      </c>
      <c r="D3393" s="3"/>
      <c r="E3393" s="22">
        <f>E3345</f>
        <v>1933399.7799999998</v>
      </c>
      <c r="F3393" s="3"/>
      <c r="G3393" s="23">
        <f>G3345</f>
        <v>1645712.1</v>
      </c>
      <c r="H3393" s="3"/>
      <c r="I3393" s="22">
        <f>I3345</f>
        <v>1481925</v>
      </c>
      <c r="J3393" s="3"/>
      <c r="K3393" s="22">
        <f>K3345</f>
        <v>1575514</v>
      </c>
      <c r="L3393" s="3"/>
      <c r="M3393" s="22">
        <f>M3345</f>
        <v>1444950</v>
      </c>
      <c r="N3393" s="3"/>
      <c r="O3393" s="22">
        <f>O3345</f>
        <v>542073</v>
      </c>
      <c r="P3393" s="3"/>
      <c r="Q3393" s="22">
        <f>Q3345</f>
        <v>1987023</v>
      </c>
      <c r="R3393" s="3"/>
      <c r="S3393" s="3"/>
      <c r="U3393" s="3"/>
      <c r="V3393" s="3"/>
    </row>
    <row r="3394" spans="1:22" ht="11.85" customHeight="1" thickTop="1" x14ac:dyDescent="0.2">
      <c r="C3394" s="3"/>
      <c r="D3394" s="3"/>
      <c r="F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</row>
    <row r="3395" spans="1:22" ht="11.85" customHeight="1" thickBot="1" x14ac:dyDescent="0.25">
      <c r="A3395" s="2" t="s">
        <v>1048</v>
      </c>
      <c r="C3395" s="22">
        <f>C3234-C3393</f>
        <v>219771</v>
      </c>
      <c r="D3395" s="3"/>
      <c r="E3395" s="22">
        <f>E3234-E3393</f>
        <v>51594.990000000224</v>
      </c>
      <c r="F3395" s="3"/>
      <c r="G3395" s="23">
        <f>G3234-G3393</f>
        <v>107244.41999999969</v>
      </c>
      <c r="H3395" s="3"/>
      <c r="I3395" s="22">
        <f>I3234-I3393</f>
        <v>0</v>
      </c>
      <c r="J3395" s="3"/>
      <c r="K3395" s="22">
        <f>K3234-K3393</f>
        <v>0</v>
      </c>
      <c r="L3395" s="3"/>
      <c r="M3395" s="22">
        <f>M3234-M3393</f>
        <v>0</v>
      </c>
      <c r="N3395" s="3"/>
      <c r="O3395" s="22">
        <f>O3234-O3393</f>
        <v>-455901</v>
      </c>
      <c r="P3395" s="3"/>
      <c r="Q3395" s="22">
        <f>Q3234-Q3393</f>
        <v>-455901</v>
      </c>
    </row>
    <row r="3396" spans="1:22" ht="11.85" customHeight="1" thickTop="1" x14ac:dyDescent="0.2">
      <c r="C3396" s="3"/>
      <c r="D3396" s="3"/>
      <c r="F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</row>
    <row r="3397" spans="1:22" ht="11.85" customHeight="1" x14ac:dyDescent="0.2">
      <c r="C3397" s="3"/>
      <c r="D3397" s="3"/>
      <c r="F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</row>
    <row r="3398" spans="1:22" ht="11.85" customHeight="1" x14ac:dyDescent="0.2">
      <c r="A3398" s="2" t="s">
        <v>1049</v>
      </c>
      <c r="C3398" s="3"/>
      <c r="D3398" s="3"/>
      <c r="F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</row>
    <row r="3399" spans="1:22" ht="11.85" customHeight="1" thickBot="1" x14ac:dyDescent="0.25">
      <c r="A3399" s="2" t="s">
        <v>17</v>
      </c>
      <c r="C3399" s="22"/>
      <c r="D3399" s="3"/>
      <c r="E3399" s="22">
        <f>E3204+E3234-E3393</f>
        <v>1179642.9900000002</v>
      </c>
      <c r="F3399" s="3"/>
      <c r="G3399" s="22">
        <f>G3204+G3234-G3393</f>
        <v>1286887.4099999997</v>
      </c>
      <c r="H3399" s="3"/>
      <c r="I3399" s="22">
        <f>I3204+I3234-I3393</f>
        <v>1286887.4099999997</v>
      </c>
      <c r="J3399" s="3"/>
      <c r="K3399" s="22">
        <f>K3204+K3234-K3393</f>
        <v>1286887.4099999997</v>
      </c>
      <c r="L3399" s="3"/>
      <c r="M3399" s="22">
        <f>M3204+M3234-M3393</f>
        <v>1286887.4099999997</v>
      </c>
      <c r="N3399" s="3"/>
      <c r="O3399" s="3"/>
      <c r="P3399" s="3"/>
      <c r="Q3399" s="22">
        <f>Q3204+Q3234-Q3393</f>
        <v>830986.40999999968</v>
      </c>
      <c r="U3399" s="3"/>
    </row>
    <row r="3400" spans="1:22" ht="11.85" customHeight="1" thickTop="1" x14ac:dyDescent="0.2"/>
    <row r="3401" spans="1:22" ht="11.85" customHeight="1" x14ac:dyDescent="0.2"/>
    <row r="3402" spans="1:22" ht="11.85" customHeight="1" x14ac:dyDescent="0.2"/>
    <row r="3403" spans="1:22" ht="11.85" customHeight="1" x14ac:dyDescent="0.2"/>
    <row r="3404" spans="1:22" ht="11.85" customHeight="1" x14ac:dyDescent="0.2"/>
    <row r="3405" spans="1:22" ht="11.85" customHeight="1" x14ac:dyDescent="0.2"/>
    <row r="3406" spans="1:22" ht="11.85" customHeight="1" x14ac:dyDescent="0.2"/>
    <row r="3407" spans="1:22" ht="11.85" customHeight="1" x14ac:dyDescent="0.2"/>
    <row r="3408" spans="1:22" ht="11.85" customHeight="1" x14ac:dyDescent="0.2"/>
    <row r="3409" ht="11.85" customHeight="1" x14ac:dyDescent="0.2"/>
    <row r="3410" ht="11.85" customHeight="1" x14ac:dyDescent="0.2"/>
    <row r="3411" ht="11.85" customHeight="1" x14ac:dyDescent="0.2"/>
    <row r="3412" ht="11.85" customHeight="1" x14ac:dyDescent="0.2"/>
    <row r="3413" ht="11.85" customHeight="1" x14ac:dyDescent="0.2"/>
    <row r="3414" ht="11.85" customHeight="1" x14ac:dyDescent="0.2"/>
    <row r="3415" ht="11.85" customHeight="1" x14ac:dyDescent="0.2"/>
    <row r="3416" ht="11.85" customHeight="1" x14ac:dyDescent="0.2"/>
    <row r="3417" ht="11.85" customHeight="1" x14ac:dyDescent="0.2"/>
    <row r="3418" ht="11.85" customHeight="1" x14ac:dyDescent="0.2"/>
    <row r="3419" ht="11.85" customHeight="1" x14ac:dyDescent="0.2"/>
    <row r="3420" ht="11.85" customHeight="1" x14ac:dyDescent="0.2"/>
    <row r="3421" ht="11.85" customHeight="1" x14ac:dyDescent="0.2"/>
    <row r="3422" ht="11.85" customHeight="1" x14ac:dyDescent="0.2"/>
    <row r="3423" ht="11.85" customHeight="1" x14ac:dyDescent="0.2"/>
    <row r="3424" ht="11.85" customHeight="1" x14ac:dyDescent="0.2"/>
    <row r="3425" ht="11.85" customHeight="1" x14ac:dyDescent="0.2"/>
    <row r="3426" ht="11.85" customHeight="1" x14ac:dyDescent="0.2"/>
    <row r="3427" ht="11.85" customHeight="1" x14ac:dyDescent="0.2"/>
    <row r="3428" ht="11.85" customHeight="1" x14ac:dyDescent="0.2"/>
    <row r="3429" ht="11.85" customHeight="1" x14ac:dyDescent="0.2"/>
    <row r="3430" ht="11.85" customHeight="1" x14ac:dyDescent="0.2"/>
    <row r="3431" ht="11.85" customHeight="1" x14ac:dyDescent="0.2"/>
    <row r="3432" ht="11.85" customHeight="1" x14ac:dyDescent="0.2"/>
    <row r="3433" ht="11.85" customHeight="1" x14ac:dyDescent="0.2"/>
    <row r="3434" ht="11.85" customHeight="1" x14ac:dyDescent="0.2"/>
    <row r="3435" ht="11.85" customHeight="1" x14ac:dyDescent="0.2"/>
    <row r="3436" ht="11.85" customHeight="1" x14ac:dyDescent="0.2"/>
    <row r="3437" ht="11.85" customHeight="1" x14ac:dyDescent="0.2"/>
    <row r="3438" ht="11.85" customHeight="1" x14ac:dyDescent="0.2"/>
    <row r="3439" ht="11.85" customHeight="1" x14ac:dyDescent="0.2"/>
    <row r="3440" ht="11.85" customHeight="1" x14ac:dyDescent="0.2"/>
    <row r="3441" spans="1:17" ht="11.85" customHeight="1" x14ac:dyDescent="0.2"/>
    <row r="3442" spans="1:17" ht="11.85" customHeight="1" x14ac:dyDescent="0.2"/>
    <row r="3443" spans="1:17" ht="11.85" customHeight="1" x14ac:dyDescent="0.2"/>
    <row r="3444" spans="1:17" ht="11.85" customHeight="1" x14ac:dyDescent="0.2"/>
    <row r="3445" spans="1:17" ht="11.85" customHeight="1" x14ac:dyDescent="0.2"/>
    <row r="3446" spans="1:17" ht="11.85" customHeight="1" x14ac:dyDescent="0.2"/>
    <row r="3447" spans="1:17" ht="11.85" customHeight="1" x14ac:dyDescent="0.2">
      <c r="A3447" s="1"/>
      <c r="B3447" s="1"/>
      <c r="E3447" s="3" t="str">
        <f>$E$1</f>
        <v>CITY OF BRADY</v>
      </c>
    </row>
    <row r="3448" spans="1:17" ht="11.85" customHeight="1" x14ac:dyDescent="0.2">
      <c r="E3448" s="3" t="str">
        <f>$E$2</f>
        <v>BUDGET REPORT</v>
      </c>
    </row>
    <row r="3449" spans="1:17" ht="11.85" customHeight="1" x14ac:dyDescent="0.2">
      <c r="E3449" s="3" t="str">
        <f>$E$3</f>
        <v>FISCAL YEAR 2015 - 2016</v>
      </c>
    </row>
    <row r="3450" spans="1:17" ht="11.85" customHeight="1" x14ac:dyDescent="0.2">
      <c r="A3450" s="2" t="s">
        <v>1397</v>
      </c>
    </row>
    <row r="3451" spans="1:17" ht="11.85" customHeight="1" x14ac:dyDescent="0.2"/>
    <row r="3452" spans="1:17" ht="11.85" customHeight="1" x14ac:dyDescent="0.2">
      <c r="I3452" s="48" t="str">
        <f>$I$6</f>
        <v>(----- 2014-2015 ------)</v>
      </c>
      <c r="J3452" s="48"/>
      <c r="K3452" s="48"/>
      <c r="L3452" s="7"/>
      <c r="M3452" s="48" t="str">
        <f>$M$6</f>
        <v>2015-2016</v>
      </c>
      <c r="N3452" s="48"/>
      <c r="O3452" s="48"/>
      <c r="P3452" s="48"/>
      <c r="Q3452" s="48"/>
    </row>
    <row r="3453" spans="1:17" ht="11.85" customHeight="1" x14ac:dyDescent="0.2">
      <c r="C3453" s="7" t="str">
        <f>$C$7</f>
        <v>2011- 2012</v>
      </c>
      <c r="D3453" s="7"/>
      <c r="E3453" s="8" t="str">
        <f>$E$7</f>
        <v>2012-2013</v>
      </c>
      <c r="F3453" s="7"/>
      <c r="G3453" s="9" t="str">
        <f>$G$7</f>
        <v>2013- 2014</v>
      </c>
      <c r="H3453" s="7"/>
      <c r="I3453" s="7" t="s">
        <v>9</v>
      </c>
      <c r="J3453" s="7"/>
      <c r="K3453" s="7" t="str">
        <f>+$K$7</f>
        <v>PROJECTED</v>
      </c>
      <c r="L3453" s="7"/>
      <c r="M3453" s="7" t="str">
        <f>$M$7</f>
        <v>2015-2016</v>
      </c>
      <c r="N3453" s="7"/>
      <c r="O3453" s="7" t="str">
        <f>$O$7</f>
        <v>2015-2016</v>
      </c>
      <c r="P3453" s="7"/>
      <c r="Q3453" s="42" t="str">
        <f>$Q$7</f>
        <v>APPROVED</v>
      </c>
    </row>
    <row r="3454" spans="1:17" ht="11.85" customHeight="1" x14ac:dyDescent="0.2">
      <c r="A3454" s="10"/>
      <c r="C3454" s="11" t="s">
        <v>12</v>
      </c>
      <c r="D3454" s="7"/>
      <c r="E3454" s="12" t="s">
        <v>12</v>
      </c>
      <c r="F3454" s="7"/>
      <c r="G3454" s="13" t="s">
        <v>12</v>
      </c>
      <c r="H3454" s="7"/>
      <c r="I3454" s="11" t="s">
        <v>13</v>
      </c>
      <c r="J3454" s="7"/>
      <c r="K3454" s="11" t="s">
        <v>13</v>
      </c>
      <c r="L3454" s="7"/>
      <c r="M3454" s="11" t="str">
        <f>$M$8</f>
        <v>BASE</v>
      </c>
      <c r="N3454" s="7"/>
      <c r="O3454" s="11" t="str">
        <f>$O$8</f>
        <v>SUPPLEMENTAL</v>
      </c>
      <c r="P3454" s="7"/>
      <c r="Q3454" s="11" t="str">
        <f>$Q$8</f>
        <v>BUDGET</v>
      </c>
    </row>
    <row r="3455" spans="1:17" ht="11.85" customHeight="1" x14ac:dyDescent="0.2"/>
    <row r="3456" spans="1:17" ht="11.85" customHeight="1" x14ac:dyDescent="0.2">
      <c r="A3456" s="2" t="s">
        <v>16</v>
      </c>
    </row>
    <row r="3457" spans="1:17" ht="11.85" customHeight="1" x14ac:dyDescent="0.2">
      <c r="A3457" s="2" t="s">
        <v>17</v>
      </c>
      <c r="C3457" s="3"/>
      <c r="D3457" s="3"/>
      <c r="E3457" s="3">
        <v>351549</v>
      </c>
      <c r="F3457" s="3"/>
      <c r="G3457" s="3">
        <f>+E3715</f>
        <v>351548.51</v>
      </c>
      <c r="H3457" s="3"/>
      <c r="I3457" s="3">
        <f>+G3715</f>
        <v>351549</v>
      </c>
      <c r="J3457" s="3"/>
      <c r="K3457" s="3">
        <f>+I3457</f>
        <v>351549</v>
      </c>
      <c r="L3457" s="3"/>
      <c r="M3457" s="3">
        <f>+K3715</f>
        <v>351549</v>
      </c>
      <c r="N3457" s="3"/>
      <c r="O3457" s="3"/>
      <c r="P3457" s="3"/>
      <c r="Q3457" s="3">
        <f>M3457</f>
        <v>351549</v>
      </c>
    </row>
    <row r="3458" spans="1:17" ht="11.85" customHeight="1" x14ac:dyDescent="0.2">
      <c r="C3458" s="3"/>
      <c r="D3458" s="3"/>
      <c r="F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</row>
    <row r="3459" spans="1:17" ht="11.85" customHeight="1" x14ac:dyDescent="0.2">
      <c r="A3459" s="14" t="s">
        <v>18</v>
      </c>
      <c r="C3459" s="3"/>
      <c r="D3459" s="3"/>
      <c r="F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</row>
    <row r="3460" spans="1:17" ht="11.85" customHeight="1" x14ac:dyDescent="0.2">
      <c r="C3460" s="3"/>
      <c r="D3460" s="3"/>
      <c r="F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</row>
    <row r="3461" spans="1:17" ht="11.85" customHeight="1" x14ac:dyDescent="0.2">
      <c r="A3461" s="14" t="s">
        <v>1213</v>
      </c>
      <c r="C3461" s="3"/>
      <c r="D3461" s="3"/>
      <c r="F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</row>
    <row r="3462" spans="1:17" ht="11.85" customHeight="1" x14ac:dyDescent="0.2">
      <c r="A3462" s="2" t="s">
        <v>1398</v>
      </c>
      <c r="C3462" s="16">
        <v>4229</v>
      </c>
      <c r="D3462" s="3"/>
      <c r="E3462" s="16">
        <v>3616.61</v>
      </c>
      <c r="F3462" s="3"/>
      <c r="G3462" s="17">
        <v>4585.1000000000004</v>
      </c>
      <c r="H3462" s="3"/>
      <c r="I3462" s="16">
        <v>3500</v>
      </c>
      <c r="J3462" s="3"/>
      <c r="K3462" s="16">
        <v>3500</v>
      </c>
      <c r="L3462" s="3"/>
      <c r="M3462" s="16">
        <v>0</v>
      </c>
      <c r="N3462" s="3"/>
      <c r="O3462" s="16">
        <v>0</v>
      </c>
      <c r="P3462" s="3"/>
      <c r="Q3462" s="16">
        <f>M3462+O3462</f>
        <v>0</v>
      </c>
    </row>
    <row r="3463" spans="1:17" ht="11.85" customHeight="1" x14ac:dyDescent="0.2">
      <c r="A3463" s="2" t="s">
        <v>1220</v>
      </c>
      <c r="C3463" s="3">
        <f>SUM(C3462)</f>
        <v>4229</v>
      </c>
      <c r="D3463" s="3"/>
      <c r="E3463" s="3">
        <f>SUM(E3462)</f>
        <v>3616.61</v>
      </c>
      <c r="F3463" s="3"/>
      <c r="G3463" s="4">
        <f>SUM(G3462)</f>
        <v>4585.1000000000004</v>
      </c>
      <c r="H3463" s="3"/>
      <c r="I3463" s="3">
        <f>SUM(I3462)</f>
        <v>3500</v>
      </c>
      <c r="J3463" s="3"/>
      <c r="K3463" s="3">
        <f>SUM(K3462)</f>
        <v>3500</v>
      </c>
      <c r="L3463" s="3"/>
      <c r="M3463" s="3">
        <f>SUM(M3462)</f>
        <v>0</v>
      </c>
      <c r="N3463" s="3"/>
      <c r="O3463" s="3">
        <f>SUM(O3462)</f>
        <v>0</v>
      </c>
      <c r="P3463" s="3"/>
      <c r="Q3463" s="3">
        <f>SUM(Q3462)</f>
        <v>0</v>
      </c>
    </row>
    <row r="3464" spans="1:17" ht="11.85" customHeight="1" x14ac:dyDescent="0.2">
      <c r="C3464" s="3"/>
      <c r="D3464" s="3"/>
      <c r="F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</row>
    <row r="3465" spans="1:17" ht="11.85" customHeight="1" x14ac:dyDescent="0.2">
      <c r="A3465" s="14" t="s">
        <v>1221</v>
      </c>
      <c r="C3465" s="3"/>
      <c r="D3465" s="3"/>
      <c r="F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</row>
    <row r="3466" spans="1:17" ht="11.85" customHeight="1" x14ac:dyDescent="0.2">
      <c r="A3466" s="2" t="s">
        <v>1399</v>
      </c>
      <c r="C3466" s="3">
        <v>0</v>
      </c>
      <c r="D3466" s="3"/>
      <c r="E3466" s="3">
        <v>512.13</v>
      </c>
      <c r="F3466" s="3"/>
      <c r="G3466" s="4">
        <v>0</v>
      </c>
      <c r="H3466" s="3"/>
      <c r="I3466" s="3">
        <v>0</v>
      </c>
      <c r="J3466" s="3"/>
      <c r="K3466" s="3">
        <v>0</v>
      </c>
      <c r="L3466" s="3"/>
      <c r="M3466" s="3">
        <v>0</v>
      </c>
      <c r="N3466" s="3"/>
      <c r="O3466" s="3">
        <v>0</v>
      </c>
      <c r="P3466" s="3"/>
      <c r="Q3466" s="3">
        <f t="shared" ref="Q3466:Q3478" si="96">M3466+O3466</f>
        <v>0</v>
      </c>
    </row>
    <row r="3467" spans="1:17" ht="11.85" customHeight="1" x14ac:dyDescent="0.2">
      <c r="A3467" s="2" t="s">
        <v>1400</v>
      </c>
      <c r="C3467" s="3">
        <v>136202</v>
      </c>
      <c r="D3467" s="3"/>
      <c r="E3467" s="3">
        <v>120006.27</v>
      </c>
      <c r="F3467" s="3"/>
      <c r="G3467" s="4">
        <v>121061.11</v>
      </c>
      <c r="H3467" s="3"/>
      <c r="I3467" s="3">
        <v>125000</v>
      </c>
      <c r="J3467" s="3"/>
      <c r="K3467" s="3">
        <v>125000</v>
      </c>
      <c r="L3467" s="3"/>
      <c r="M3467" s="3">
        <v>120000</v>
      </c>
      <c r="N3467" s="3"/>
      <c r="O3467" s="3">
        <v>120000</v>
      </c>
      <c r="P3467" s="3"/>
      <c r="Q3467" s="3">
        <f t="shared" si="96"/>
        <v>240000</v>
      </c>
    </row>
    <row r="3468" spans="1:17" ht="11.85" customHeight="1" x14ac:dyDescent="0.2">
      <c r="A3468" s="2" t="s">
        <v>1401</v>
      </c>
      <c r="C3468" s="3">
        <v>22770</v>
      </c>
      <c r="D3468" s="3"/>
      <c r="E3468" s="3">
        <v>20059.439999999999</v>
      </c>
      <c r="F3468" s="3"/>
      <c r="G3468" s="4">
        <v>20701.849999999999</v>
      </c>
      <c r="H3468" s="3"/>
      <c r="I3468" s="3">
        <v>19000</v>
      </c>
      <c r="J3468" s="3"/>
      <c r="K3468" s="3">
        <v>18000</v>
      </c>
      <c r="L3468" s="3"/>
      <c r="M3468" s="3">
        <v>18000</v>
      </c>
      <c r="N3468" s="3"/>
      <c r="O3468" s="3">
        <v>0</v>
      </c>
      <c r="P3468" s="3"/>
      <c r="Q3468" s="3">
        <f t="shared" si="96"/>
        <v>18000</v>
      </c>
    </row>
    <row r="3469" spans="1:17" ht="11.85" customHeight="1" x14ac:dyDescent="0.2">
      <c r="A3469" s="2" t="s">
        <v>1402</v>
      </c>
      <c r="C3469" s="3">
        <v>5149</v>
      </c>
      <c r="D3469" s="3"/>
      <c r="E3469" s="3">
        <v>5021.6400000000003</v>
      </c>
      <c r="F3469" s="3"/>
      <c r="G3469" s="4">
        <v>6463.42</v>
      </c>
      <c r="H3469" s="3"/>
      <c r="I3469" s="3">
        <v>6000</v>
      </c>
      <c r="J3469" s="3"/>
      <c r="K3469" s="3">
        <v>8000</v>
      </c>
      <c r="L3469" s="3"/>
      <c r="M3469" s="3">
        <v>8500</v>
      </c>
      <c r="N3469" s="3"/>
      <c r="O3469" s="3">
        <v>0</v>
      </c>
      <c r="P3469" s="3"/>
      <c r="Q3469" s="3">
        <f t="shared" si="96"/>
        <v>8500</v>
      </c>
    </row>
    <row r="3470" spans="1:17" ht="11.85" customHeight="1" x14ac:dyDescent="0.2">
      <c r="A3470" s="2" t="s">
        <v>1403</v>
      </c>
      <c r="C3470" s="3">
        <v>0</v>
      </c>
      <c r="D3470" s="3"/>
      <c r="E3470" s="3">
        <v>166.4</v>
      </c>
      <c r="F3470" s="3"/>
      <c r="G3470" s="4">
        <v>16873.3</v>
      </c>
      <c r="H3470" s="3"/>
      <c r="I3470" s="3">
        <v>0</v>
      </c>
      <c r="J3470" s="3"/>
      <c r="K3470" s="3">
        <v>0</v>
      </c>
      <c r="L3470" s="3"/>
      <c r="M3470" s="3">
        <v>0</v>
      </c>
      <c r="N3470" s="3"/>
      <c r="O3470" s="3">
        <v>0</v>
      </c>
      <c r="P3470" s="3"/>
      <c r="Q3470" s="3">
        <f t="shared" si="96"/>
        <v>0</v>
      </c>
    </row>
    <row r="3471" spans="1:17" ht="11.85" customHeight="1" x14ac:dyDescent="0.2">
      <c r="A3471" s="2" t="s">
        <v>1404</v>
      </c>
      <c r="C3471" s="3">
        <v>-216</v>
      </c>
      <c r="D3471" s="3"/>
      <c r="E3471" s="3">
        <v>-179.07</v>
      </c>
      <c r="F3471" s="3"/>
      <c r="G3471" s="4">
        <v>-108.82</v>
      </c>
      <c r="H3471" s="3"/>
      <c r="I3471" s="3">
        <v>-300</v>
      </c>
      <c r="J3471" s="3"/>
      <c r="K3471" s="3">
        <v>-300</v>
      </c>
      <c r="L3471" s="3"/>
      <c r="M3471" s="3">
        <v>-200</v>
      </c>
      <c r="N3471" s="3"/>
      <c r="O3471" s="3">
        <v>0</v>
      </c>
      <c r="P3471" s="3"/>
      <c r="Q3471" s="3">
        <f t="shared" si="96"/>
        <v>-200</v>
      </c>
    </row>
    <row r="3472" spans="1:17" ht="11.85" customHeight="1" x14ac:dyDescent="0.2">
      <c r="A3472" s="2" t="s">
        <v>1405</v>
      </c>
      <c r="C3472" s="3">
        <v>0</v>
      </c>
      <c r="D3472" s="3"/>
      <c r="E3472" s="3">
        <v>0</v>
      </c>
      <c r="F3472" s="3"/>
      <c r="G3472" s="4">
        <v>9000</v>
      </c>
      <c r="H3472" s="3"/>
      <c r="I3472" s="3">
        <v>0</v>
      </c>
      <c r="J3472" s="3"/>
      <c r="K3472" s="3">
        <v>0</v>
      </c>
      <c r="L3472" s="3"/>
      <c r="M3472" s="3">
        <v>0</v>
      </c>
      <c r="N3472" s="3"/>
      <c r="O3472" s="3">
        <v>0</v>
      </c>
      <c r="P3472" s="3"/>
      <c r="Q3472" s="3">
        <f t="shared" si="96"/>
        <v>0</v>
      </c>
    </row>
    <row r="3473" spans="1:21" ht="11.85" customHeight="1" x14ac:dyDescent="0.2">
      <c r="A3473" s="2" t="s">
        <v>1406</v>
      </c>
      <c r="C3473" s="3">
        <v>0</v>
      </c>
      <c r="D3473" s="3"/>
      <c r="E3473" s="3">
        <v>0</v>
      </c>
      <c r="F3473" s="3"/>
      <c r="G3473" s="4">
        <v>0</v>
      </c>
      <c r="H3473" s="3"/>
      <c r="I3473" s="3">
        <v>0</v>
      </c>
      <c r="J3473" s="3"/>
      <c r="K3473" s="3">
        <v>35425</v>
      </c>
      <c r="L3473" s="3"/>
      <c r="M3473" s="3">
        <v>0</v>
      </c>
      <c r="N3473" s="3"/>
      <c r="O3473" s="3">
        <v>0</v>
      </c>
      <c r="P3473" s="3"/>
      <c r="Q3473" s="3">
        <f t="shared" si="96"/>
        <v>0</v>
      </c>
    </row>
    <row r="3474" spans="1:21" ht="11.85" customHeight="1" x14ac:dyDescent="0.2">
      <c r="A3474" s="2" t="s">
        <v>1407</v>
      </c>
      <c r="C3474" s="3">
        <v>30</v>
      </c>
      <c r="D3474" s="3"/>
      <c r="E3474" s="3">
        <v>0</v>
      </c>
      <c r="F3474" s="3"/>
      <c r="G3474" s="4">
        <v>0</v>
      </c>
      <c r="H3474" s="3"/>
      <c r="I3474" s="3">
        <v>0</v>
      </c>
      <c r="J3474" s="3"/>
      <c r="K3474" s="3">
        <v>0</v>
      </c>
      <c r="L3474" s="3"/>
      <c r="M3474" s="3">
        <v>0</v>
      </c>
      <c r="N3474" s="3"/>
      <c r="O3474" s="3">
        <v>0</v>
      </c>
      <c r="P3474" s="3"/>
      <c r="Q3474" s="3">
        <f t="shared" si="96"/>
        <v>0</v>
      </c>
    </row>
    <row r="3475" spans="1:21" ht="11.85" customHeight="1" x14ac:dyDescent="0.2">
      <c r="A3475" s="2" t="s">
        <v>1408</v>
      </c>
      <c r="C3475" s="3">
        <v>1549</v>
      </c>
      <c r="D3475" s="3"/>
      <c r="E3475" s="3">
        <v>1481.47</v>
      </c>
      <c r="F3475" s="3"/>
      <c r="G3475" s="4">
        <v>1577.41</v>
      </c>
      <c r="H3475" s="3"/>
      <c r="I3475" s="3">
        <v>1500</v>
      </c>
      <c r="J3475" s="3"/>
      <c r="K3475" s="3">
        <v>1500</v>
      </c>
      <c r="L3475" s="3"/>
      <c r="M3475" s="3">
        <v>1500</v>
      </c>
      <c r="N3475" s="3"/>
      <c r="O3475" s="3">
        <v>0</v>
      </c>
      <c r="P3475" s="3"/>
      <c r="Q3475" s="3">
        <f t="shared" si="96"/>
        <v>1500</v>
      </c>
    </row>
    <row r="3476" spans="1:21" ht="11.85" customHeight="1" x14ac:dyDescent="0.2">
      <c r="A3476" s="2" t="s">
        <v>1409</v>
      </c>
      <c r="C3476" s="3">
        <v>735</v>
      </c>
      <c r="D3476" s="3"/>
      <c r="E3476" s="3">
        <v>810</v>
      </c>
      <c r="F3476" s="3"/>
      <c r="G3476" s="4">
        <v>735</v>
      </c>
      <c r="H3476" s="3"/>
      <c r="I3476" s="3">
        <v>600</v>
      </c>
      <c r="J3476" s="3"/>
      <c r="K3476" s="3">
        <v>600</v>
      </c>
      <c r="L3476" s="3"/>
      <c r="M3476" s="3">
        <v>500</v>
      </c>
      <c r="N3476" s="3"/>
      <c r="O3476" s="3">
        <v>0</v>
      </c>
      <c r="P3476" s="3"/>
      <c r="Q3476" s="3">
        <f t="shared" si="96"/>
        <v>500</v>
      </c>
    </row>
    <row r="3477" spans="1:21" ht="11.85" customHeight="1" x14ac:dyDescent="0.2">
      <c r="A3477" s="2" t="s">
        <v>1410</v>
      </c>
      <c r="C3477" s="3">
        <v>27</v>
      </c>
      <c r="D3477" s="3"/>
      <c r="E3477" s="3">
        <v>10.96</v>
      </c>
      <c r="F3477" s="3"/>
      <c r="G3477" s="4">
        <v>0</v>
      </c>
      <c r="H3477" s="3"/>
      <c r="I3477" s="3">
        <v>0</v>
      </c>
      <c r="J3477" s="3"/>
      <c r="K3477" s="3">
        <v>0</v>
      </c>
      <c r="L3477" s="3"/>
      <c r="M3477" s="3">
        <v>0</v>
      </c>
      <c r="N3477" s="3"/>
      <c r="O3477" s="3">
        <v>0</v>
      </c>
      <c r="P3477" s="3"/>
      <c r="Q3477" s="3">
        <f t="shared" si="96"/>
        <v>0</v>
      </c>
    </row>
    <row r="3478" spans="1:21" ht="11.85" customHeight="1" x14ac:dyDescent="0.2">
      <c r="A3478" s="2" t="s">
        <v>1411</v>
      </c>
      <c r="C3478" s="16">
        <v>7119</v>
      </c>
      <c r="D3478" s="3"/>
      <c r="E3478" s="16">
        <v>5429.13</v>
      </c>
      <c r="F3478" s="3"/>
      <c r="G3478" s="17">
        <v>3269.34</v>
      </c>
      <c r="H3478" s="3"/>
      <c r="I3478" s="16">
        <v>3000</v>
      </c>
      <c r="J3478" s="3"/>
      <c r="K3478" s="16">
        <v>3000</v>
      </c>
      <c r="L3478" s="3"/>
      <c r="M3478" s="16">
        <v>3000</v>
      </c>
      <c r="N3478" s="3"/>
      <c r="O3478" s="16">
        <v>0</v>
      </c>
      <c r="P3478" s="3"/>
      <c r="Q3478" s="16">
        <f t="shared" si="96"/>
        <v>3000</v>
      </c>
    </row>
    <row r="3479" spans="1:21" ht="11.85" customHeight="1" x14ac:dyDescent="0.2">
      <c r="A3479" s="2" t="s">
        <v>1229</v>
      </c>
      <c r="C3479" s="3">
        <f>SUM(C3466:C3478)</f>
        <v>173365</v>
      </c>
      <c r="D3479" s="3"/>
      <c r="E3479" s="3">
        <f>SUM(E3466:E3478)</f>
        <v>153318.37</v>
      </c>
      <c r="F3479" s="3"/>
      <c r="G3479" s="4">
        <f>SUM(G3466:G3478)</f>
        <v>179572.61</v>
      </c>
      <c r="H3479" s="3"/>
      <c r="I3479" s="3">
        <f>SUM(I3466:I3478)</f>
        <v>154800</v>
      </c>
      <c r="J3479" s="3"/>
      <c r="K3479" s="3">
        <f>SUM(K3466:K3478)</f>
        <v>191225</v>
      </c>
      <c r="L3479" s="3"/>
      <c r="M3479" s="3">
        <f>SUM(M3466:M3478)</f>
        <v>151300</v>
      </c>
      <c r="N3479" s="3"/>
      <c r="O3479" s="3">
        <f>SUM(O3466:O3478)</f>
        <v>120000</v>
      </c>
      <c r="P3479" s="3"/>
      <c r="Q3479" s="3">
        <f>SUM(Q3466:Q3478)</f>
        <v>271300</v>
      </c>
      <c r="U3479" s="3"/>
    </row>
    <row r="3480" spans="1:21" ht="11.85" customHeight="1" x14ac:dyDescent="0.2">
      <c r="C3480" s="3"/>
      <c r="D3480" s="3"/>
      <c r="F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</row>
    <row r="3481" spans="1:21" ht="11.85" customHeight="1" x14ac:dyDescent="0.2">
      <c r="A3481" s="14" t="s">
        <v>210</v>
      </c>
      <c r="C3481" s="3"/>
      <c r="D3481" s="3"/>
      <c r="F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</row>
    <row r="3482" spans="1:21" ht="11.85" customHeight="1" x14ac:dyDescent="0.2">
      <c r="A3482" s="2" t="s">
        <v>1412</v>
      </c>
      <c r="C3482" s="3">
        <v>0</v>
      </c>
      <c r="D3482" s="3"/>
      <c r="E3482" s="3">
        <v>0</v>
      </c>
      <c r="F3482" s="3"/>
      <c r="G3482" s="4">
        <v>25962.16</v>
      </c>
      <c r="H3482" s="3"/>
      <c r="I3482" s="3">
        <v>0</v>
      </c>
      <c r="J3482" s="3"/>
      <c r="K3482" s="3">
        <v>0</v>
      </c>
      <c r="L3482" s="3"/>
      <c r="M3482" s="3">
        <v>0</v>
      </c>
      <c r="N3482" s="3"/>
      <c r="O3482" s="3">
        <v>0</v>
      </c>
      <c r="P3482" s="3"/>
      <c r="Q3482" s="3">
        <f t="shared" ref="Q3482:Q3489" si="97">M3482+O3482</f>
        <v>0</v>
      </c>
    </row>
    <row r="3483" spans="1:21" ht="11.85" customHeight="1" x14ac:dyDescent="0.2">
      <c r="A3483" s="2" t="s">
        <v>1413</v>
      </c>
      <c r="C3483" s="3">
        <v>142688</v>
      </c>
      <c r="D3483" s="3"/>
      <c r="E3483" s="3">
        <v>149381</v>
      </c>
      <c r="F3483" s="3"/>
      <c r="G3483" s="4">
        <v>0</v>
      </c>
      <c r="H3483" s="3"/>
      <c r="I3483" s="3">
        <v>0</v>
      </c>
      <c r="J3483" s="3"/>
      <c r="K3483" s="3">
        <v>0</v>
      </c>
      <c r="L3483" s="3"/>
      <c r="M3483" s="3">
        <v>0</v>
      </c>
      <c r="N3483" s="3"/>
      <c r="O3483" s="3">
        <v>0</v>
      </c>
      <c r="P3483" s="3"/>
      <c r="Q3483" s="3">
        <v>0</v>
      </c>
    </row>
    <row r="3484" spans="1:21" ht="11.85" customHeight="1" x14ac:dyDescent="0.2">
      <c r="A3484" s="2" t="s">
        <v>1414</v>
      </c>
      <c r="C3484" s="19">
        <v>0</v>
      </c>
      <c r="D3484" s="19"/>
      <c r="E3484" s="19">
        <v>0</v>
      </c>
      <c r="F3484" s="19"/>
      <c r="G3484" s="20">
        <v>16425</v>
      </c>
      <c r="H3484" s="19"/>
      <c r="I3484" s="19">
        <v>41994</v>
      </c>
      <c r="J3484" s="19"/>
      <c r="K3484" s="19">
        <v>0</v>
      </c>
      <c r="L3484" s="19"/>
      <c r="M3484" s="19">
        <v>0</v>
      </c>
      <c r="N3484" s="19"/>
      <c r="O3484" s="19">
        <v>0</v>
      </c>
      <c r="P3484" s="19"/>
      <c r="Q3484" s="3">
        <f t="shared" si="97"/>
        <v>0</v>
      </c>
    </row>
    <row r="3485" spans="1:21" ht="11.85" customHeight="1" x14ac:dyDescent="0.2">
      <c r="A3485" s="2" t="s">
        <v>1415</v>
      </c>
      <c r="C3485" s="19">
        <v>0</v>
      </c>
      <c r="D3485" s="19"/>
      <c r="E3485" s="19">
        <v>0</v>
      </c>
      <c r="F3485" s="19"/>
      <c r="G3485" s="20">
        <v>0</v>
      </c>
      <c r="H3485" s="19"/>
      <c r="I3485" s="19">
        <v>40000</v>
      </c>
      <c r="J3485" s="19"/>
      <c r="K3485" s="19">
        <v>0</v>
      </c>
      <c r="L3485" s="19"/>
      <c r="M3485" s="19">
        <v>0</v>
      </c>
      <c r="N3485" s="19"/>
      <c r="O3485" s="19">
        <v>0</v>
      </c>
      <c r="P3485" s="19"/>
      <c r="Q3485" s="3">
        <f t="shared" si="97"/>
        <v>0</v>
      </c>
    </row>
    <row r="3486" spans="1:21" ht="11.85" customHeight="1" x14ac:dyDescent="0.2">
      <c r="A3486" s="2" t="s">
        <v>1416</v>
      </c>
      <c r="C3486" s="19">
        <v>0</v>
      </c>
      <c r="D3486" s="19"/>
      <c r="E3486" s="19">
        <v>0</v>
      </c>
      <c r="F3486" s="19"/>
      <c r="G3486" s="20">
        <v>0</v>
      </c>
      <c r="H3486" s="19"/>
      <c r="I3486" s="19">
        <v>83119</v>
      </c>
      <c r="J3486" s="19"/>
      <c r="K3486" s="19">
        <v>31691</v>
      </c>
      <c r="L3486" s="19"/>
      <c r="M3486" s="19">
        <v>287283</v>
      </c>
      <c r="N3486" s="19"/>
      <c r="O3486" s="19">
        <v>-287283</v>
      </c>
      <c r="P3486" s="19"/>
      <c r="Q3486" s="3">
        <f t="shared" si="97"/>
        <v>0</v>
      </c>
    </row>
    <row r="3487" spans="1:21" ht="11.85" customHeight="1" x14ac:dyDescent="0.2">
      <c r="A3487" s="2" t="s">
        <v>1417</v>
      </c>
      <c r="C3487" s="19">
        <v>0</v>
      </c>
      <c r="D3487" s="19"/>
      <c r="E3487" s="19">
        <v>0</v>
      </c>
      <c r="F3487" s="19"/>
      <c r="G3487" s="20">
        <v>162133</v>
      </c>
      <c r="H3487" s="19"/>
      <c r="I3487" s="19">
        <v>81996</v>
      </c>
      <c r="J3487" s="19"/>
      <c r="K3487" s="19">
        <v>213069</v>
      </c>
      <c r="L3487" s="19"/>
      <c r="M3487" s="19">
        <v>0</v>
      </c>
      <c r="N3487" s="19"/>
      <c r="O3487" s="19">
        <v>0</v>
      </c>
      <c r="P3487" s="19"/>
      <c r="Q3487" s="3">
        <f t="shared" si="97"/>
        <v>0</v>
      </c>
    </row>
    <row r="3488" spans="1:21" ht="11.85" customHeight="1" x14ac:dyDescent="0.2">
      <c r="A3488" s="2" t="s">
        <v>1418</v>
      </c>
      <c r="C3488" s="19">
        <v>0</v>
      </c>
      <c r="D3488" s="19"/>
      <c r="E3488" s="19">
        <v>0</v>
      </c>
      <c r="F3488" s="19"/>
      <c r="G3488" s="20">
        <v>0</v>
      </c>
      <c r="H3488" s="19"/>
      <c r="I3488" s="19">
        <v>22231</v>
      </c>
      <c r="J3488" s="19"/>
      <c r="K3488" s="19">
        <v>0</v>
      </c>
      <c r="L3488" s="19"/>
      <c r="M3488" s="19">
        <v>0</v>
      </c>
      <c r="N3488" s="19"/>
      <c r="O3488" s="19">
        <v>0</v>
      </c>
      <c r="P3488" s="19"/>
      <c r="Q3488" s="19">
        <f>M3488+O3488</f>
        <v>0</v>
      </c>
    </row>
    <row r="3489" spans="1:22" ht="11.85" customHeight="1" x14ac:dyDescent="0.2">
      <c r="A3489" s="2" t="s">
        <v>1419</v>
      </c>
      <c r="C3489" s="16">
        <v>0</v>
      </c>
      <c r="D3489" s="19"/>
      <c r="E3489" s="16">
        <v>0</v>
      </c>
      <c r="F3489" s="19"/>
      <c r="G3489" s="17">
        <v>82689.23</v>
      </c>
      <c r="H3489" s="19"/>
      <c r="I3489" s="16">
        <v>0</v>
      </c>
      <c r="J3489" s="19"/>
      <c r="K3489" s="16">
        <v>0</v>
      </c>
      <c r="L3489" s="19"/>
      <c r="M3489" s="16">
        <v>0</v>
      </c>
      <c r="N3489" s="19"/>
      <c r="O3489" s="16">
        <v>0</v>
      </c>
      <c r="P3489" s="19"/>
      <c r="Q3489" s="16">
        <f t="shared" si="97"/>
        <v>0</v>
      </c>
    </row>
    <row r="3490" spans="1:22" ht="11.85" customHeight="1" x14ac:dyDescent="0.2">
      <c r="A3490" s="2" t="s">
        <v>224</v>
      </c>
      <c r="C3490" s="3">
        <f>SUM(C3482:C3489)</f>
        <v>142688</v>
      </c>
      <c r="D3490" s="3"/>
      <c r="E3490" s="3">
        <f>SUM(E3482:E3489)</f>
        <v>149381</v>
      </c>
      <c r="F3490" s="3"/>
      <c r="G3490" s="4">
        <f>SUM(G3482:G3489)</f>
        <v>287209.39</v>
      </c>
      <c r="H3490" s="3"/>
      <c r="I3490" s="3">
        <f>SUM(I3482:I3489)</f>
        <v>269340</v>
      </c>
      <c r="J3490" s="3"/>
      <c r="K3490" s="3">
        <f>SUM(K3482:K3489)</f>
        <v>244760</v>
      </c>
      <c r="L3490" s="3"/>
      <c r="M3490" s="3">
        <f>SUM(M3482:M3489)</f>
        <v>287283</v>
      </c>
      <c r="N3490" s="3"/>
      <c r="O3490" s="3">
        <f>SUM(O3482:O3489)</f>
        <v>-287283</v>
      </c>
      <c r="P3490" s="3"/>
      <c r="Q3490" s="3">
        <f>SUM(Q3482:Q3489)</f>
        <v>0</v>
      </c>
      <c r="R3490" s="3"/>
      <c r="S3490" s="3"/>
      <c r="U3490" s="3"/>
    </row>
    <row r="3491" spans="1:22" ht="11.85" customHeight="1" x14ac:dyDescent="0.2">
      <c r="C3491" s="3"/>
      <c r="D3491" s="3"/>
      <c r="F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</row>
    <row r="3492" spans="1:22" ht="11.85" customHeight="1" thickBot="1" x14ac:dyDescent="0.25">
      <c r="A3492" s="2" t="s">
        <v>234</v>
      </c>
      <c r="C3492" s="22">
        <f>C3463+C3479+C3490</f>
        <v>320282</v>
      </c>
      <c r="D3492" s="3"/>
      <c r="E3492" s="22">
        <f>E3463+E3479+E3490</f>
        <v>306315.98</v>
      </c>
      <c r="F3492" s="3"/>
      <c r="G3492" s="23">
        <f>G3463+G3479+G3490</f>
        <v>471367.1</v>
      </c>
      <c r="H3492" s="3"/>
      <c r="I3492" s="22">
        <f>I3463+I3479+I3490</f>
        <v>427640</v>
      </c>
      <c r="J3492" s="3"/>
      <c r="K3492" s="22">
        <f>K3463+K3479+K3490</f>
        <v>439485</v>
      </c>
      <c r="L3492" s="3"/>
      <c r="M3492" s="22">
        <f>M3463+M3479+M3490</f>
        <v>438583</v>
      </c>
      <c r="N3492" s="3"/>
      <c r="O3492" s="22">
        <f>O3463+O3479+O3490</f>
        <v>-167283</v>
      </c>
      <c r="P3492" s="3"/>
      <c r="Q3492" s="22">
        <f>Q3463+Q3479+Q3490</f>
        <v>271300</v>
      </c>
      <c r="U3492" s="3"/>
      <c r="V3492" s="3"/>
    </row>
    <row r="3493" spans="1:22" ht="11.85" customHeight="1" thickTop="1" x14ac:dyDescent="0.2">
      <c r="C3493" s="3"/>
      <c r="D3493" s="3"/>
      <c r="F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</row>
    <row r="3494" spans="1:22" ht="11.85" customHeight="1" x14ac:dyDescent="0.2">
      <c r="A3494" s="2" t="s">
        <v>235</v>
      </c>
      <c r="C3494" s="3">
        <f>C3457+C3492</f>
        <v>320282</v>
      </c>
      <c r="D3494" s="3"/>
      <c r="E3494" s="3">
        <f>E3457+E3492</f>
        <v>657864.98</v>
      </c>
      <c r="F3494" s="3"/>
      <c r="G3494" s="4">
        <f>G3457+G3492</f>
        <v>822915.61</v>
      </c>
      <c r="H3494" s="3"/>
      <c r="I3494" s="3">
        <f>I3457+I3492</f>
        <v>779189</v>
      </c>
      <c r="J3494" s="3"/>
      <c r="K3494" s="3">
        <f>K3457+K3492</f>
        <v>791034</v>
      </c>
      <c r="L3494" s="3"/>
      <c r="M3494" s="3">
        <f>M3457+M3492</f>
        <v>790132</v>
      </c>
      <c r="N3494" s="3"/>
      <c r="O3494" s="3"/>
      <c r="P3494" s="3"/>
      <c r="Q3494" s="3">
        <f>Q3457+Q3492</f>
        <v>622849</v>
      </c>
    </row>
    <row r="3495" spans="1:22" ht="11.85" customHeight="1" x14ac:dyDescent="0.2">
      <c r="C3495" s="3"/>
      <c r="D3495" s="3"/>
      <c r="F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</row>
    <row r="3496" spans="1:22" ht="11.85" customHeight="1" x14ac:dyDescent="0.2">
      <c r="C3496" s="3"/>
      <c r="D3496" s="3"/>
      <c r="F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</row>
    <row r="3497" spans="1:22" ht="11.85" customHeight="1" x14ac:dyDescent="0.2">
      <c r="C3497" s="3"/>
      <c r="D3497" s="3"/>
      <c r="F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</row>
    <row r="3498" spans="1:22" ht="11.85" customHeight="1" x14ac:dyDescent="0.2">
      <c r="C3498" s="3"/>
      <c r="D3498" s="3"/>
      <c r="F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</row>
    <row r="3499" spans="1:22" ht="11.85" customHeight="1" x14ac:dyDescent="0.2">
      <c r="C3499" s="3"/>
      <c r="D3499" s="3"/>
      <c r="F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</row>
    <row r="3500" spans="1:22" ht="11.85" customHeight="1" x14ac:dyDescent="0.2">
      <c r="C3500" s="3"/>
      <c r="D3500" s="3"/>
      <c r="F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</row>
    <row r="3501" spans="1:22" ht="11.85" customHeight="1" x14ac:dyDescent="0.2">
      <c r="C3501" s="3"/>
      <c r="D3501" s="3"/>
      <c r="F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</row>
    <row r="3502" spans="1:22" ht="11.85" customHeight="1" x14ac:dyDescent="0.2">
      <c r="C3502" s="3"/>
      <c r="D3502" s="3"/>
      <c r="F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</row>
    <row r="3503" spans="1:22" ht="11.85" customHeight="1" x14ac:dyDescent="0.2">
      <c r="C3503" s="3"/>
      <c r="D3503" s="3"/>
      <c r="F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</row>
    <row r="3504" spans="1:22" ht="11.85" customHeight="1" x14ac:dyDescent="0.2">
      <c r="C3504" s="3"/>
      <c r="D3504" s="3"/>
      <c r="F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</row>
    <row r="3505" spans="1:17" ht="11.85" customHeight="1" x14ac:dyDescent="0.2">
      <c r="C3505" s="3"/>
      <c r="D3505" s="3"/>
      <c r="F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</row>
    <row r="3506" spans="1:17" ht="11.85" customHeight="1" x14ac:dyDescent="0.2">
      <c r="C3506" s="3"/>
      <c r="D3506" s="3"/>
      <c r="F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</row>
    <row r="3507" spans="1:17" ht="11.85" customHeight="1" x14ac:dyDescent="0.2">
      <c r="C3507" s="3"/>
      <c r="D3507" s="3"/>
      <c r="F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</row>
    <row r="3508" spans="1:17" ht="11.85" customHeight="1" x14ac:dyDescent="0.2">
      <c r="C3508" s="3"/>
      <c r="D3508" s="3"/>
      <c r="F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</row>
    <row r="3509" spans="1:17" ht="11.85" customHeight="1" x14ac:dyDescent="0.2">
      <c r="C3509" s="3"/>
      <c r="D3509" s="3"/>
      <c r="F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</row>
    <row r="3510" spans="1:17" ht="11.85" customHeight="1" x14ac:dyDescent="0.2">
      <c r="C3510" s="3"/>
      <c r="D3510" s="3"/>
      <c r="F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</row>
    <row r="3511" spans="1:17" ht="11.85" customHeight="1" x14ac:dyDescent="0.2">
      <c r="A3511" s="1"/>
      <c r="B3511" s="1"/>
      <c r="E3511" s="3" t="str">
        <f>$E$1</f>
        <v>CITY OF BRADY</v>
      </c>
    </row>
    <row r="3512" spans="1:17" ht="11.85" customHeight="1" x14ac:dyDescent="0.2">
      <c r="E3512" s="3" t="str">
        <f>$E$2</f>
        <v>BUDGET REPORT</v>
      </c>
    </row>
    <row r="3513" spans="1:17" ht="11.85" customHeight="1" x14ac:dyDescent="0.2">
      <c r="E3513" s="3" t="str">
        <f>$E$3</f>
        <v>FISCAL YEAR 2015 - 2016</v>
      </c>
    </row>
    <row r="3514" spans="1:17" ht="11.85" customHeight="1" x14ac:dyDescent="0.2">
      <c r="A3514" s="2" t="s">
        <v>1397</v>
      </c>
    </row>
    <row r="3515" spans="1:17" ht="11.85" customHeight="1" x14ac:dyDescent="0.2">
      <c r="A3515" s="2" t="s">
        <v>1420</v>
      </c>
    </row>
    <row r="3516" spans="1:17" ht="11.85" customHeight="1" x14ac:dyDescent="0.2">
      <c r="I3516" s="48" t="str">
        <f>$I$6</f>
        <v>(----- 2014-2015 ------)</v>
      </c>
      <c r="J3516" s="48"/>
      <c r="K3516" s="48"/>
      <c r="L3516" s="7"/>
      <c r="M3516" s="48" t="str">
        <f>$M$6</f>
        <v>2015-2016</v>
      </c>
      <c r="N3516" s="48"/>
      <c r="O3516" s="48"/>
      <c r="P3516" s="48"/>
      <c r="Q3516" s="48"/>
    </row>
    <row r="3517" spans="1:17" ht="11.85" customHeight="1" x14ac:dyDescent="0.2">
      <c r="C3517" s="7" t="str">
        <f>$C$7</f>
        <v>2011- 2012</v>
      </c>
      <c r="D3517" s="7"/>
      <c r="E3517" s="8" t="str">
        <f>$E$7</f>
        <v>2012-2013</v>
      </c>
      <c r="F3517" s="7"/>
      <c r="G3517" s="9" t="str">
        <f>$G$7</f>
        <v>2013- 2014</v>
      </c>
      <c r="H3517" s="7"/>
      <c r="I3517" s="7" t="s">
        <v>9</v>
      </c>
      <c r="J3517" s="7"/>
      <c r="K3517" s="7" t="str">
        <f>+$K$7</f>
        <v>PROJECTED</v>
      </c>
      <c r="L3517" s="7"/>
      <c r="M3517" s="7" t="str">
        <f>$M$7</f>
        <v>2015-2016</v>
      </c>
      <c r="N3517" s="7"/>
      <c r="O3517" s="7" t="str">
        <f>$O$7</f>
        <v>2015-2016</v>
      </c>
      <c r="P3517" s="7"/>
      <c r="Q3517" s="42" t="str">
        <f>$Q$7</f>
        <v>APPROVED</v>
      </c>
    </row>
    <row r="3518" spans="1:17" ht="11.85" customHeight="1" x14ac:dyDescent="0.2">
      <c r="A3518" s="10" t="s">
        <v>237</v>
      </c>
      <c r="C3518" s="11" t="s">
        <v>12</v>
      </c>
      <c r="D3518" s="7"/>
      <c r="E3518" s="12" t="s">
        <v>12</v>
      </c>
      <c r="F3518" s="7"/>
      <c r="G3518" s="13" t="s">
        <v>12</v>
      </c>
      <c r="H3518" s="7"/>
      <c r="I3518" s="11" t="s">
        <v>13</v>
      </c>
      <c r="J3518" s="7"/>
      <c r="K3518" s="11" t="s">
        <v>13</v>
      </c>
      <c r="L3518" s="7"/>
      <c r="M3518" s="11" t="str">
        <f>$M$8</f>
        <v>BASE</v>
      </c>
      <c r="N3518" s="7"/>
      <c r="O3518" s="11" t="str">
        <f>$O$8</f>
        <v>SUPPLEMENTAL</v>
      </c>
      <c r="P3518" s="7"/>
      <c r="Q3518" s="11" t="str">
        <f>$Q$8</f>
        <v>BUDGET</v>
      </c>
    </row>
    <row r="3519" spans="1:17" ht="11.85" customHeight="1" x14ac:dyDescent="0.2"/>
    <row r="3520" spans="1:17" ht="11.85" customHeight="1" x14ac:dyDescent="0.2">
      <c r="A3520" s="14" t="s">
        <v>238</v>
      </c>
    </row>
    <row r="3521" spans="1:21" ht="11.85" customHeight="1" x14ac:dyDescent="0.2">
      <c r="A3521" s="2" t="s">
        <v>1421</v>
      </c>
      <c r="C3521" s="3">
        <v>50500</v>
      </c>
      <c r="D3521" s="3"/>
      <c r="E3521" s="3">
        <v>55998.32</v>
      </c>
      <c r="F3521" s="3"/>
      <c r="G3521" s="4">
        <v>31921.19</v>
      </c>
      <c r="H3521" s="3"/>
      <c r="I3521" s="3">
        <v>29278</v>
      </c>
      <c r="J3521" s="3"/>
      <c r="K3521" s="3">
        <v>29278</v>
      </c>
      <c r="L3521" s="3"/>
      <c r="M3521" s="3">
        <v>30200</v>
      </c>
      <c r="N3521" s="3"/>
      <c r="O3521" s="3">
        <v>0</v>
      </c>
      <c r="P3521" s="3"/>
      <c r="Q3521" s="3">
        <f t="shared" ref="Q3521:Q3527" si="98">M3521+O3521</f>
        <v>30200</v>
      </c>
      <c r="T3521" s="15"/>
    </row>
    <row r="3522" spans="1:21" ht="11.85" customHeight="1" x14ac:dyDescent="0.2">
      <c r="A3522" s="2" t="s">
        <v>1422</v>
      </c>
      <c r="C3522" s="3">
        <v>1676</v>
      </c>
      <c r="D3522" s="3"/>
      <c r="E3522" s="3">
        <v>317.37</v>
      </c>
      <c r="F3522" s="3"/>
      <c r="G3522" s="4">
        <v>82.8</v>
      </c>
      <c r="H3522" s="3"/>
      <c r="I3522" s="3">
        <v>300</v>
      </c>
      <c r="J3522" s="3"/>
      <c r="K3522" s="3">
        <v>300</v>
      </c>
      <c r="L3522" s="3"/>
      <c r="M3522" s="3">
        <v>300</v>
      </c>
      <c r="N3522" s="3"/>
      <c r="O3522" s="3">
        <v>0</v>
      </c>
      <c r="P3522" s="3"/>
      <c r="Q3522" s="3">
        <f t="shared" si="98"/>
        <v>300</v>
      </c>
      <c r="T3522" s="15"/>
    </row>
    <row r="3523" spans="1:21" ht="11.85" customHeight="1" x14ac:dyDescent="0.2">
      <c r="A3523" s="2" t="s">
        <v>1423</v>
      </c>
      <c r="C3523" s="3">
        <v>13741</v>
      </c>
      <c r="D3523" s="3"/>
      <c r="E3523" s="3">
        <v>13583.21</v>
      </c>
      <c r="F3523" s="3"/>
      <c r="G3523" s="4">
        <v>7462.85</v>
      </c>
      <c r="H3523" s="3"/>
      <c r="I3523" s="3">
        <v>7967</v>
      </c>
      <c r="J3523" s="3"/>
      <c r="K3523" s="3">
        <v>7967</v>
      </c>
      <c r="L3523" s="3"/>
      <c r="M3523" s="3">
        <v>9377</v>
      </c>
      <c r="N3523" s="3"/>
      <c r="O3523" s="3">
        <v>0</v>
      </c>
      <c r="P3523" s="3"/>
      <c r="Q3523" s="3">
        <f t="shared" si="98"/>
        <v>9377</v>
      </c>
      <c r="T3523" s="15"/>
    </row>
    <row r="3524" spans="1:21" ht="11.85" customHeight="1" x14ac:dyDescent="0.2">
      <c r="A3524" s="2" t="s">
        <v>1424</v>
      </c>
      <c r="C3524" s="3">
        <v>5351</v>
      </c>
      <c r="D3524" s="3"/>
      <c r="E3524" s="3">
        <v>6017.28</v>
      </c>
      <c r="F3524" s="3"/>
      <c r="G3524" s="4">
        <v>3533.36</v>
      </c>
      <c r="H3524" s="3"/>
      <c r="I3524" s="3">
        <v>3199</v>
      </c>
      <c r="J3524" s="3"/>
      <c r="K3524" s="3">
        <v>3199</v>
      </c>
      <c r="L3524" s="3"/>
      <c r="M3524" s="3">
        <v>3151</v>
      </c>
      <c r="N3524" s="3"/>
      <c r="O3524" s="3">
        <v>0</v>
      </c>
      <c r="P3524" s="3"/>
      <c r="Q3524" s="3">
        <f t="shared" si="98"/>
        <v>3151</v>
      </c>
      <c r="T3524" s="15"/>
    </row>
    <row r="3525" spans="1:21" ht="11.85" customHeight="1" x14ac:dyDescent="0.2">
      <c r="A3525" s="2" t="s">
        <v>1425</v>
      </c>
      <c r="C3525" s="3">
        <v>714</v>
      </c>
      <c r="D3525" s="3"/>
      <c r="E3525" s="3">
        <v>777.76</v>
      </c>
      <c r="F3525" s="3"/>
      <c r="G3525" s="4">
        <v>468.56</v>
      </c>
      <c r="H3525" s="3"/>
      <c r="I3525" s="3">
        <v>485</v>
      </c>
      <c r="J3525" s="3"/>
      <c r="K3525" s="3">
        <v>485</v>
      </c>
      <c r="L3525" s="3"/>
      <c r="M3525" s="3">
        <v>415</v>
      </c>
      <c r="N3525" s="3"/>
      <c r="O3525" s="3">
        <v>0</v>
      </c>
      <c r="P3525" s="3"/>
      <c r="Q3525" s="3">
        <f t="shared" si="98"/>
        <v>415</v>
      </c>
      <c r="T3525" s="15"/>
    </row>
    <row r="3526" spans="1:21" ht="11.85" customHeight="1" x14ac:dyDescent="0.2">
      <c r="A3526" s="2" t="s">
        <v>1426</v>
      </c>
      <c r="C3526" s="3">
        <v>646</v>
      </c>
      <c r="D3526" s="3"/>
      <c r="E3526" s="3">
        <v>2.4900000000000002</v>
      </c>
      <c r="F3526" s="3"/>
      <c r="G3526" s="4">
        <v>207</v>
      </c>
      <c r="H3526" s="3"/>
      <c r="I3526" s="3">
        <v>207</v>
      </c>
      <c r="J3526" s="3"/>
      <c r="K3526" s="3">
        <v>207</v>
      </c>
      <c r="L3526" s="3"/>
      <c r="M3526" s="3">
        <v>90</v>
      </c>
      <c r="N3526" s="3"/>
      <c r="O3526" s="3">
        <v>0</v>
      </c>
      <c r="P3526" s="3"/>
      <c r="Q3526" s="3">
        <f t="shared" si="98"/>
        <v>90</v>
      </c>
      <c r="T3526" s="15"/>
    </row>
    <row r="3527" spans="1:21" ht="11.85" customHeight="1" x14ac:dyDescent="0.2">
      <c r="A3527" s="2" t="s">
        <v>1427</v>
      </c>
      <c r="C3527" s="16">
        <v>3964</v>
      </c>
      <c r="D3527" s="3"/>
      <c r="E3527" s="16">
        <v>4237</v>
      </c>
      <c r="F3527" s="3"/>
      <c r="G3527" s="17">
        <v>2426.29</v>
      </c>
      <c r="H3527" s="3"/>
      <c r="I3527" s="16">
        <v>2307</v>
      </c>
      <c r="J3527" s="3"/>
      <c r="K3527" s="16">
        <v>2307</v>
      </c>
      <c r="L3527" s="3"/>
      <c r="M3527" s="16">
        <v>2379</v>
      </c>
      <c r="N3527" s="3"/>
      <c r="O3527" s="16">
        <v>0</v>
      </c>
      <c r="P3527" s="3"/>
      <c r="Q3527" s="16">
        <f t="shared" si="98"/>
        <v>2379</v>
      </c>
      <c r="T3527" s="15"/>
    </row>
    <row r="3528" spans="1:21" ht="11.85" customHeight="1" x14ac:dyDescent="0.2">
      <c r="A3528" s="2" t="s">
        <v>249</v>
      </c>
      <c r="C3528" s="3">
        <f>SUM(C3521:C3527)</f>
        <v>76592</v>
      </c>
      <c r="D3528" s="3"/>
      <c r="E3528" s="3">
        <f>SUM(E3521:E3527)</f>
        <v>80933.429999999993</v>
      </c>
      <c r="F3528" s="3"/>
      <c r="G3528" s="4">
        <f>SUM(G3521:G3527)</f>
        <v>46102.049999999996</v>
      </c>
      <c r="H3528" s="3"/>
      <c r="I3528" s="3">
        <f>SUM(I3521:I3527)</f>
        <v>43743</v>
      </c>
      <c r="J3528" s="3"/>
      <c r="K3528" s="3">
        <f>SUM(K3521:K3527)</f>
        <v>43743</v>
      </c>
      <c r="L3528" s="3"/>
      <c r="M3528" s="3">
        <f>SUM(M3521:M3527)</f>
        <v>45912</v>
      </c>
      <c r="N3528" s="3"/>
      <c r="O3528" s="3">
        <f>SUM(O3521:O3527)</f>
        <v>0</v>
      </c>
      <c r="P3528" s="3"/>
      <c r="Q3528" s="3">
        <f>SUM(Q3521:Q3527)</f>
        <v>45912</v>
      </c>
      <c r="R3528" s="3"/>
      <c r="S3528" s="3"/>
      <c r="U3528" s="3"/>
    </row>
    <row r="3529" spans="1:21" ht="11.85" customHeight="1" x14ac:dyDescent="0.2">
      <c r="C3529" s="3"/>
      <c r="D3529" s="3"/>
      <c r="F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</row>
    <row r="3530" spans="1:21" ht="11.85" customHeight="1" x14ac:dyDescent="0.2">
      <c r="A3530" s="14" t="s">
        <v>250</v>
      </c>
      <c r="C3530" s="3"/>
      <c r="D3530" s="3"/>
      <c r="F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</row>
    <row r="3531" spans="1:21" ht="11.85" customHeight="1" x14ac:dyDescent="0.2">
      <c r="A3531" s="2" t="s">
        <v>1428</v>
      </c>
      <c r="C3531" s="3">
        <v>0</v>
      </c>
      <c r="D3531" s="3"/>
      <c r="E3531" s="3">
        <v>0</v>
      </c>
      <c r="F3531" s="3"/>
      <c r="G3531" s="4">
        <v>0</v>
      </c>
      <c r="H3531" s="3"/>
      <c r="I3531" s="3">
        <v>0</v>
      </c>
      <c r="J3531" s="3"/>
      <c r="K3531" s="3">
        <v>0</v>
      </c>
      <c r="L3531" s="3"/>
      <c r="M3531" s="3">
        <v>0</v>
      </c>
      <c r="N3531" s="3"/>
      <c r="O3531" s="3">
        <v>0</v>
      </c>
      <c r="P3531" s="3"/>
      <c r="Q3531" s="3">
        <f t="shared" ref="Q3531:Q3538" si="99">M3531+O3531</f>
        <v>0</v>
      </c>
      <c r="T3531" s="15"/>
    </row>
    <row r="3532" spans="1:21" ht="11.85" customHeight="1" x14ac:dyDescent="0.2">
      <c r="A3532" s="2" t="s">
        <v>1429</v>
      </c>
      <c r="C3532" s="3">
        <v>0</v>
      </c>
      <c r="D3532" s="3"/>
      <c r="E3532" s="3">
        <v>0</v>
      </c>
      <c r="F3532" s="3"/>
      <c r="G3532" s="4">
        <v>0</v>
      </c>
      <c r="H3532" s="3"/>
      <c r="I3532" s="3">
        <v>0</v>
      </c>
      <c r="J3532" s="3"/>
      <c r="K3532" s="3">
        <v>0</v>
      </c>
      <c r="L3532" s="3"/>
      <c r="M3532" s="3">
        <v>0</v>
      </c>
      <c r="N3532" s="3"/>
      <c r="O3532" s="3">
        <v>0</v>
      </c>
      <c r="P3532" s="3"/>
      <c r="Q3532" s="3">
        <f t="shared" si="99"/>
        <v>0</v>
      </c>
      <c r="T3532" s="15"/>
    </row>
    <row r="3533" spans="1:21" ht="11.85" customHeight="1" x14ac:dyDescent="0.2">
      <c r="A3533" s="2" t="s">
        <v>1430</v>
      </c>
      <c r="C3533" s="3">
        <v>0</v>
      </c>
      <c r="D3533" s="3"/>
      <c r="E3533" s="3">
        <v>0</v>
      </c>
      <c r="F3533" s="3"/>
      <c r="G3533" s="4">
        <v>0</v>
      </c>
      <c r="H3533" s="3"/>
      <c r="I3533" s="3">
        <v>0</v>
      </c>
      <c r="J3533" s="3"/>
      <c r="K3533" s="3">
        <v>0</v>
      </c>
      <c r="L3533" s="3"/>
      <c r="M3533" s="3">
        <v>0</v>
      </c>
      <c r="N3533" s="3"/>
      <c r="O3533" s="3">
        <v>0</v>
      </c>
      <c r="P3533" s="3"/>
      <c r="Q3533" s="3">
        <f t="shared" si="99"/>
        <v>0</v>
      </c>
      <c r="T3533" s="15"/>
    </row>
    <row r="3534" spans="1:21" ht="11.85" customHeight="1" x14ac:dyDescent="0.2">
      <c r="A3534" s="2" t="s">
        <v>1431</v>
      </c>
      <c r="C3534" s="3">
        <v>0</v>
      </c>
      <c r="D3534" s="3"/>
      <c r="E3534" s="3">
        <v>0</v>
      </c>
      <c r="F3534" s="3"/>
      <c r="G3534" s="4">
        <v>0</v>
      </c>
      <c r="H3534" s="3"/>
      <c r="I3534" s="3">
        <v>0</v>
      </c>
      <c r="J3534" s="3"/>
      <c r="K3534" s="3">
        <v>0</v>
      </c>
      <c r="L3534" s="3"/>
      <c r="M3534" s="3">
        <v>0</v>
      </c>
      <c r="N3534" s="3"/>
      <c r="O3534" s="3">
        <v>0</v>
      </c>
      <c r="P3534" s="3"/>
      <c r="Q3534" s="3">
        <f t="shared" si="99"/>
        <v>0</v>
      </c>
      <c r="T3534" s="15"/>
    </row>
    <row r="3535" spans="1:21" ht="11.85" customHeight="1" x14ac:dyDescent="0.2">
      <c r="A3535" s="2" t="s">
        <v>1432</v>
      </c>
      <c r="C3535" s="3">
        <v>0</v>
      </c>
      <c r="D3535" s="3"/>
      <c r="E3535" s="3">
        <v>0</v>
      </c>
      <c r="F3535" s="3"/>
      <c r="G3535" s="4">
        <v>0</v>
      </c>
      <c r="H3535" s="3"/>
      <c r="I3535" s="3">
        <v>0</v>
      </c>
      <c r="J3535" s="3"/>
      <c r="K3535" s="3">
        <v>0</v>
      </c>
      <c r="L3535" s="3"/>
      <c r="M3535" s="3">
        <v>0</v>
      </c>
      <c r="N3535" s="3"/>
      <c r="O3535" s="3">
        <v>0</v>
      </c>
      <c r="P3535" s="3"/>
      <c r="Q3535" s="3">
        <f t="shared" si="99"/>
        <v>0</v>
      </c>
      <c r="T3535" s="15"/>
    </row>
    <row r="3536" spans="1:21" ht="11.85" customHeight="1" x14ac:dyDescent="0.2">
      <c r="A3536" s="2" t="s">
        <v>1433</v>
      </c>
      <c r="C3536" s="3">
        <v>0</v>
      </c>
      <c r="D3536" s="3"/>
      <c r="E3536" s="3">
        <v>0</v>
      </c>
      <c r="F3536" s="3"/>
      <c r="G3536" s="4">
        <v>0</v>
      </c>
      <c r="H3536" s="3"/>
      <c r="I3536" s="3">
        <v>0</v>
      </c>
      <c r="J3536" s="3"/>
      <c r="K3536" s="3">
        <v>0</v>
      </c>
      <c r="L3536" s="3"/>
      <c r="M3536" s="3">
        <v>0</v>
      </c>
      <c r="N3536" s="3"/>
      <c r="O3536" s="3">
        <v>0</v>
      </c>
      <c r="P3536" s="3"/>
      <c r="Q3536" s="3">
        <f t="shared" si="99"/>
        <v>0</v>
      </c>
      <c r="T3536" s="15"/>
    </row>
    <row r="3537" spans="1:20" ht="11.85" customHeight="1" x14ac:dyDescent="0.2">
      <c r="A3537" s="2" t="s">
        <v>1434</v>
      </c>
      <c r="C3537" s="3">
        <v>0</v>
      </c>
      <c r="D3537" s="3"/>
      <c r="E3537" s="3">
        <v>0</v>
      </c>
      <c r="F3537" s="3"/>
      <c r="G3537" s="4">
        <v>0</v>
      </c>
      <c r="H3537" s="3"/>
      <c r="I3537" s="3">
        <v>0</v>
      </c>
      <c r="J3537" s="3"/>
      <c r="K3537" s="3">
        <v>0</v>
      </c>
      <c r="L3537" s="3"/>
      <c r="M3537" s="3">
        <v>0</v>
      </c>
      <c r="N3537" s="3"/>
      <c r="O3537" s="3">
        <v>0</v>
      </c>
      <c r="P3537" s="3"/>
      <c r="Q3537" s="3">
        <f t="shared" si="99"/>
        <v>0</v>
      </c>
      <c r="T3537" s="15"/>
    </row>
    <row r="3538" spans="1:20" ht="11.85" customHeight="1" x14ac:dyDescent="0.2">
      <c r="A3538" s="2" t="s">
        <v>1435</v>
      </c>
      <c r="C3538" s="16">
        <v>0</v>
      </c>
      <c r="D3538" s="3"/>
      <c r="E3538" s="16">
        <v>0</v>
      </c>
      <c r="F3538" s="3"/>
      <c r="G3538" s="17">
        <v>0</v>
      </c>
      <c r="H3538" s="3"/>
      <c r="I3538" s="16">
        <v>1100</v>
      </c>
      <c r="J3538" s="3"/>
      <c r="K3538" s="16">
        <v>1100</v>
      </c>
      <c r="L3538" s="3"/>
      <c r="M3538" s="16">
        <v>0</v>
      </c>
      <c r="N3538" s="3"/>
      <c r="O3538" s="16">
        <v>0</v>
      </c>
      <c r="P3538" s="3"/>
      <c r="Q3538" s="16">
        <f t="shared" si="99"/>
        <v>0</v>
      </c>
      <c r="T3538" s="15"/>
    </row>
    <row r="3539" spans="1:20" ht="11.85" customHeight="1" x14ac:dyDescent="0.2">
      <c r="A3539" s="2" t="s">
        <v>267</v>
      </c>
      <c r="C3539" s="3">
        <f>SUM(C3531:C3538)</f>
        <v>0</v>
      </c>
      <c r="D3539" s="3"/>
      <c r="E3539" s="3">
        <f>SUM(E3531:E3538)</f>
        <v>0</v>
      </c>
      <c r="F3539" s="3"/>
      <c r="G3539" s="4">
        <f>SUM(G3531:G3538)</f>
        <v>0</v>
      </c>
      <c r="H3539" s="3"/>
      <c r="I3539" s="3">
        <f>SUM(I3531:I3538)</f>
        <v>1100</v>
      </c>
      <c r="J3539" s="3"/>
      <c r="K3539" s="3">
        <f>SUM(K3531:K3538)</f>
        <v>1100</v>
      </c>
      <c r="L3539" s="3"/>
      <c r="M3539" s="3">
        <f>SUM(M3531:M3538)</f>
        <v>0</v>
      </c>
      <c r="N3539" s="3"/>
      <c r="O3539" s="3">
        <f>SUM(O3531:O3538)</f>
        <v>0</v>
      </c>
      <c r="P3539" s="3"/>
      <c r="Q3539" s="3">
        <f>SUM(Q3531:Q3538)</f>
        <v>0</v>
      </c>
    </row>
    <row r="3540" spans="1:20" ht="11.85" customHeight="1" x14ac:dyDescent="0.2">
      <c r="C3540" s="3"/>
      <c r="D3540" s="3"/>
      <c r="F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</row>
    <row r="3541" spans="1:20" ht="11.85" customHeight="1" x14ac:dyDescent="0.2">
      <c r="A3541" s="14" t="s">
        <v>268</v>
      </c>
      <c r="C3541" s="3"/>
      <c r="D3541" s="3"/>
      <c r="F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</row>
    <row r="3542" spans="1:20" ht="11.85" customHeight="1" x14ac:dyDescent="0.2">
      <c r="A3542" s="2" t="s">
        <v>1436</v>
      </c>
      <c r="C3542" s="3">
        <v>340</v>
      </c>
      <c r="D3542" s="3"/>
      <c r="E3542" s="3">
        <v>100</v>
      </c>
      <c r="F3542" s="3"/>
      <c r="G3542" s="4">
        <v>0</v>
      </c>
      <c r="H3542" s="3"/>
      <c r="I3542" s="3">
        <v>200</v>
      </c>
      <c r="J3542" s="3"/>
      <c r="K3542" s="3">
        <v>200</v>
      </c>
      <c r="L3542" s="3"/>
      <c r="M3542" s="3">
        <v>200</v>
      </c>
      <c r="N3542" s="3"/>
      <c r="O3542" s="3">
        <v>0</v>
      </c>
      <c r="P3542" s="3"/>
      <c r="Q3542" s="3">
        <f t="shared" ref="Q3542:Q3556" si="100">M3542+O3542</f>
        <v>200</v>
      </c>
      <c r="T3542" s="15"/>
    </row>
    <row r="3543" spans="1:20" ht="11.85" customHeight="1" x14ac:dyDescent="0.2">
      <c r="A3543" s="2" t="s">
        <v>1437</v>
      </c>
      <c r="C3543" s="3">
        <v>0</v>
      </c>
      <c r="D3543" s="3"/>
      <c r="E3543" s="3">
        <v>0</v>
      </c>
      <c r="F3543" s="3"/>
      <c r="G3543" s="4">
        <v>0</v>
      </c>
      <c r="H3543" s="3"/>
      <c r="I3543" s="3">
        <v>500</v>
      </c>
      <c r="J3543" s="3"/>
      <c r="K3543" s="3">
        <v>500</v>
      </c>
      <c r="L3543" s="3"/>
      <c r="M3543" s="3">
        <v>500</v>
      </c>
      <c r="N3543" s="3"/>
      <c r="O3543" s="3">
        <v>0</v>
      </c>
      <c r="P3543" s="3"/>
      <c r="Q3543" s="3">
        <f t="shared" si="100"/>
        <v>500</v>
      </c>
      <c r="T3543" s="15"/>
    </row>
    <row r="3544" spans="1:20" ht="11.85" customHeight="1" x14ac:dyDescent="0.2">
      <c r="A3544" s="2" t="s">
        <v>1438</v>
      </c>
      <c r="C3544" s="3">
        <v>1277</v>
      </c>
      <c r="D3544" s="3"/>
      <c r="E3544" s="3">
        <v>2175.33</v>
      </c>
      <c r="F3544" s="3"/>
      <c r="G3544" s="4">
        <v>139.47999999999999</v>
      </c>
      <c r="H3544" s="3"/>
      <c r="I3544" s="3">
        <v>1500</v>
      </c>
      <c r="J3544" s="3"/>
      <c r="K3544" s="3">
        <v>1500</v>
      </c>
      <c r="L3544" s="3"/>
      <c r="M3544" s="3">
        <v>1500</v>
      </c>
      <c r="N3544" s="3"/>
      <c r="O3544" s="3">
        <v>0</v>
      </c>
      <c r="P3544" s="3"/>
      <c r="Q3544" s="3">
        <f t="shared" si="100"/>
        <v>1500</v>
      </c>
      <c r="T3544" s="15"/>
    </row>
    <row r="3545" spans="1:20" ht="11.85" customHeight="1" x14ac:dyDescent="0.2">
      <c r="A3545" s="2" t="s">
        <v>1439</v>
      </c>
      <c r="C3545" s="3">
        <v>4414</v>
      </c>
      <c r="D3545" s="3"/>
      <c r="E3545" s="3">
        <v>4951.17</v>
      </c>
      <c r="F3545" s="3"/>
      <c r="G3545" s="4">
        <v>2999.13</v>
      </c>
      <c r="H3545" s="3"/>
      <c r="I3545" s="3">
        <v>3000</v>
      </c>
      <c r="J3545" s="3"/>
      <c r="K3545" s="3">
        <v>3000</v>
      </c>
      <c r="L3545" s="3"/>
      <c r="M3545" s="3">
        <v>3000</v>
      </c>
      <c r="N3545" s="3"/>
      <c r="O3545" s="3">
        <v>0</v>
      </c>
      <c r="P3545" s="3"/>
      <c r="Q3545" s="3">
        <f t="shared" si="100"/>
        <v>3000</v>
      </c>
      <c r="T3545" s="15"/>
    </row>
    <row r="3546" spans="1:20" ht="11.85" customHeight="1" x14ac:dyDescent="0.2">
      <c r="A3546" s="2" t="s">
        <v>1440</v>
      </c>
      <c r="C3546" s="3">
        <v>937</v>
      </c>
      <c r="D3546" s="3"/>
      <c r="E3546" s="3">
        <v>2870.05</v>
      </c>
      <c r="F3546" s="3"/>
      <c r="G3546" s="4">
        <v>783.4</v>
      </c>
      <c r="H3546" s="3"/>
      <c r="I3546" s="3">
        <v>2500</v>
      </c>
      <c r="J3546" s="3"/>
      <c r="K3546" s="3">
        <v>2500</v>
      </c>
      <c r="L3546" s="3"/>
      <c r="M3546" s="3">
        <v>2500</v>
      </c>
      <c r="N3546" s="3"/>
      <c r="O3546" s="3">
        <v>0</v>
      </c>
      <c r="P3546" s="3"/>
      <c r="Q3546" s="3">
        <f t="shared" si="100"/>
        <v>2500</v>
      </c>
      <c r="T3546" s="15"/>
    </row>
    <row r="3547" spans="1:20" ht="11.85" customHeight="1" x14ac:dyDescent="0.2">
      <c r="A3547" s="2" t="s">
        <v>1441</v>
      </c>
      <c r="C3547" s="3">
        <v>0</v>
      </c>
      <c r="D3547" s="3"/>
      <c r="E3547" s="3">
        <v>0</v>
      </c>
      <c r="F3547" s="3"/>
      <c r="G3547" s="4">
        <v>0</v>
      </c>
      <c r="H3547" s="3"/>
      <c r="I3547" s="3">
        <v>0</v>
      </c>
      <c r="J3547" s="3"/>
      <c r="K3547" s="3">
        <v>0</v>
      </c>
      <c r="L3547" s="3"/>
      <c r="M3547" s="3">
        <v>0</v>
      </c>
      <c r="N3547" s="3"/>
      <c r="O3547" s="3">
        <v>0</v>
      </c>
      <c r="P3547" s="3"/>
      <c r="Q3547" s="3">
        <f t="shared" si="100"/>
        <v>0</v>
      </c>
      <c r="T3547" s="15"/>
    </row>
    <row r="3548" spans="1:20" ht="11.85" customHeight="1" x14ac:dyDescent="0.2">
      <c r="A3548" s="2" t="s">
        <v>1442</v>
      </c>
      <c r="C3548" s="3">
        <v>0</v>
      </c>
      <c r="D3548" s="3"/>
      <c r="E3548" s="3">
        <v>0</v>
      </c>
      <c r="F3548" s="3"/>
      <c r="G3548" s="4">
        <v>0</v>
      </c>
      <c r="H3548" s="3"/>
      <c r="I3548" s="3">
        <v>0</v>
      </c>
      <c r="J3548" s="3"/>
      <c r="K3548" s="3">
        <v>0</v>
      </c>
      <c r="L3548" s="3"/>
      <c r="M3548" s="3">
        <v>0</v>
      </c>
      <c r="N3548" s="3"/>
      <c r="O3548" s="3">
        <v>0</v>
      </c>
      <c r="P3548" s="3"/>
      <c r="Q3548" s="3">
        <f t="shared" si="100"/>
        <v>0</v>
      </c>
      <c r="T3548" s="15"/>
    </row>
    <row r="3549" spans="1:20" ht="11.85" customHeight="1" x14ac:dyDescent="0.2">
      <c r="A3549" s="2" t="s">
        <v>1443</v>
      </c>
      <c r="C3549" s="3">
        <v>302</v>
      </c>
      <c r="D3549" s="3"/>
      <c r="E3549" s="3">
        <v>800.37</v>
      </c>
      <c r="F3549" s="3"/>
      <c r="G3549" s="4">
        <v>0</v>
      </c>
      <c r="H3549" s="3"/>
      <c r="I3549" s="3">
        <v>3000</v>
      </c>
      <c r="J3549" s="3"/>
      <c r="K3549" s="3">
        <v>3000</v>
      </c>
      <c r="L3549" s="3"/>
      <c r="M3549" s="3">
        <v>3000</v>
      </c>
      <c r="N3549" s="3"/>
      <c r="O3549" s="3">
        <v>0</v>
      </c>
      <c r="P3549" s="3"/>
      <c r="Q3549" s="3">
        <f t="shared" si="100"/>
        <v>3000</v>
      </c>
      <c r="T3549" s="15"/>
    </row>
    <row r="3550" spans="1:20" ht="11.85" customHeight="1" x14ac:dyDescent="0.2">
      <c r="A3550" s="2" t="s">
        <v>1444</v>
      </c>
      <c r="C3550" s="3">
        <v>1508</v>
      </c>
      <c r="D3550" s="3"/>
      <c r="E3550" s="3">
        <v>1455.49</v>
      </c>
      <c r="F3550" s="3"/>
      <c r="G3550" s="4">
        <v>0</v>
      </c>
      <c r="H3550" s="3"/>
      <c r="I3550" s="3">
        <v>2000</v>
      </c>
      <c r="J3550" s="3"/>
      <c r="K3550" s="3">
        <v>2000</v>
      </c>
      <c r="L3550" s="3"/>
      <c r="M3550" s="3">
        <v>2000</v>
      </c>
      <c r="N3550" s="3"/>
      <c r="O3550" s="3">
        <v>0</v>
      </c>
      <c r="P3550" s="3"/>
      <c r="Q3550" s="3">
        <f t="shared" si="100"/>
        <v>2000</v>
      </c>
      <c r="T3550" s="15"/>
    </row>
    <row r="3551" spans="1:20" ht="11.85" customHeight="1" x14ac:dyDescent="0.2">
      <c r="A3551" s="2" t="s">
        <v>1445</v>
      </c>
      <c r="C3551" s="3">
        <v>632</v>
      </c>
      <c r="D3551" s="3"/>
      <c r="E3551" s="3">
        <v>534.9</v>
      </c>
      <c r="F3551" s="3"/>
      <c r="G3551" s="4">
        <v>334.94</v>
      </c>
      <c r="H3551" s="3"/>
      <c r="I3551" s="3">
        <v>300</v>
      </c>
      <c r="J3551" s="3"/>
      <c r="K3551" s="3">
        <v>400</v>
      </c>
      <c r="L3551" s="3"/>
      <c r="M3551" s="3">
        <v>400</v>
      </c>
      <c r="N3551" s="3"/>
      <c r="O3551" s="3">
        <v>0</v>
      </c>
      <c r="P3551" s="3"/>
      <c r="Q3551" s="3">
        <f t="shared" si="100"/>
        <v>400</v>
      </c>
      <c r="T3551" s="15"/>
    </row>
    <row r="3552" spans="1:20" ht="11.85" customHeight="1" x14ac:dyDescent="0.2">
      <c r="A3552" s="2" t="s">
        <v>1446</v>
      </c>
      <c r="C3552" s="3">
        <v>30</v>
      </c>
      <c r="D3552" s="3"/>
      <c r="E3552" s="3">
        <v>312</v>
      </c>
      <c r="F3552" s="3"/>
      <c r="G3552" s="4">
        <v>0</v>
      </c>
      <c r="H3552" s="3"/>
      <c r="I3552" s="3">
        <v>110</v>
      </c>
      <c r="J3552" s="3"/>
      <c r="K3552" s="3">
        <v>110</v>
      </c>
      <c r="L3552" s="3"/>
      <c r="M3552" s="3">
        <v>110</v>
      </c>
      <c r="N3552" s="3"/>
      <c r="O3552" s="3">
        <v>0</v>
      </c>
      <c r="P3552" s="3"/>
      <c r="Q3552" s="3">
        <f t="shared" si="100"/>
        <v>110</v>
      </c>
      <c r="T3552" s="15"/>
    </row>
    <row r="3553" spans="1:20" ht="11.85" hidden="1" customHeight="1" x14ac:dyDescent="0.2">
      <c r="A3553" s="2" t="s">
        <v>1447</v>
      </c>
      <c r="C3553" s="3">
        <v>0</v>
      </c>
      <c r="D3553" s="3"/>
      <c r="E3553" s="3">
        <v>0</v>
      </c>
      <c r="F3553" s="3"/>
      <c r="G3553" s="4">
        <v>0</v>
      </c>
      <c r="H3553" s="3"/>
      <c r="I3553" s="3">
        <v>0</v>
      </c>
      <c r="J3553" s="3"/>
      <c r="K3553" s="3">
        <v>0</v>
      </c>
      <c r="L3553" s="3"/>
      <c r="M3553" s="3">
        <v>0</v>
      </c>
      <c r="N3553" s="3"/>
      <c r="O3553" s="3">
        <v>0</v>
      </c>
      <c r="P3553" s="3"/>
      <c r="Q3553" s="3">
        <f t="shared" si="100"/>
        <v>0</v>
      </c>
      <c r="T3553" s="15"/>
    </row>
    <row r="3554" spans="1:20" ht="11.85" hidden="1" customHeight="1" x14ac:dyDescent="0.2">
      <c r="A3554" s="2" t="s">
        <v>1448</v>
      </c>
      <c r="C3554" s="3">
        <v>0</v>
      </c>
      <c r="D3554" s="3"/>
      <c r="E3554" s="3">
        <v>0</v>
      </c>
      <c r="F3554" s="3"/>
      <c r="G3554" s="4">
        <v>0</v>
      </c>
      <c r="H3554" s="3"/>
      <c r="I3554" s="3">
        <v>0</v>
      </c>
      <c r="J3554" s="3"/>
      <c r="K3554" s="3">
        <v>0</v>
      </c>
      <c r="L3554" s="3"/>
      <c r="M3554" s="3">
        <v>0</v>
      </c>
      <c r="N3554" s="3"/>
      <c r="O3554" s="3">
        <v>0</v>
      </c>
      <c r="P3554" s="3"/>
      <c r="Q3554" s="3">
        <f t="shared" si="100"/>
        <v>0</v>
      </c>
      <c r="T3554" s="15"/>
    </row>
    <row r="3555" spans="1:20" ht="11.85" customHeight="1" x14ac:dyDescent="0.2">
      <c r="A3555" s="2" t="s">
        <v>1449</v>
      </c>
      <c r="C3555" s="3">
        <v>1151</v>
      </c>
      <c r="D3555" s="3"/>
      <c r="E3555" s="3">
        <v>1197.54</v>
      </c>
      <c r="F3555" s="3"/>
      <c r="G3555" s="4">
        <v>800.12</v>
      </c>
      <c r="H3555" s="3"/>
      <c r="I3555" s="3">
        <v>500</v>
      </c>
      <c r="J3555" s="3"/>
      <c r="K3555" s="3">
        <v>400</v>
      </c>
      <c r="L3555" s="3"/>
      <c r="M3555" s="3">
        <v>700</v>
      </c>
      <c r="N3555" s="3"/>
      <c r="O3555" s="3">
        <v>0</v>
      </c>
      <c r="P3555" s="3"/>
      <c r="Q3555" s="3">
        <f t="shared" si="100"/>
        <v>700</v>
      </c>
      <c r="T3555" s="15"/>
    </row>
    <row r="3556" spans="1:20" ht="11.85" customHeight="1" x14ac:dyDescent="0.2">
      <c r="A3556" s="2" t="s">
        <v>1450</v>
      </c>
      <c r="C3556" s="16">
        <v>0</v>
      </c>
      <c r="D3556" s="3"/>
      <c r="E3556" s="16">
        <v>0</v>
      </c>
      <c r="F3556" s="3"/>
      <c r="G3556" s="17">
        <v>0</v>
      </c>
      <c r="H3556" s="3"/>
      <c r="I3556" s="16">
        <v>0</v>
      </c>
      <c r="J3556" s="3"/>
      <c r="K3556" s="16">
        <v>0</v>
      </c>
      <c r="L3556" s="3"/>
      <c r="M3556" s="16">
        <v>0</v>
      </c>
      <c r="N3556" s="3"/>
      <c r="O3556" s="16">
        <v>0</v>
      </c>
      <c r="P3556" s="3"/>
      <c r="Q3556" s="16">
        <f t="shared" si="100"/>
        <v>0</v>
      </c>
      <c r="T3556" s="15"/>
    </row>
    <row r="3557" spans="1:20" ht="11.85" customHeight="1" x14ac:dyDescent="0.2">
      <c r="A3557" s="2" t="s">
        <v>290</v>
      </c>
      <c r="C3557" s="3">
        <f>SUM(C3542:C3553)+SUM(C3554:C3556)</f>
        <v>10591</v>
      </c>
      <c r="D3557" s="3"/>
      <c r="E3557" s="3">
        <f>SUM(E3542:E3553)+SUM(E3554:E3556)</f>
        <v>14396.849999999999</v>
      </c>
      <c r="F3557" s="3"/>
      <c r="G3557" s="4">
        <f>SUM(G3542:G3553)+SUM(G3554:G3556)</f>
        <v>5057.07</v>
      </c>
      <c r="H3557" s="3"/>
      <c r="I3557" s="3">
        <f>SUM(I3542:I3553)+SUM(I3554:I3556)</f>
        <v>13610</v>
      </c>
      <c r="J3557" s="3"/>
      <c r="K3557" s="3">
        <f>SUM(K3542:K3553)+SUM(K3554:K3556)</f>
        <v>13610</v>
      </c>
      <c r="L3557" s="3"/>
      <c r="M3557" s="3">
        <f>SUM(M3542:M3553)+SUM(M3554:M3556)</f>
        <v>13910</v>
      </c>
      <c r="N3557" s="3"/>
      <c r="O3557" s="3">
        <f>SUM(O3542:O3553)+SUM(O3554:O3556)</f>
        <v>0</v>
      </c>
      <c r="P3557" s="3"/>
      <c r="Q3557" s="3">
        <f>SUM(Q3542:Q3553)+SUM(Q3554:Q3556)</f>
        <v>13910</v>
      </c>
    </row>
    <row r="3558" spans="1:20" ht="11.85" customHeight="1" x14ac:dyDescent="0.2">
      <c r="C3558" s="3"/>
      <c r="D3558" s="3"/>
      <c r="F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</row>
    <row r="3559" spans="1:20" ht="11.85" customHeight="1" x14ac:dyDescent="0.2">
      <c r="A3559" s="2" t="s">
        <v>1451</v>
      </c>
      <c r="C3559" s="19">
        <v>0</v>
      </c>
      <c r="D3559" s="3"/>
      <c r="E3559" s="19">
        <v>0</v>
      </c>
      <c r="F3559" s="3"/>
      <c r="G3559" s="20">
        <v>0</v>
      </c>
      <c r="H3559" s="3"/>
      <c r="I3559" s="19">
        <v>0</v>
      </c>
      <c r="J3559" s="3"/>
      <c r="K3559" s="19">
        <v>0</v>
      </c>
      <c r="L3559" s="3"/>
      <c r="M3559" s="19">
        <v>0</v>
      </c>
      <c r="N3559" s="3"/>
      <c r="O3559" s="19">
        <v>0</v>
      </c>
      <c r="P3559" s="3"/>
      <c r="Q3559" s="19">
        <f>M3559+O3559</f>
        <v>0</v>
      </c>
    </row>
    <row r="3560" spans="1:20" ht="11.85" customHeight="1" x14ac:dyDescent="0.2">
      <c r="A3560" s="2" t="s">
        <v>1452</v>
      </c>
      <c r="C3560" s="16">
        <v>0</v>
      </c>
      <c r="D3560" s="3"/>
      <c r="E3560" s="16">
        <v>0</v>
      </c>
      <c r="F3560" s="3"/>
      <c r="G3560" s="17">
        <v>0</v>
      </c>
      <c r="H3560" s="3"/>
      <c r="I3560" s="16">
        <v>0</v>
      </c>
      <c r="J3560" s="3"/>
      <c r="K3560" s="16">
        <v>0</v>
      </c>
      <c r="L3560" s="3"/>
      <c r="M3560" s="16">
        <v>0</v>
      </c>
      <c r="N3560" s="3"/>
      <c r="O3560" s="16">
        <v>0</v>
      </c>
      <c r="P3560" s="3"/>
      <c r="Q3560" s="16">
        <f>M3560+O3560</f>
        <v>0</v>
      </c>
    </row>
    <row r="3561" spans="1:20" ht="11.85" customHeight="1" x14ac:dyDescent="0.2">
      <c r="A3561" s="2" t="s">
        <v>293</v>
      </c>
      <c r="C3561" s="3">
        <f>SUM(C3559:C3560)</f>
        <v>0</v>
      </c>
      <c r="D3561" s="3"/>
      <c r="E3561" s="3">
        <f>SUM(E3559:E3560)</f>
        <v>0</v>
      </c>
      <c r="F3561" s="3"/>
      <c r="G3561" s="4">
        <f>SUM(G3559:G3560)</f>
        <v>0</v>
      </c>
      <c r="H3561" s="3"/>
      <c r="I3561" s="3">
        <f>SUM(I3559:I3560)</f>
        <v>0</v>
      </c>
      <c r="J3561" s="3"/>
      <c r="K3561" s="3">
        <f>SUM(K3559:K3560)</f>
        <v>0</v>
      </c>
      <c r="L3561" s="3"/>
      <c r="M3561" s="3">
        <f>SUM(M3559:M3560)</f>
        <v>0</v>
      </c>
      <c r="N3561" s="3"/>
      <c r="O3561" s="3">
        <f>SUM(O3559:O3560)</f>
        <v>0</v>
      </c>
      <c r="P3561" s="3"/>
      <c r="Q3561" s="3">
        <f>SUM(Q3559:Q3560)</f>
        <v>0</v>
      </c>
    </row>
    <row r="3562" spans="1:20" ht="11.85" customHeight="1" x14ac:dyDescent="0.2"/>
    <row r="3563" spans="1:20" ht="11.85" customHeight="1" x14ac:dyDescent="0.2">
      <c r="C3563" s="3"/>
      <c r="D3563" s="3"/>
      <c r="F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</row>
    <row r="3564" spans="1:20" ht="11.85" customHeight="1" x14ac:dyDescent="0.2">
      <c r="A3564" s="2" t="s">
        <v>1453</v>
      </c>
      <c r="C3564" s="3">
        <f>C3528+C3539+C3557+C3561</f>
        <v>87183</v>
      </c>
      <c r="D3564" s="3"/>
      <c r="E3564" s="3">
        <f>E3528+E3539+E3557+E3561</f>
        <v>95330.28</v>
      </c>
      <c r="F3564" s="3"/>
      <c r="G3564" s="4">
        <f>G3528+G3539+G3557+G3561</f>
        <v>51159.119999999995</v>
      </c>
      <c r="H3564" s="3"/>
      <c r="I3564" s="3">
        <f>I3528+I3539+I3557+I3561</f>
        <v>58453</v>
      </c>
      <c r="J3564" s="3"/>
      <c r="K3564" s="3">
        <f>K3528+K3539+K3557+K3561</f>
        <v>58453</v>
      </c>
      <c r="L3564" s="3"/>
      <c r="M3564" s="3">
        <f>M3528+M3539+M3557+M3561</f>
        <v>59822</v>
      </c>
      <c r="N3564" s="3"/>
      <c r="O3564" s="3">
        <f>O3528+O3539+O3557+O3561</f>
        <v>0</v>
      </c>
      <c r="P3564" s="3"/>
      <c r="Q3564" s="3">
        <f>Q3528+Q3539+Q3557+Q3561</f>
        <v>59822</v>
      </c>
      <c r="R3564" s="3"/>
      <c r="S3564" s="3"/>
      <c r="T3564" s="15"/>
    </row>
    <row r="3565" spans="1:20" ht="11.85" customHeight="1" x14ac:dyDescent="0.2">
      <c r="C3565" s="3"/>
      <c r="D3565" s="3"/>
      <c r="F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</row>
    <row r="3566" spans="1:20" ht="11.85" customHeight="1" x14ac:dyDescent="0.2">
      <c r="C3566" s="3"/>
      <c r="D3566" s="3"/>
      <c r="F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</row>
    <row r="3567" spans="1:20" ht="11.85" customHeight="1" x14ac:dyDescent="0.2">
      <c r="C3567" s="3"/>
      <c r="D3567" s="3"/>
      <c r="F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</row>
    <row r="3568" spans="1:20" ht="11.85" customHeight="1" x14ac:dyDescent="0.2">
      <c r="C3568" s="3"/>
      <c r="D3568" s="3"/>
      <c r="F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</row>
    <row r="3569" spans="1:20" ht="12" customHeight="1" x14ac:dyDescent="0.2">
      <c r="C3569" s="3"/>
      <c r="D3569" s="3"/>
      <c r="F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</row>
    <row r="3570" spans="1:20" ht="11.85" customHeight="1" x14ac:dyDescent="0.2">
      <c r="C3570" s="3"/>
      <c r="D3570" s="3"/>
      <c r="F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</row>
    <row r="3571" spans="1:20" ht="11.85" customHeight="1" x14ac:dyDescent="0.2">
      <c r="C3571" s="3"/>
      <c r="D3571" s="3"/>
      <c r="F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</row>
    <row r="3572" spans="1:20" ht="11.85" customHeight="1" x14ac:dyDescent="0.2">
      <c r="C3572" s="3"/>
      <c r="D3572" s="3"/>
      <c r="F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</row>
    <row r="3573" spans="1:20" ht="11.85" customHeight="1" x14ac:dyDescent="0.2">
      <c r="C3573" s="3"/>
      <c r="D3573" s="3"/>
      <c r="F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</row>
    <row r="3574" spans="1:20" ht="11.85" customHeight="1" x14ac:dyDescent="0.2">
      <c r="A3574" s="1"/>
      <c r="B3574" s="1"/>
      <c r="E3574" s="3" t="str">
        <f>$E$1</f>
        <v>CITY OF BRADY</v>
      </c>
    </row>
    <row r="3575" spans="1:20" ht="11.85" customHeight="1" x14ac:dyDescent="0.2">
      <c r="E3575" s="3" t="str">
        <f>$E$2</f>
        <v>BUDGET REPORT</v>
      </c>
    </row>
    <row r="3576" spans="1:20" ht="11.85" customHeight="1" x14ac:dyDescent="0.2">
      <c r="E3576" s="3" t="str">
        <f>$E$3</f>
        <v>FISCAL YEAR 2015 - 2016</v>
      </c>
    </row>
    <row r="3577" spans="1:20" ht="11.85" customHeight="1" x14ac:dyDescent="0.2">
      <c r="A3577" s="2" t="s">
        <v>1397</v>
      </c>
    </row>
    <row r="3578" spans="1:20" ht="11.85" customHeight="1" x14ac:dyDescent="0.2">
      <c r="A3578" s="2" t="s">
        <v>1454</v>
      </c>
    </row>
    <row r="3579" spans="1:20" ht="11.85" customHeight="1" x14ac:dyDescent="0.2">
      <c r="I3579" s="48" t="str">
        <f>$I$6</f>
        <v>(----- 2014-2015 ------)</v>
      </c>
      <c r="J3579" s="48"/>
      <c r="K3579" s="48"/>
      <c r="L3579" s="7"/>
      <c r="M3579" s="48" t="str">
        <f>$M$6</f>
        <v>2015-2016</v>
      </c>
      <c r="N3579" s="48"/>
      <c r="O3579" s="48"/>
      <c r="P3579" s="48"/>
      <c r="Q3579" s="48"/>
    </row>
    <row r="3580" spans="1:20" ht="11.85" customHeight="1" x14ac:dyDescent="0.2">
      <c r="C3580" s="7" t="str">
        <f>$C$7</f>
        <v>2011- 2012</v>
      </c>
      <c r="D3580" s="7"/>
      <c r="E3580" s="8" t="str">
        <f>$E$7</f>
        <v>2012-2013</v>
      </c>
      <c r="F3580" s="7"/>
      <c r="G3580" s="9" t="str">
        <f>$G$7</f>
        <v>2013- 2014</v>
      </c>
      <c r="H3580" s="7"/>
      <c r="I3580" s="7" t="s">
        <v>9</v>
      </c>
      <c r="J3580" s="7"/>
      <c r="K3580" s="7" t="str">
        <f>+$K$7</f>
        <v>PROJECTED</v>
      </c>
      <c r="L3580" s="7"/>
      <c r="M3580" s="7" t="str">
        <f>$M$7</f>
        <v>2015-2016</v>
      </c>
      <c r="N3580" s="7"/>
      <c r="O3580" s="7" t="str">
        <f>$O$7</f>
        <v>2015-2016</v>
      </c>
      <c r="P3580" s="7"/>
      <c r="Q3580" s="42" t="str">
        <f>$Q$7</f>
        <v>APPROVED</v>
      </c>
    </row>
    <row r="3581" spans="1:20" ht="11.85" customHeight="1" x14ac:dyDescent="0.2">
      <c r="A3581" s="10" t="s">
        <v>237</v>
      </c>
      <c r="C3581" s="11" t="s">
        <v>12</v>
      </c>
      <c r="D3581" s="7"/>
      <c r="E3581" s="12" t="s">
        <v>12</v>
      </c>
      <c r="F3581" s="7"/>
      <c r="G3581" s="13" t="s">
        <v>12</v>
      </c>
      <c r="H3581" s="7"/>
      <c r="I3581" s="11" t="s">
        <v>13</v>
      </c>
      <c r="J3581" s="7"/>
      <c r="K3581" s="11" t="s">
        <v>13</v>
      </c>
      <c r="L3581" s="7"/>
      <c r="M3581" s="11" t="str">
        <f>$M$8</f>
        <v>BASE</v>
      </c>
      <c r="N3581" s="7"/>
      <c r="O3581" s="11" t="str">
        <f>$O$8</f>
        <v>SUPPLEMENTAL</v>
      </c>
      <c r="P3581" s="7"/>
      <c r="Q3581" s="11" t="str">
        <f>$Q$8</f>
        <v>BUDGET</v>
      </c>
    </row>
    <row r="3582" spans="1:20" ht="11.85" customHeight="1" x14ac:dyDescent="0.2"/>
    <row r="3583" spans="1:20" ht="11.85" customHeight="1" x14ac:dyDescent="0.2">
      <c r="A3583" s="14" t="s">
        <v>238</v>
      </c>
    </row>
    <row r="3584" spans="1:20" ht="11.85" customHeight="1" x14ac:dyDescent="0.2">
      <c r="A3584" s="2" t="s">
        <v>1455</v>
      </c>
      <c r="C3584" s="3">
        <v>55520</v>
      </c>
      <c r="D3584" s="3"/>
      <c r="E3584" s="3">
        <v>58647.39</v>
      </c>
      <c r="F3584" s="3"/>
      <c r="G3584" s="4">
        <v>80111.520000000004</v>
      </c>
      <c r="H3584" s="3"/>
      <c r="I3584" s="3">
        <v>90741</v>
      </c>
      <c r="J3584" s="3"/>
      <c r="K3584" s="3">
        <v>92741</v>
      </c>
      <c r="L3584" s="3"/>
      <c r="M3584" s="3">
        <v>93500</v>
      </c>
      <c r="N3584" s="3"/>
      <c r="O3584" s="3">
        <v>0</v>
      </c>
      <c r="P3584" s="3"/>
      <c r="Q3584" s="3">
        <f t="shared" ref="Q3584:Q3590" si="101">M3584+O3584</f>
        <v>93500</v>
      </c>
      <c r="T3584" s="15"/>
    </row>
    <row r="3585" spans="1:21" ht="11.85" customHeight="1" x14ac:dyDescent="0.2">
      <c r="A3585" s="2" t="s">
        <v>1456</v>
      </c>
      <c r="C3585" s="3">
        <v>0</v>
      </c>
      <c r="D3585" s="3"/>
      <c r="E3585" s="3">
        <v>0</v>
      </c>
      <c r="F3585" s="3"/>
      <c r="G3585" s="4">
        <v>899.2</v>
      </c>
      <c r="H3585" s="3"/>
      <c r="I3585" s="3">
        <v>500</v>
      </c>
      <c r="J3585" s="3"/>
      <c r="K3585" s="3">
        <v>500</v>
      </c>
      <c r="L3585" s="3"/>
      <c r="M3585" s="3">
        <v>200</v>
      </c>
      <c r="N3585" s="3"/>
      <c r="O3585" s="3">
        <v>0</v>
      </c>
      <c r="P3585" s="3"/>
      <c r="Q3585" s="3">
        <f t="shared" si="101"/>
        <v>200</v>
      </c>
      <c r="T3585" s="15"/>
    </row>
    <row r="3586" spans="1:21" ht="11.85" customHeight="1" x14ac:dyDescent="0.2">
      <c r="A3586" s="2" t="s">
        <v>1457</v>
      </c>
      <c r="C3586" s="3">
        <v>20611</v>
      </c>
      <c r="D3586" s="3"/>
      <c r="E3586" s="3">
        <v>21200.400000000001</v>
      </c>
      <c r="F3586" s="3"/>
      <c r="G3586" s="4">
        <v>21110.38</v>
      </c>
      <c r="H3586" s="3"/>
      <c r="I3586" s="3">
        <v>23901</v>
      </c>
      <c r="J3586" s="3"/>
      <c r="K3586" s="3">
        <v>23901</v>
      </c>
      <c r="L3586" s="3"/>
      <c r="M3586" s="3">
        <v>28132</v>
      </c>
      <c r="N3586" s="3"/>
      <c r="O3586" s="3">
        <v>0</v>
      </c>
      <c r="P3586" s="3"/>
      <c r="Q3586" s="3">
        <f t="shared" si="101"/>
        <v>28132</v>
      </c>
      <c r="T3586" s="15"/>
    </row>
    <row r="3587" spans="1:21" ht="11.85" customHeight="1" x14ac:dyDescent="0.2">
      <c r="A3587" s="2" t="s">
        <v>1458</v>
      </c>
      <c r="C3587" s="3">
        <v>5639</v>
      </c>
      <c r="D3587" s="3"/>
      <c r="E3587" s="3">
        <v>6266.25</v>
      </c>
      <c r="F3587" s="3"/>
      <c r="G3587" s="4">
        <v>8917.68</v>
      </c>
      <c r="H3587" s="3"/>
      <c r="I3587" s="3">
        <v>9868</v>
      </c>
      <c r="J3587" s="3"/>
      <c r="K3587" s="3">
        <v>9868</v>
      </c>
      <c r="L3587" s="3"/>
      <c r="M3587" s="3">
        <v>9682</v>
      </c>
      <c r="N3587" s="3"/>
      <c r="O3587" s="3">
        <v>0</v>
      </c>
      <c r="P3587" s="3"/>
      <c r="Q3587" s="3">
        <f t="shared" si="101"/>
        <v>9682</v>
      </c>
      <c r="T3587" s="15"/>
    </row>
    <row r="3588" spans="1:21" ht="11.85" customHeight="1" x14ac:dyDescent="0.2">
      <c r="A3588" s="2" t="s">
        <v>1459</v>
      </c>
      <c r="C3588" s="3">
        <v>123</v>
      </c>
      <c r="D3588" s="3"/>
      <c r="E3588" s="3">
        <v>496.64</v>
      </c>
      <c r="F3588" s="3"/>
      <c r="G3588" s="4">
        <v>179.19</v>
      </c>
      <c r="H3588" s="3"/>
      <c r="I3588" s="3">
        <v>166</v>
      </c>
      <c r="J3588" s="3"/>
      <c r="K3588" s="3">
        <v>276</v>
      </c>
      <c r="L3588" s="3"/>
      <c r="M3588" s="3">
        <v>305</v>
      </c>
      <c r="N3588" s="3"/>
      <c r="O3588" s="3">
        <v>0</v>
      </c>
      <c r="P3588" s="3"/>
      <c r="Q3588" s="3">
        <f t="shared" si="101"/>
        <v>305</v>
      </c>
      <c r="T3588" s="15"/>
    </row>
    <row r="3589" spans="1:21" ht="11.85" customHeight="1" x14ac:dyDescent="0.2">
      <c r="A3589" s="2" t="s">
        <v>1460</v>
      </c>
      <c r="C3589" s="3">
        <v>1049</v>
      </c>
      <c r="D3589" s="3"/>
      <c r="E3589" s="3">
        <v>52.94</v>
      </c>
      <c r="F3589" s="3"/>
      <c r="G3589" s="4">
        <v>621.48</v>
      </c>
      <c r="H3589" s="3"/>
      <c r="I3589" s="3">
        <v>621</v>
      </c>
      <c r="J3589" s="3"/>
      <c r="K3589" s="3">
        <v>621</v>
      </c>
      <c r="L3589" s="3"/>
      <c r="M3589" s="3">
        <v>270</v>
      </c>
      <c r="N3589" s="3"/>
      <c r="O3589" s="3">
        <v>0</v>
      </c>
      <c r="P3589" s="3"/>
      <c r="Q3589" s="3">
        <f t="shared" si="101"/>
        <v>270</v>
      </c>
      <c r="T3589" s="15"/>
    </row>
    <row r="3590" spans="1:21" ht="11.85" customHeight="1" x14ac:dyDescent="0.2">
      <c r="A3590" s="2" t="s">
        <v>1461</v>
      </c>
      <c r="C3590" s="16">
        <v>4226</v>
      </c>
      <c r="D3590" s="3"/>
      <c r="E3590" s="16">
        <v>4439.9799999999996</v>
      </c>
      <c r="F3590" s="3"/>
      <c r="G3590" s="17">
        <v>6074.96</v>
      </c>
      <c r="H3590" s="3"/>
      <c r="I3590" s="16">
        <v>7117</v>
      </c>
      <c r="J3590" s="3"/>
      <c r="K3590" s="16">
        <v>7117</v>
      </c>
      <c r="L3590" s="3"/>
      <c r="M3590" s="16">
        <v>7309</v>
      </c>
      <c r="N3590" s="3"/>
      <c r="O3590" s="16">
        <v>0</v>
      </c>
      <c r="P3590" s="3"/>
      <c r="Q3590" s="16">
        <f t="shared" si="101"/>
        <v>7309</v>
      </c>
      <c r="T3590" s="15"/>
    </row>
    <row r="3591" spans="1:21" ht="11.85" customHeight="1" x14ac:dyDescent="0.2">
      <c r="A3591" s="2" t="s">
        <v>249</v>
      </c>
      <c r="C3591" s="3">
        <f>SUM(C3584:C3590)</f>
        <v>87168</v>
      </c>
      <c r="D3591" s="3"/>
      <c r="E3591" s="3">
        <f>SUM(E3584:E3590)</f>
        <v>91103.6</v>
      </c>
      <c r="F3591" s="3"/>
      <c r="G3591" s="4">
        <f>SUM(G3584:G3590)</f>
        <v>117914.41</v>
      </c>
      <c r="H3591" s="3"/>
      <c r="I3591" s="3">
        <f>SUM(I3584:I3590)</f>
        <v>132914</v>
      </c>
      <c r="J3591" s="3"/>
      <c r="K3591" s="3">
        <f>SUM(K3584:K3590)</f>
        <v>135024</v>
      </c>
      <c r="L3591" s="3"/>
      <c r="M3591" s="3">
        <f>SUM(M3584:M3590)</f>
        <v>139398</v>
      </c>
      <c r="N3591" s="3"/>
      <c r="O3591" s="3">
        <f>SUM(O3584:O3590)</f>
        <v>0</v>
      </c>
      <c r="P3591" s="3"/>
      <c r="Q3591" s="3">
        <f>SUM(Q3584:Q3590)</f>
        <v>139398</v>
      </c>
      <c r="U3591" s="3"/>
    </row>
    <row r="3592" spans="1:21" ht="11.85" customHeight="1" x14ac:dyDescent="0.2">
      <c r="C3592" s="3"/>
      <c r="D3592" s="3"/>
      <c r="F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</row>
    <row r="3593" spans="1:21" ht="11.85" customHeight="1" x14ac:dyDescent="0.2">
      <c r="A3593" s="14" t="s">
        <v>250</v>
      </c>
      <c r="C3593" s="3"/>
      <c r="D3593" s="3"/>
      <c r="F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</row>
    <row r="3594" spans="1:21" ht="11.85" customHeight="1" x14ac:dyDescent="0.2">
      <c r="A3594" s="2" t="s">
        <v>1462</v>
      </c>
      <c r="C3594" s="3">
        <v>0</v>
      </c>
      <c r="D3594" s="3"/>
      <c r="E3594" s="3">
        <v>0</v>
      </c>
      <c r="F3594" s="3"/>
      <c r="G3594" s="4">
        <v>0</v>
      </c>
      <c r="H3594" s="3"/>
      <c r="I3594" s="3">
        <v>0</v>
      </c>
      <c r="J3594" s="3"/>
      <c r="K3594" s="3">
        <v>0</v>
      </c>
      <c r="L3594" s="3"/>
      <c r="M3594" s="3">
        <v>0</v>
      </c>
      <c r="N3594" s="3"/>
      <c r="O3594" s="3">
        <v>0</v>
      </c>
      <c r="P3594" s="3"/>
      <c r="Q3594" s="3">
        <f t="shared" ref="Q3594:Q3600" si="102">M3594+O3594</f>
        <v>0</v>
      </c>
      <c r="T3594" s="15"/>
    </row>
    <row r="3595" spans="1:21" ht="11.85" customHeight="1" x14ac:dyDescent="0.2">
      <c r="A3595" s="2" t="s">
        <v>1463</v>
      </c>
      <c r="C3595" s="3">
        <v>0</v>
      </c>
      <c r="D3595" s="3"/>
      <c r="E3595" s="3">
        <v>0</v>
      </c>
      <c r="F3595" s="3"/>
      <c r="G3595" s="4">
        <v>0</v>
      </c>
      <c r="H3595" s="3"/>
      <c r="I3595" s="3">
        <v>100</v>
      </c>
      <c r="J3595" s="3"/>
      <c r="K3595" s="3">
        <v>700</v>
      </c>
      <c r="L3595" s="3"/>
      <c r="M3595" s="3">
        <v>1200</v>
      </c>
      <c r="N3595" s="3"/>
      <c r="O3595" s="3">
        <v>0</v>
      </c>
      <c r="P3595" s="3"/>
      <c r="Q3595" s="3">
        <f t="shared" si="102"/>
        <v>1200</v>
      </c>
      <c r="T3595" s="15"/>
    </row>
    <row r="3596" spans="1:21" ht="11.85" customHeight="1" x14ac:dyDescent="0.2">
      <c r="A3596" s="2" t="s">
        <v>1464</v>
      </c>
      <c r="C3596" s="3">
        <v>0</v>
      </c>
      <c r="D3596" s="3"/>
      <c r="E3596" s="3">
        <v>0</v>
      </c>
      <c r="F3596" s="3"/>
      <c r="G3596" s="4">
        <v>0</v>
      </c>
      <c r="H3596" s="3"/>
      <c r="I3596" s="3">
        <v>0</v>
      </c>
      <c r="J3596" s="3"/>
      <c r="K3596" s="3">
        <v>0</v>
      </c>
      <c r="L3596" s="3"/>
      <c r="M3596" s="3">
        <v>0</v>
      </c>
      <c r="N3596" s="3"/>
      <c r="O3596" s="3">
        <v>0</v>
      </c>
      <c r="P3596" s="3"/>
      <c r="Q3596" s="3">
        <f t="shared" si="102"/>
        <v>0</v>
      </c>
      <c r="T3596" s="15"/>
    </row>
    <row r="3597" spans="1:21" ht="11.85" customHeight="1" x14ac:dyDescent="0.2">
      <c r="A3597" s="2" t="s">
        <v>1465</v>
      </c>
      <c r="C3597" s="3">
        <v>6250</v>
      </c>
      <c r="D3597" s="3"/>
      <c r="E3597" s="3">
        <v>6804</v>
      </c>
      <c r="F3597" s="3"/>
      <c r="G3597" s="4">
        <v>6804</v>
      </c>
      <c r="H3597" s="3"/>
      <c r="I3597" s="3">
        <v>6804</v>
      </c>
      <c r="J3597" s="3"/>
      <c r="K3597" s="3">
        <v>6804</v>
      </c>
      <c r="L3597" s="3"/>
      <c r="M3597" s="3">
        <v>6804</v>
      </c>
      <c r="N3597" s="3"/>
      <c r="O3597" s="3">
        <v>0</v>
      </c>
      <c r="P3597" s="3"/>
      <c r="Q3597" s="3">
        <f t="shared" si="102"/>
        <v>6804</v>
      </c>
      <c r="T3597" s="15"/>
    </row>
    <row r="3598" spans="1:21" ht="11.85" customHeight="1" x14ac:dyDescent="0.2">
      <c r="A3598" s="2" t="s">
        <v>1466</v>
      </c>
      <c r="C3598" s="3">
        <v>0</v>
      </c>
      <c r="D3598" s="3"/>
      <c r="E3598" s="3">
        <v>0</v>
      </c>
      <c r="F3598" s="3"/>
      <c r="G3598" s="4">
        <v>0</v>
      </c>
      <c r="H3598" s="3"/>
      <c r="I3598" s="3">
        <v>0</v>
      </c>
      <c r="J3598" s="3"/>
      <c r="K3598" s="3">
        <v>0</v>
      </c>
      <c r="L3598" s="3"/>
      <c r="M3598" s="3">
        <v>0</v>
      </c>
      <c r="N3598" s="3"/>
      <c r="O3598" s="3">
        <v>0</v>
      </c>
      <c r="P3598" s="3"/>
      <c r="Q3598" s="3">
        <f t="shared" si="102"/>
        <v>0</v>
      </c>
      <c r="T3598" s="15"/>
    </row>
    <row r="3599" spans="1:21" ht="11.85" customHeight="1" x14ac:dyDescent="0.2">
      <c r="A3599" s="2" t="s">
        <v>1467</v>
      </c>
      <c r="C3599" s="3">
        <v>25784</v>
      </c>
      <c r="D3599" s="3"/>
      <c r="E3599" s="3">
        <v>26051.68</v>
      </c>
      <c r="F3599" s="3"/>
      <c r="G3599" s="4">
        <v>39554.85</v>
      </c>
      <c r="H3599" s="3"/>
      <c r="I3599" s="3">
        <v>43200</v>
      </c>
      <c r="J3599" s="3"/>
      <c r="K3599" s="3">
        <v>43200</v>
      </c>
      <c r="L3599" s="3"/>
      <c r="M3599" s="3">
        <v>43800</v>
      </c>
      <c r="N3599" s="3"/>
      <c r="O3599" s="3">
        <v>0</v>
      </c>
      <c r="P3599" s="3"/>
      <c r="Q3599" s="3">
        <f t="shared" si="102"/>
        <v>43800</v>
      </c>
      <c r="T3599" s="15"/>
    </row>
    <row r="3600" spans="1:21" ht="11.85" customHeight="1" x14ac:dyDescent="0.2">
      <c r="A3600" s="2" t="s">
        <v>1468</v>
      </c>
      <c r="C3600" s="16">
        <v>5560</v>
      </c>
      <c r="D3600" s="3"/>
      <c r="E3600" s="16">
        <v>3901.63</v>
      </c>
      <c r="F3600" s="3"/>
      <c r="G3600" s="17">
        <v>7209.45</v>
      </c>
      <c r="H3600" s="3"/>
      <c r="I3600" s="16">
        <v>4000</v>
      </c>
      <c r="J3600" s="3"/>
      <c r="K3600" s="16">
        <v>4000</v>
      </c>
      <c r="L3600" s="3"/>
      <c r="M3600" s="16">
        <v>6650</v>
      </c>
      <c r="N3600" s="3"/>
      <c r="O3600" s="16">
        <v>0</v>
      </c>
      <c r="P3600" s="3"/>
      <c r="Q3600" s="16">
        <f t="shared" si="102"/>
        <v>6650</v>
      </c>
      <c r="T3600" s="15"/>
    </row>
    <row r="3601" spans="1:20" ht="11.85" customHeight="1" x14ac:dyDescent="0.2">
      <c r="A3601" s="2" t="s">
        <v>267</v>
      </c>
      <c r="C3601" s="3">
        <f>SUM(C3594:C3600)</f>
        <v>37594</v>
      </c>
      <c r="D3601" s="3"/>
      <c r="E3601" s="3">
        <f>SUM(E3594:E3600)</f>
        <v>36757.31</v>
      </c>
      <c r="F3601" s="3"/>
      <c r="G3601" s="4">
        <f>SUM(G3594:G3600)</f>
        <v>53568.299999999996</v>
      </c>
      <c r="H3601" s="3"/>
      <c r="I3601" s="3">
        <f>SUM(I3594:I3600)</f>
        <v>54104</v>
      </c>
      <c r="J3601" s="3"/>
      <c r="K3601" s="3">
        <f>SUM(K3594:K3600)</f>
        <v>54704</v>
      </c>
      <c r="L3601" s="3"/>
      <c r="M3601" s="3">
        <f>SUM(M3594:M3600)</f>
        <v>58454</v>
      </c>
      <c r="N3601" s="3"/>
      <c r="O3601" s="3">
        <f>SUM(O3594:O3600)</f>
        <v>0</v>
      </c>
      <c r="P3601" s="3"/>
      <c r="Q3601" s="3">
        <f>SUM(Q3594:Q3600)</f>
        <v>58454</v>
      </c>
    </row>
    <row r="3602" spans="1:20" ht="11.85" customHeight="1" x14ac:dyDescent="0.2">
      <c r="C3602" s="3"/>
      <c r="D3602" s="3"/>
      <c r="F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</row>
    <row r="3603" spans="1:20" ht="11.85" customHeight="1" x14ac:dyDescent="0.2">
      <c r="A3603" s="2" t="s">
        <v>268</v>
      </c>
      <c r="C3603" s="3"/>
      <c r="D3603" s="3"/>
      <c r="F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</row>
    <row r="3604" spans="1:20" ht="11.85" customHeight="1" x14ac:dyDescent="0.2">
      <c r="A3604" s="2" t="s">
        <v>1469</v>
      </c>
      <c r="C3604" s="3">
        <v>263</v>
      </c>
      <c r="D3604" s="3"/>
      <c r="E3604" s="3">
        <v>174.5</v>
      </c>
      <c r="F3604" s="3"/>
      <c r="G3604" s="4">
        <v>20</v>
      </c>
      <c r="H3604" s="3"/>
      <c r="I3604" s="3">
        <v>150</v>
      </c>
      <c r="J3604" s="3"/>
      <c r="K3604" s="3">
        <v>150</v>
      </c>
      <c r="L3604" s="3"/>
      <c r="M3604" s="3">
        <v>150</v>
      </c>
      <c r="N3604" s="3"/>
      <c r="O3604" s="3">
        <v>0</v>
      </c>
      <c r="P3604" s="3"/>
      <c r="Q3604" s="3">
        <f t="shared" ref="Q3604:Q3617" si="103">M3604+O3604</f>
        <v>150</v>
      </c>
      <c r="T3604" s="15"/>
    </row>
    <row r="3605" spans="1:20" ht="11.85" customHeight="1" x14ac:dyDescent="0.2">
      <c r="A3605" s="2" t="s">
        <v>1470</v>
      </c>
      <c r="C3605" s="3">
        <v>0</v>
      </c>
      <c r="D3605" s="3"/>
      <c r="E3605" s="3">
        <v>0</v>
      </c>
      <c r="F3605" s="3"/>
      <c r="G3605" s="4">
        <v>729.39</v>
      </c>
      <c r="H3605" s="3"/>
      <c r="I3605" s="3">
        <v>1400</v>
      </c>
      <c r="J3605" s="3"/>
      <c r="K3605" s="3">
        <v>1400</v>
      </c>
      <c r="L3605" s="3"/>
      <c r="M3605" s="3">
        <v>1400</v>
      </c>
      <c r="N3605" s="3"/>
      <c r="O3605" s="3">
        <v>0</v>
      </c>
      <c r="P3605" s="3"/>
      <c r="Q3605" s="3">
        <f t="shared" si="103"/>
        <v>1400</v>
      </c>
      <c r="T3605" s="15"/>
    </row>
    <row r="3606" spans="1:20" ht="11.85" customHeight="1" x14ac:dyDescent="0.2">
      <c r="A3606" s="2" t="s">
        <v>1471</v>
      </c>
      <c r="C3606" s="3">
        <v>8967</v>
      </c>
      <c r="D3606" s="3"/>
      <c r="E3606" s="3">
        <v>5833.92</v>
      </c>
      <c r="F3606" s="3"/>
      <c r="G3606" s="4">
        <v>5734.21</v>
      </c>
      <c r="H3606" s="3"/>
      <c r="I3606" s="3">
        <v>8000</v>
      </c>
      <c r="J3606" s="3"/>
      <c r="K3606" s="3">
        <v>8000</v>
      </c>
      <c r="L3606" s="3"/>
      <c r="M3606" s="3">
        <v>8000</v>
      </c>
      <c r="N3606" s="3"/>
      <c r="O3606" s="3">
        <v>0</v>
      </c>
      <c r="P3606" s="3"/>
      <c r="Q3606" s="3">
        <f t="shared" si="103"/>
        <v>8000</v>
      </c>
      <c r="T3606" s="15"/>
    </row>
    <row r="3607" spans="1:20" ht="11.85" hidden="1" customHeight="1" x14ac:dyDescent="0.2">
      <c r="A3607" s="2" t="s">
        <v>1472</v>
      </c>
      <c r="C3607" s="3">
        <v>0</v>
      </c>
      <c r="D3607" s="3"/>
      <c r="E3607" s="3">
        <v>0</v>
      </c>
      <c r="F3607" s="3"/>
      <c r="G3607" s="4">
        <v>0</v>
      </c>
      <c r="H3607" s="3"/>
      <c r="I3607" s="3">
        <v>0</v>
      </c>
      <c r="J3607" s="3"/>
      <c r="K3607" s="3">
        <v>0</v>
      </c>
      <c r="L3607" s="3"/>
      <c r="M3607" s="3">
        <v>0</v>
      </c>
      <c r="N3607" s="3"/>
      <c r="O3607" s="3">
        <v>0</v>
      </c>
      <c r="P3607" s="3"/>
      <c r="Q3607" s="3">
        <f t="shared" si="103"/>
        <v>0</v>
      </c>
      <c r="T3607" s="15"/>
    </row>
    <row r="3608" spans="1:20" ht="11.85" customHeight="1" x14ac:dyDescent="0.2">
      <c r="A3608" s="2" t="s">
        <v>1473</v>
      </c>
      <c r="C3608" s="3">
        <v>0</v>
      </c>
      <c r="D3608" s="3"/>
      <c r="E3608" s="3">
        <v>0</v>
      </c>
      <c r="F3608" s="3"/>
      <c r="G3608" s="4">
        <v>0</v>
      </c>
      <c r="H3608" s="3"/>
      <c r="I3608" s="3">
        <v>0</v>
      </c>
      <c r="J3608" s="3"/>
      <c r="K3608" s="3">
        <v>0</v>
      </c>
      <c r="L3608" s="3"/>
      <c r="M3608" s="3">
        <v>0</v>
      </c>
      <c r="N3608" s="3"/>
      <c r="O3608" s="3">
        <v>0</v>
      </c>
      <c r="P3608" s="3"/>
      <c r="Q3608" s="3">
        <f t="shared" si="103"/>
        <v>0</v>
      </c>
      <c r="T3608" s="15"/>
    </row>
    <row r="3609" spans="1:20" ht="11.85" customHeight="1" x14ac:dyDescent="0.2">
      <c r="A3609" s="2" t="s">
        <v>1474</v>
      </c>
      <c r="C3609" s="3">
        <v>50</v>
      </c>
      <c r="D3609" s="3"/>
      <c r="E3609" s="3">
        <v>394</v>
      </c>
      <c r="F3609" s="3"/>
      <c r="G3609" s="4">
        <v>2989</v>
      </c>
      <c r="H3609" s="3"/>
      <c r="I3609" s="3">
        <v>2000</v>
      </c>
      <c r="J3609" s="3"/>
      <c r="K3609" s="3">
        <v>2000</v>
      </c>
      <c r="L3609" s="3"/>
      <c r="M3609" s="3">
        <v>2000</v>
      </c>
      <c r="N3609" s="3"/>
      <c r="O3609" s="3">
        <v>0</v>
      </c>
      <c r="P3609" s="3"/>
      <c r="Q3609" s="3">
        <f t="shared" si="103"/>
        <v>2000</v>
      </c>
      <c r="T3609" s="15"/>
    </row>
    <row r="3610" spans="1:20" ht="11.85" customHeight="1" x14ac:dyDescent="0.2">
      <c r="A3610" s="2" t="s">
        <v>1475</v>
      </c>
      <c r="C3610" s="3">
        <v>0</v>
      </c>
      <c r="D3610" s="3"/>
      <c r="E3610" s="3">
        <v>0</v>
      </c>
      <c r="F3610" s="3"/>
      <c r="G3610" s="4">
        <v>0</v>
      </c>
      <c r="H3610" s="3"/>
      <c r="I3610" s="3">
        <v>0</v>
      </c>
      <c r="J3610" s="3"/>
      <c r="K3610" s="3">
        <v>0</v>
      </c>
      <c r="L3610" s="3"/>
      <c r="M3610" s="3">
        <v>2000</v>
      </c>
      <c r="N3610" s="3"/>
      <c r="O3610" s="3">
        <v>0</v>
      </c>
      <c r="P3610" s="3"/>
      <c r="Q3610" s="3">
        <f t="shared" si="103"/>
        <v>2000</v>
      </c>
      <c r="T3610" s="15"/>
    </row>
    <row r="3611" spans="1:20" ht="11.85" customHeight="1" x14ac:dyDescent="0.2">
      <c r="A3611" s="2" t="s">
        <v>1476</v>
      </c>
      <c r="C3611" s="3">
        <v>0</v>
      </c>
      <c r="D3611" s="3"/>
      <c r="E3611" s="3">
        <v>3.86</v>
      </c>
      <c r="F3611" s="3"/>
      <c r="G3611" s="4">
        <v>0</v>
      </c>
      <c r="H3611" s="3"/>
      <c r="I3611" s="3">
        <v>0</v>
      </c>
      <c r="J3611" s="3"/>
      <c r="K3611" s="3">
        <v>0</v>
      </c>
      <c r="L3611" s="3"/>
      <c r="M3611" s="3">
        <v>0</v>
      </c>
      <c r="N3611" s="3"/>
      <c r="O3611" s="3">
        <v>0</v>
      </c>
      <c r="P3611" s="3"/>
      <c r="Q3611" s="3">
        <f t="shared" si="103"/>
        <v>0</v>
      </c>
      <c r="T3611" s="15"/>
    </row>
    <row r="3612" spans="1:20" ht="11.85" customHeight="1" x14ac:dyDescent="0.2">
      <c r="A3612" s="2" t="s">
        <v>1477</v>
      </c>
      <c r="C3612" s="3">
        <v>0</v>
      </c>
      <c r="D3612" s="3"/>
      <c r="E3612" s="3">
        <v>0</v>
      </c>
      <c r="F3612" s="3"/>
      <c r="G3612" s="4">
        <v>0</v>
      </c>
      <c r="H3612" s="3"/>
      <c r="I3612" s="3">
        <v>0</v>
      </c>
      <c r="J3612" s="3"/>
      <c r="K3612" s="3">
        <v>0</v>
      </c>
      <c r="L3612" s="3"/>
      <c r="M3612" s="3">
        <v>0</v>
      </c>
      <c r="N3612" s="3"/>
      <c r="O3612" s="3">
        <v>0</v>
      </c>
      <c r="P3612" s="3"/>
      <c r="Q3612" s="3">
        <f t="shared" si="103"/>
        <v>0</v>
      </c>
      <c r="T3612" s="15"/>
    </row>
    <row r="3613" spans="1:20" ht="11.85" customHeight="1" x14ac:dyDescent="0.2">
      <c r="A3613" s="2" t="s">
        <v>1478</v>
      </c>
      <c r="C3613" s="3">
        <v>56</v>
      </c>
      <c r="D3613" s="3"/>
      <c r="E3613" s="3">
        <v>353</v>
      </c>
      <c r="F3613" s="3"/>
      <c r="G3613" s="4">
        <v>111</v>
      </c>
      <c r="H3613" s="3"/>
      <c r="I3613" s="3">
        <v>165</v>
      </c>
      <c r="J3613" s="3"/>
      <c r="K3613" s="3">
        <v>165</v>
      </c>
      <c r="L3613" s="3"/>
      <c r="M3613" s="3">
        <v>165</v>
      </c>
      <c r="N3613" s="3"/>
      <c r="O3613" s="3">
        <v>0</v>
      </c>
      <c r="P3613" s="3"/>
      <c r="Q3613" s="3">
        <f t="shared" si="103"/>
        <v>165</v>
      </c>
      <c r="T3613" s="15"/>
    </row>
    <row r="3614" spans="1:20" ht="11.85" hidden="1" customHeight="1" x14ac:dyDescent="0.2">
      <c r="A3614" s="2" t="s">
        <v>1479</v>
      </c>
      <c r="C3614" s="3">
        <v>0</v>
      </c>
      <c r="D3614" s="3"/>
      <c r="E3614" s="3">
        <v>0</v>
      </c>
      <c r="F3614" s="3"/>
      <c r="G3614" s="4">
        <v>0</v>
      </c>
      <c r="H3614" s="3"/>
      <c r="I3614" s="3">
        <v>0</v>
      </c>
      <c r="J3614" s="3"/>
      <c r="K3614" s="3">
        <v>0</v>
      </c>
      <c r="L3614" s="3"/>
      <c r="M3614" s="3">
        <v>0</v>
      </c>
      <c r="N3614" s="3"/>
      <c r="O3614" s="3">
        <v>0</v>
      </c>
      <c r="P3614" s="3"/>
      <c r="Q3614" s="3">
        <f t="shared" si="103"/>
        <v>0</v>
      </c>
      <c r="T3614" s="15"/>
    </row>
    <row r="3615" spans="1:20" ht="11.85" customHeight="1" x14ac:dyDescent="0.2">
      <c r="A3615" s="2" t="s">
        <v>1480</v>
      </c>
      <c r="C3615" s="3">
        <v>25</v>
      </c>
      <c r="D3615" s="3"/>
      <c r="E3615" s="3">
        <v>0</v>
      </c>
      <c r="F3615" s="3"/>
      <c r="G3615" s="4">
        <v>0</v>
      </c>
      <c r="H3615" s="3"/>
      <c r="I3615" s="3">
        <v>0</v>
      </c>
      <c r="J3615" s="3"/>
      <c r="K3615" s="3">
        <v>0</v>
      </c>
      <c r="L3615" s="3"/>
      <c r="M3615" s="3">
        <v>0</v>
      </c>
      <c r="N3615" s="3"/>
      <c r="O3615" s="3">
        <v>0</v>
      </c>
      <c r="P3615" s="3"/>
      <c r="Q3615" s="3">
        <f t="shared" si="103"/>
        <v>0</v>
      </c>
      <c r="T3615" s="15"/>
    </row>
    <row r="3616" spans="1:20" ht="11.85" customHeight="1" x14ac:dyDescent="0.2">
      <c r="A3616" s="2" t="s">
        <v>1481</v>
      </c>
      <c r="C3616" s="3">
        <v>0</v>
      </c>
      <c r="D3616" s="3"/>
      <c r="E3616" s="3">
        <v>0</v>
      </c>
      <c r="F3616" s="3"/>
      <c r="G3616" s="4">
        <v>0</v>
      </c>
      <c r="H3616" s="3"/>
      <c r="I3616" s="3">
        <v>0</v>
      </c>
      <c r="J3616" s="3"/>
      <c r="K3616" s="3">
        <v>0</v>
      </c>
      <c r="L3616" s="3"/>
      <c r="M3616" s="3">
        <v>0</v>
      </c>
      <c r="N3616" s="3"/>
      <c r="O3616" s="3">
        <v>0</v>
      </c>
      <c r="P3616" s="3"/>
      <c r="Q3616" s="3">
        <f t="shared" si="103"/>
        <v>0</v>
      </c>
      <c r="T3616" s="15"/>
    </row>
    <row r="3617" spans="1:20" ht="11.85" customHeight="1" x14ac:dyDescent="0.2">
      <c r="A3617" s="2" t="s">
        <v>1482</v>
      </c>
      <c r="C3617" s="16">
        <v>0</v>
      </c>
      <c r="D3617" s="3"/>
      <c r="E3617" s="16">
        <v>0</v>
      </c>
      <c r="F3617" s="3"/>
      <c r="G3617" s="17">
        <v>0</v>
      </c>
      <c r="H3617" s="3"/>
      <c r="I3617" s="16">
        <v>0</v>
      </c>
      <c r="J3617" s="3"/>
      <c r="K3617" s="16">
        <v>0</v>
      </c>
      <c r="L3617" s="3"/>
      <c r="M3617" s="16">
        <v>0</v>
      </c>
      <c r="N3617" s="3"/>
      <c r="O3617" s="16">
        <v>0</v>
      </c>
      <c r="P3617" s="3"/>
      <c r="Q3617" s="16">
        <f t="shared" si="103"/>
        <v>0</v>
      </c>
      <c r="T3617" s="15"/>
    </row>
    <row r="3618" spans="1:20" ht="11.85" customHeight="1" x14ac:dyDescent="0.2">
      <c r="A3618" s="2" t="s">
        <v>290</v>
      </c>
      <c r="C3618" s="3">
        <f>SUM(C3604:C3615)+SUM(C3616:C3617)</f>
        <v>9361</v>
      </c>
      <c r="D3618" s="3"/>
      <c r="E3618" s="3">
        <f>SUM(E3604:E3615)+SUM(E3616:E3617)</f>
        <v>6759.28</v>
      </c>
      <c r="F3618" s="3"/>
      <c r="G3618" s="4">
        <f>SUM(G3604:G3615)+SUM(G3616:G3617)</f>
        <v>9583.6</v>
      </c>
      <c r="H3618" s="3"/>
      <c r="I3618" s="3">
        <f>SUM(I3604:I3615)+SUM(I3616:I3617)</f>
        <v>11715</v>
      </c>
      <c r="J3618" s="3"/>
      <c r="K3618" s="3">
        <f>SUM(K3604:K3615)+SUM(K3616:K3617)</f>
        <v>11715</v>
      </c>
      <c r="L3618" s="3"/>
      <c r="M3618" s="3">
        <f>SUM(M3604:M3615)+SUM(M3616:M3617)</f>
        <v>13715</v>
      </c>
      <c r="N3618" s="3"/>
      <c r="O3618" s="3">
        <f>SUM(O3604:O3615)+SUM(O3616:O3617)</f>
        <v>0</v>
      </c>
      <c r="P3618" s="3"/>
      <c r="Q3618" s="3">
        <f>SUM(Q3604:Q3615)+SUM(Q3616:Q3617)</f>
        <v>13715</v>
      </c>
    </row>
    <row r="3619" spans="1:20" ht="11.85" customHeight="1" x14ac:dyDescent="0.2">
      <c r="C3619" s="3"/>
      <c r="D3619" s="3"/>
      <c r="F3619" s="3"/>
      <c r="H3619" s="3"/>
      <c r="I3619" s="3"/>
      <c r="J3619" s="3"/>
      <c r="K3619" s="3"/>
      <c r="L3619" s="3"/>
      <c r="M3619" s="19"/>
      <c r="N3619" s="3"/>
      <c r="O3619" s="3"/>
      <c r="P3619" s="3"/>
      <c r="Q3619" s="3"/>
    </row>
    <row r="3620" spans="1:20" ht="11.85" customHeight="1" x14ac:dyDescent="0.2">
      <c r="A3620" s="2" t="s">
        <v>1483</v>
      </c>
      <c r="C3620" s="3">
        <f>C3591+C3601+C3618</f>
        <v>134123</v>
      </c>
      <c r="D3620" s="3"/>
      <c r="E3620" s="3">
        <f>E3591+E3601+E3618</f>
        <v>134620.19</v>
      </c>
      <c r="F3620" s="3"/>
      <c r="G3620" s="4">
        <f>G3591+G3601+G3618</f>
        <v>181066.31</v>
      </c>
      <c r="H3620" s="3"/>
      <c r="I3620" s="3">
        <f>I3591+I3601+I3618</f>
        <v>198733</v>
      </c>
      <c r="J3620" s="3"/>
      <c r="K3620" s="3">
        <f>K3591+K3601+K3618</f>
        <v>201443</v>
      </c>
      <c r="L3620" s="3"/>
      <c r="M3620" s="3">
        <f>M3591+M3601+M3618</f>
        <v>211567</v>
      </c>
      <c r="N3620" s="3"/>
      <c r="O3620" s="3">
        <f>O3591+O3601+O3618</f>
        <v>0</v>
      </c>
      <c r="P3620" s="3"/>
      <c r="Q3620" s="3">
        <f>Q3591+Q3601+Q3618</f>
        <v>211567</v>
      </c>
      <c r="R3620" s="3"/>
      <c r="S3620" s="3"/>
      <c r="T3620" s="15"/>
    </row>
    <row r="3621" spans="1:20" ht="11.85" customHeight="1" x14ac:dyDescent="0.2">
      <c r="C3621" s="3"/>
      <c r="D3621" s="3"/>
      <c r="F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</row>
    <row r="3622" spans="1:20" ht="11.85" customHeight="1" x14ac:dyDescent="0.2">
      <c r="C3622" s="3"/>
      <c r="D3622" s="3"/>
      <c r="F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</row>
    <row r="3623" spans="1:20" ht="11.85" customHeight="1" x14ac:dyDescent="0.2">
      <c r="C3623" s="3"/>
      <c r="D3623" s="3"/>
      <c r="F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</row>
    <row r="3624" spans="1:20" ht="11.85" customHeight="1" x14ac:dyDescent="0.2">
      <c r="C3624" s="3"/>
      <c r="D3624" s="3"/>
      <c r="F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</row>
    <row r="3625" spans="1:20" ht="11.85" customHeight="1" x14ac:dyDescent="0.2">
      <c r="C3625" s="3"/>
      <c r="D3625" s="3"/>
      <c r="F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</row>
    <row r="3626" spans="1:20" ht="11.85" customHeight="1" x14ac:dyDescent="0.2">
      <c r="C3626" s="3"/>
      <c r="D3626" s="3"/>
      <c r="F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</row>
    <row r="3627" spans="1:20" ht="11.85" customHeight="1" x14ac:dyDescent="0.2">
      <c r="C3627" s="3"/>
      <c r="D3627" s="3"/>
      <c r="F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</row>
    <row r="3628" spans="1:20" ht="11.85" customHeight="1" x14ac:dyDescent="0.2">
      <c r="C3628" s="3"/>
      <c r="D3628" s="3"/>
      <c r="F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</row>
    <row r="3629" spans="1:20" ht="11.85" customHeight="1" x14ac:dyDescent="0.2">
      <c r="C3629" s="3"/>
      <c r="D3629" s="3"/>
      <c r="F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</row>
    <row r="3630" spans="1:20" ht="11.85" customHeight="1" x14ac:dyDescent="0.2">
      <c r="C3630" s="3"/>
      <c r="D3630" s="3"/>
      <c r="F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</row>
    <row r="3631" spans="1:20" ht="11.85" customHeight="1" x14ac:dyDescent="0.2">
      <c r="C3631" s="3"/>
      <c r="D3631" s="3"/>
      <c r="F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</row>
    <row r="3632" spans="1:20" ht="11.85" customHeight="1" x14ac:dyDescent="0.2">
      <c r="C3632" s="3"/>
      <c r="D3632" s="3"/>
      <c r="F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</row>
    <row r="3633" spans="1:20" ht="11.85" customHeight="1" x14ac:dyDescent="0.2">
      <c r="C3633" s="3"/>
      <c r="D3633" s="3"/>
      <c r="F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</row>
    <row r="3634" spans="1:20" ht="11.85" customHeight="1" x14ac:dyDescent="0.2">
      <c r="C3634" s="3"/>
      <c r="D3634" s="3"/>
      <c r="F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</row>
    <row r="3635" spans="1:20" ht="11.85" customHeight="1" x14ac:dyDescent="0.2">
      <c r="C3635" s="3"/>
      <c r="D3635" s="3"/>
      <c r="F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</row>
    <row r="3636" spans="1:20" ht="11.85" customHeight="1" x14ac:dyDescent="0.2">
      <c r="C3636" s="3"/>
      <c r="D3636" s="3"/>
      <c r="F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</row>
    <row r="3637" spans="1:20" ht="11.85" customHeight="1" x14ac:dyDescent="0.2">
      <c r="A3637" s="1"/>
      <c r="B3637" s="1"/>
      <c r="E3637" s="3" t="str">
        <f>$E$1</f>
        <v>CITY OF BRADY</v>
      </c>
    </row>
    <row r="3638" spans="1:20" ht="11.85" customHeight="1" x14ac:dyDescent="0.2">
      <c r="E3638" s="3" t="str">
        <f>$E$2</f>
        <v>BUDGET REPORT</v>
      </c>
    </row>
    <row r="3639" spans="1:20" ht="11.85" customHeight="1" x14ac:dyDescent="0.2">
      <c r="E3639" s="3" t="str">
        <f>$E$3</f>
        <v>FISCAL YEAR 2015 - 2016</v>
      </c>
    </row>
    <row r="3640" spans="1:20" ht="11.85" customHeight="1" x14ac:dyDescent="0.2">
      <c r="A3640" s="2" t="s">
        <v>1397</v>
      </c>
    </row>
    <row r="3641" spans="1:20" ht="11.85" customHeight="1" x14ac:dyDescent="0.2">
      <c r="A3641" s="2" t="s">
        <v>1484</v>
      </c>
    </row>
    <row r="3642" spans="1:20" ht="11.85" customHeight="1" x14ac:dyDescent="0.2">
      <c r="I3642" s="48" t="str">
        <f>$I$6</f>
        <v>(----- 2014-2015 ------)</v>
      </c>
      <c r="J3642" s="48"/>
      <c r="K3642" s="48"/>
      <c r="L3642" s="7"/>
      <c r="M3642" s="48" t="str">
        <f>$M$6</f>
        <v>2015-2016</v>
      </c>
      <c r="N3642" s="48"/>
      <c r="O3642" s="48"/>
      <c r="P3642" s="48"/>
      <c r="Q3642" s="48"/>
    </row>
    <row r="3643" spans="1:20" ht="11.85" customHeight="1" x14ac:dyDescent="0.2">
      <c r="C3643" s="7" t="str">
        <f>$C$7</f>
        <v>2011- 2012</v>
      </c>
      <c r="D3643" s="7"/>
      <c r="E3643" s="8" t="str">
        <f>$E$7</f>
        <v>2012-2013</v>
      </c>
      <c r="F3643" s="7"/>
      <c r="G3643" s="9" t="str">
        <f>$G$7</f>
        <v>2013- 2014</v>
      </c>
      <c r="H3643" s="7"/>
      <c r="I3643" s="7" t="s">
        <v>9</v>
      </c>
      <c r="J3643" s="7"/>
      <c r="K3643" s="7" t="str">
        <f>+$K$7</f>
        <v>PROJECTED</v>
      </c>
      <c r="L3643" s="7"/>
      <c r="M3643" s="7" t="str">
        <f>$M$7</f>
        <v>2015-2016</v>
      </c>
      <c r="N3643" s="7"/>
      <c r="O3643" s="7" t="str">
        <f>$O$7</f>
        <v>2015-2016</v>
      </c>
      <c r="P3643" s="7"/>
      <c r="Q3643" s="42" t="str">
        <f>$Q$7</f>
        <v>APPROVED</v>
      </c>
    </row>
    <row r="3644" spans="1:20" ht="11.85" customHeight="1" x14ac:dyDescent="0.2">
      <c r="A3644" s="10" t="s">
        <v>237</v>
      </c>
      <c r="C3644" s="11" t="s">
        <v>12</v>
      </c>
      <c r="D3644" s="7"/>
      <c r="E3644" s="12" t="s">
        <v>12</v>
      </c>
      <c r="F3644" s="7"/>
      <c r="G3644" s="13" t="s">
        <v>12</v>
      </c>
      <c r="H3644" s="7"/>
      <c r="I3644" s="11" t="s">
        <v>13</v>
      </c>
      <c r="J3644" s="7"/>
      <c r="K3644" s="11" t="s">
        <v>13</v>
      </c>
      <c r="L3644" s="7"/>
      <c r="M3644" s="11" t="str">
        <f>$M$8</f>
        <v>BASE</v>
      </c>
      <c r="N3644" s="7"/>
      <c r="O3644" s="11" t="str">
        <f>$O$8</f>
        <v>SUPPLEMENTAL</v>
      </c>
      <c r="P3644" s="7"/>
      <c r="Q3644" s="11" t="str">
        <f>$Q$8</f>
        <v>BUDGET</v>
      </c>
    </row>
    <row r="3645" spans="1:20" ht="11.85" customHeight="1" x14ac:dyDescent="0.2"/>
    <row r="3646" spans="1:20" ht="11.85" customHeight="1" x14ac:dyDescent="0.2">
      <c r="A3646" s="14" t="s">
        <v>250</v>
      </c>
    </row>
    <row r="3647" spans="1:20" ht="11.85" customHeight="1" x14ac:dyDescent="0.2">
      <c r="A3647" s="2" t="s">
        <v>1485</v>
      </c>
      <c r="C3647" s="3">
        <v>10881</v>
      </c>
      <c r="D3647" s="3"/>
      <c r="E3647" s="3">
        <v>12942.22</v>
      </c>
      <c r="F3647" s="3"/>
      <c r="G3647" s="4">
        <v>30411.16</v>
      </c>
      <c r="H3647" s="3"/>
      <c r="I3647" s="3">
        <v>40300</v>
      </c>
      <c r="J3647" s="3"/>
      <c r="K3647" s="3">
        <v>40300</v>
      </c>
      <c r="L3647" s="3"/>
      <c r="M3647" s="3">
        <v>30000</v>
      </c>
      <c r="N3647" s="3"/>
      <c r="O3647" s="3">
        <v>0</v>
      </c>
      <c r="P3647" s="3"/>
      <c r="Q3647" s="3">
        <f t="shared" ref="Q3647:Q3654" si="104">M3647+O3647</f>
        <v>30000</v>
      </c>
      <c r="T3647" s="15"/>
    </row>
    <row r="3648" spans="1:20" ht="10.5" customHeight="1" x14ac:dyDescent="0.2">
      <c r="A3648" s="2" t="s">
        <v>1486</v>
      </c>
      <c r="C3648" s="3">
        <v>444</v>
      </c>
      <c r="D3648" s="3"/>
      <c r="E3648" s="3">
        <v>281.75</v>
      </c>
      <c r="F3648" s="3"/>
      <c r="G3648" s="4">
        <v>103.14</v>
      </c>
      <c r="H3648" s="3"/>
      <c r="I3648" s="3">
        <v>500</v>
      </c>
      <c r="J3648" s="3"/>
      <c r="K3648" s="3">
        <v>500</v>
      </c>
      <c r="L3648" s="3"/>
      <c r="M3648" s="3">
        <v>500</v>
      </c>
      <c r="N3648" s="3"/>
      <c r="O3648" s="3">
        <v>0</v>
      </c>
      <c r="P3648" s="3"/>
      <c r="Q3648" s="3">
        <f t="shared" si="104"/>
        <v>500</v>
      </c>
      <c r="T3648" s="15"/>
    </row>
    <row r="3649" spans="1:21" ht="11.85" hidden="1" customHeight="1" x14ac:dyDescent="0.2">
      <c r="A3649" s="2" t="s">
        <v>1487</v>
      </c>
      <c r="C3649" s="3">
        <v>0</v>
      </c>
      <c r="D3649" s="3"/>
      <c r="E3649" s="3">
        <v>0</v>
      </c>
      <c r="F3649" s="3"/>
      <c r="G3649" s="4">
        <v>0</v>
      </c>
      <c r="H3649" s="3"/>
      <c r="I3649" s="3">
        <v>0</v>
      </c>
      <c r="J3649" s="3"/>
      <c r="K3649" s="3">
        <v>0</v>
      </c>
      <c r="L3649" s="3"/>
      <c r="M3649" s="3">
        <v>0</v>
      </c>
      <c r="N3649" s="3"/>
      <c r="O3649" s="3">
        <v>0</v>
      </c>
      <c r="P3649" s="3"/>
      <c r="Q3649" s="3">
        <f t="shared" si="104"/>
        <v>0</v>
      </c>
      <c r="T3649" s="15"/>
    </row>
    <row r="3650" spans="1:21" ht="11.85" customHeight="1" x14ac:dyDescent="0.2">
      <c r="A3650" s="2" t="s">
        <v>1488</v>
      </c>
      <c r="C3650" s="3">
        <v>628</v>
      </c>
      <c r="D3650" s="3"/>
      <c r="E3650" s="3">
        <v>244</v>
      </c>
      <c r="F3650" s="3"/>
      <c r="G3650" s="4">
        <v>679</v>
      </c>
      <c r="H3650" s="3"/>
      <c r="I3650" s="3">
        <v>700</v>
      </c>
      <c r="J3650" s="3"/>
      <c r="K3650" s="3">
        <v>700</v>
      </c>
      <c r="L3650" s="3"/>
      <c r="M3650" s="3">
        <v>6900</v>
      </c>
      <c r="N3650" s="3"/>
      <c r="O3650" s="3">
        <v>0</v>
      </c>
      <c r="P3650" s="3"/>
      <c r="Q3650" s="3">
        <f t="shared" si="104"/>
        <v>6900</v>
      </c>
      <c r="T3650" s="15"/>
    </row>
    <row r="3651" spans="1:21" ht="11.85" customHeight="1" x14ac:dyDescent="0.2">
      <c r="A3651" s="2" t="s">
        <v>1489</v>
      </c>
      <c r="C3651" s="3">
        <v>3460</v>
      </c>
      <c r="D3651" s="3"/>
      <c r="E3651" s="3">
        <v>3803.78</v>
      </c>
      <c r="F3651" s="3"/>
      <c r="G3651" s="4">
        <v>4847.54</v>
      </c>
      <c r="H3651" s="3"/>
      <c r="I3651" s="3">
        <v>5550</v>
      </c>
      <c r="J3651" s="3"/>
      <c r="K3651" s="3">
        <v>5550</v>
      </c>
      <c r="L3651" s="3"/>
      <c r="M3651" s="3">
        <v>5550</v>
      </c>
      <c r="N3651" s="3"/>
      <c r="O3651" s="3">
        <v>0</v>
      </c>
      <c r="P3651" s="3"/>
      <c r="Q3651" s="3">
        <f t="shared" si="104"/>
        <v>5550</v>
      </c>
      <c r="T3651" s="15"/>
    </row>
    <row r="3652" spans="1:21" ht="11.85" customHeight="1" x14ac:dyDescent="0.2">
      <c r="A3652" s="2" t="s">
        <v>1490</v>
      </c>
      <c r="C3652" s="3">
        <v>2160</v>
      </c>
      <c r="D3652" s="3"/>
      <c r="E3652" s="3">
        <v>2160</v>
      </c>
      <c r="F3652" s="3"/>
      <c r="G3652" s="4">
        <v>8853.2900000000009</v>
      </c>
      <c r="H3652" s="3"/>
      <c r="I3652" s="3">
        <v>9060</v>
      </c>
      <c r="J3652" s="3"/>
      <c r="K3652" s="3">
        <v>10060</v>
      </c>
      <c r="L3652" s="3"/>
      <c r="M3652" s="3">
        <v>12400</v>
      </c>
      <c r="N3652" s="3"/>
      <c r="O3652" s="3">
        <v>0</v>
      </c>
      <c r="P3652" s="3"/>
      <c r="Q3652" s="3">
        <f t="shared" si="104"/>
        <v>12400</v>
      </c>
      <c r="T3652" s="15"/>
    </row>
    <row r="3653" spans="1:21" ht="11.85" customHeight="1" x14ac:dyDescent="0.2">
      <c r="A3653" s="2" t="s">
        <v>1491</v>
      </c>
      <c r="C3653" s="19">
        <v>0</v>
      </c>
      <c r="D3653" s="3"/>
      <c r="E3653" s="19">
        <v>0</v>
      </c>
      <c r="F3653" s="3"/>
      <c r="G3653" s="20">
        <v>0</v>
      </c>
      <c r="H3653" s="3"/>
      <c r="I3653" s="19">
        <v>0</v>
      </c>
      <c r="J3653" s="3"/>
      <c r="K3653" s="19">
        <v>0</v>
      </c>
      <c r="L3653" s="3"/>
      <c r="M3653" s="19">
        <v>1000</v>
      </c>
      <c r="N3653" s="3"/>
      <c r="O3653" s="19">
        <v>25000</v>
      </c>
      <c r="P3653" s="3"/>
      <c r="Q3653" s="19">
        <f>M3653+O3653</f>
        <v>26000</v>
      </c>
      <c r="T3653" s="15"/>
    </row>
    <row r="3654" spans="1:21" ht="11.85" customHeight="1" x14ac:dyDescent="0.2">
      <c r="A3654" s="2" t="s">
        <v>1492</v>
      </c>
      <c r="C3654" s="16">
        <v>0</v>
      </c>
      <c r="D3654" s="3"/>
      <c r="E3654" s="16">
        <v>0</v>
      </c>
      <c r="F3654" s="3"/>
      <c r="G3654" s="17">
        <v>0</v>
      </c>
      <c r="H3654" s="3"/>
      <c r="I3654" s="16">
        <v>40000</v>
      </c>
      <c r="J3654" s="3"/>
      <c r="K3654" s="16">
        <v>40000</v>
      </c>
      <c r="L3654" s="3"/>
      <c r="M3654" s="16">
        <v>40000</v>
      </c>
      <c r="N3654" s="3"/>
      <c r="O3654" s="16">
        <v>0</v>
      </c>
      <c r="P3654" s="3"/>
      <c r="Q3654" s="16">
        <f t="shared" si="104"/>
        <v>40000</v>
      </c>
      <c r="T3654" s="15"/>
    </row>
    <row r="3655" spans="1:21" ht="11.85" customHeight="1" x14ac:dyDescent="0.2">
      <c r="A3655" s="2" t="s">
        <v>267</v>
      </c>
      <c r="C3655" s="3">
        <f>SUM(C3647:C3654)</f>
        <v>17573</v>
      </c>
      <c r="D3655" s="3"/>
      <c r="E3655" s="3">
        <f>SUM(E3647:E3654)</f>
        <v>19431.75</v>
      </c>
      <c r="F3655" s="3"/>
      <c r="G3655" s="4">
        <f>SUM(G3647:G3654)</f>
        <v>44894.13</v>
      </c>
      <c r="H3655" s="3"/>
      <c r="I3655" s="3">
        <f>SUM(I3647:I3654)</f>
        <v>96110</v>
      </c>
      <c r="J3655" s="3"/>
      <c r="K3655" s="3">
        <f>SUM(K3647:K3654)</f>
        <v>97110</v>
      </c>
      <c r="L3655" s="3"/>
      <c r="M3655" s="3">
        <f>SUM(M3647:M3654)</f>
        <v>96350</v>
      </c>
      <c r="N3655" s="3"/>
      <c r="O3655" s="3">
        <f>SUM(O3647:O3654)</f>
        <v>25000</v>
      </c>
      <c r="P3655" s="3"/>
      <c r="Q3655" s="3">
        <f>SUM(Q3647:Q3654)</f>
        <v>121350</v>
      </c>
      <c r="R3655" s="3"/>
      <c r="S3655" s="3"/>
      <c r="U3655" s="3"/>
    </row>
    <row r="3656" spans="1:21" ht="11.85" customHeight="1" x14ac:dyDescent="0.2">
      <c r="C3656" s="3"/>
      <c r="D3656" s="3"/>
      <c r="F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</row>
    <row r="3657" spans="1:21" ht="11.85" customHeight="1" x14ac:dyDescent="0.2">
      <c r="A3657" s="14" t="s">
        <v>268</v>
      </c>
      <c r="C3657" s="3"/>
      <c r="D3657" s="3"/>
      <c r="F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</row>
    <row r="3658" spans="1:21" ht="11.85" customHeight="1" x14ac:dyDescent="0.2">
      <c r="A3658" s="2" t="s">
        <v>1493</v>
      </c>
      <c r="C3658" s="3">
        <v>2079</v>
      </c>
      <c r="D3658" s="3"/>
      <c r="E3658" s="3">
        <v>4397.38</v>
      </c>
      <c r="F3658" s="3"/>
      <c r="G3658" s="4">
        <v>1617.91</v>
      </c>
      <c r="H3658" s="3"/>
      <c r="I3658" s="3">
        <v>2500</v>
      </c>
      <c r="J3658" s="3"/>
      <c r="K3658" s="3">
        <v>2500</v>
      </c>
      <c r="L3658" s="3"/>
      <c r="M3658" s="3">
        <v>2500</v>
      </c>
      <c r="N3658" s="3"/>
      <c r="O3658" s="3">
        <v>0</v>
      </c>
      <c r="P3658" s="3"/>
      <c r="Q3658" s="3">
        <f t="shared" ref="Q3658:Q3667" si="105">M3658+O3658</f>
        <v>2500</v>
      </c>
      <c r="T3658" s="15"/>
    </row>
    <row r="3659" spans="1:21" ht="11.85" customHeight="1" x14ac:dyDescent="0.2">
      <c r="A3659" s="2" t="s">
        <v>1494</v>
      </c>
      <c r="C3659" s="3">
        <v>15332</v>
      </c>
      <c r="D3659" s="3"/>
      <c r="E3659" s="3">
        <v>19497.84</v>
      </c>
      <c r="F3659" s="3"/>
      <c r="G3659" s="4">
        <v>17290.900000000001</v>
      </c>
      <c r="H3659" s="3"/>
      <c r="I3659" s="3">
        <v>20000</v>
      </c>
      <c r="J3659" s="3"/>
      <c r="K3659" s="3">
        <v>20000</v>
      </c>
      <c r="L3659" s="3"/>
      <c r="M3659" s="3">
        <v>20000</v>
      </c>
      <c r="N3659" s="3"/>
      <c r="O3659" s="3">
        <v>0</v>
      </c>
      <c r="P3659" s="3"/>
      <c r="Q3659" s="3">
        <f t="shared" si="105"/>
        <v>20000</v>
      </c>
      <c r="T3659" s="15"/>
    </row>
    <row r="3660" spans="1:21" ht="11.85" customHeight="1" x14ac:dyDescent="0.2">
      <c r="A3660" s="2" t="s">
        <v>1495</v>
      </c>
      <c r="C3660" s="3">
        <v>0</v>
      </c>
      <c r="D3660" s="3"/>
      <c r="E3660" s="3">
        <v>14010.93</v>
      </c>
      <c r="F3660" s="3"/>
      <c r="G3660" s="4">
        <v>9033.1</v>
      </c>
      <c r="H3660" s="3"/>
      <c r="I3660" s="3">
        <v>10000</v>
      </c>
      <c r="J3660" s="3"/>
      <c r="K3660" s="3">
        <v>10000</v>
      </c>
      <c r="L3660" s="3"/>
      <c r="M3660" s="3">
        <v>10000</v>
      </c>
      <c r="N3660" s="3"/>
      <c r="O3660" s="3">
        <v>0</v>
      </c>
      <c r="P3660" s="3"/>
      <c r="Q3660" s="3">
        <f t="shared" si="105"/>
        <v>10000</v>
      </c>
      <c r="T3660" s="15"/>
    </row>
    <row r="3661" spans="1:21" ht="11.85" customHeight="1" x14ac:dyDescent="0.2">
      <c r="A3661" s="2" t="s">
        <v>1496</v>
      </c>
      <c r="C3661" s="3">
        <v>2674</v>
      </c>
      <c r="D3661" s="3"/>
      <c r="E3661" s="3">
        <v>3552.45</v>
      </c>
      <c r="F3661" s="3"/>
      <c r="G3661" s="4">
        <v>3917.16</v>
      </c>
      <c r="H3661" s="3"/>
      <c r="I3661" s="3">
        <v>4100</v>
      </c>
      <c r="J3661" s="3"/>
      <c r="K3661" s="3">
        <v>7100</v>
      </c>
      <c r="L3661" s="3"/>
      <c r="M3661" s="3">
        <v>4100</v>
      </c>
      <c r="N3661" s="3"/>
      <c r="O3661" s="3">
        <v>0</v>
      </c>
      <c r="P3661" s="3"/>
      <c r="Q3661" s="3">
        <f t="shared" si="105"/>
        <v>4100</v>
      </c>
      <c r="T3661" s="15"/>
    </row>
    <row r="3662" spans="1:21" ht="11.85" customHeight="1" x14ac:dyDescent="0.2">
      <c r="A3662" s="2" t="s">
        <v>1497</v>
      </c>
      <c r="C3662" s="3">
        <v>0</v>
      </c>
      <c r="D3662" s="3"/>
      <c r="E3662" s="3">
        <v>10.35</v>
      </c>
      <c r="F3662" s="3"/>
      <c r="G3662" s="4">
        <v>0</v>
      </c>
      <c r="H3662" s="3"/>
      <c r="I3662" s="3">
        <v>0</v>
      </c>
      <c r="J3662" s="3"/>
      <c r="K3662" s="3">
        <v>0</v>
      </c>
      <c r="L3662" s="3"/>
      <c r="M3662" s="3">
        <v>0</v>
      </c>
      <c r="N3662" s="3"/>
      <c r="O3662" s="3">
        <v>0</v>
      </c>
      <c r="P3662" s="3"/>
      <c r="Q3662" s="3">
        <f t="shared" si="105"/>
        <v>0</v>
      </c>
      <c r="T3662" s="15"/>
    </row>
    <row r="3663" spans="1:21" ht="11.85" customHeight="1" x14ac:dyDescent="0.2">
      <c r="A3663" s="2" t="s">
        <v>1498</v>
      </c>
      <c r="C3663" s="3">
        <v>6501</v>
      </c>
      <c r="D3663" s="3"/>
      <c r="E3663" s="3">
        <v>7866.66</v>
      </c>
      <c r="F3663" s="3"/>
      <c r="G3663" s="4">
        <v>10390.540000000001</v>
      </c>
      <c r="H3663" s="3"/>
      <c r="I3663" s="3">
        <v>10000</v>
      </c>
      <c r="J3663" s="3"/>
      <c r="K3663" s="3">
        <v>11500</v>
      </c>
      <c r="L3663" s="3"/>
      <c r="M3663" s="3">
        <v>11500</v>
      </c>
      <c r="N3663" s="3"/>
      <c r="O3663" s="3">
        <v>0</v>
      </c>
      <c r="P3663" s="3"/>
      <c r="Q3663" s="3">
        <f t="shared" si="105"/>
        <v>11500</v>
      </c>
      <c r="T3663" s="15"/>
    </row>
    <row r="3664" spans="1:21" ht="11.85" customHeight="1" x14ac:dyDescent="0.2">
      <c r="A3664" s="2" t="s">
        <v>1499</v>
      </c>
      <c r="C3664" s="3">
        <v>0</v>
      </c>
      <c r="D3664" s="3"/>
      <c r="E3664" s="3">
        <v>0</v>
      </c>
      <c r="F3664" s="3"/>
      <c r="G3664" s="4">
        <v>0</v>
      </c>
      <c r="H3664" s="3"/>
      <c r="I3664" s="3">
        <v>0</v>
      </c>
      <c r="J3664" s="3"/>
      <c r="K3664" s="3">
        <v>0</v>
      </c>
      <c r="L3664" s="3"/>
      <c r="M3664" s="3">
        <v>0</v>
      </c>
      <c r="N3664" s="3"/>
      <c r="O3664" s="3">
        <v>0</v>
      </c>
      <c r="P3664" s="3"/>
      <c r="Q3664" s="3">
        <f t="shared" si="105"/>
        <v>0</v>
      </c>
      <c r="T3664" s="15"/>
    </row>
    <row r="3665" spans="1:20" ht="11.85" customHeight="1" x14ac:dyDescent="0.2">
      <c r="A3665" s="2" t="s">
        <v>1500</v>
      </c>
      <c r="C3665" s="3">
        <v>10753</v>
      </c>
      <c r="D3665" s="3"/>
      <c r="E3665" s="3">
        <v>-2502.46</v>
      </c>
      <c r="F3665" s="3"/>
      <c r="G3665" s="4">
        <v>-83.93</v>
      </c>
      <c r="H3665" s="3"/>
      <c r="I3665" s="3">
        <v>2000</v>
      </c>
      <c r="J3665" s="3"/>
      <c r="K3665" s="3">
        <v>2000</v>
      </c>
      <c r="L3665" s="3"/>
      <c r="M3665" s="3">
        <v>2000</v>
      </c>
      <c r="N3665" s="3"/>
      <c r="O3665" s="3">
        <v>0</v>
      </c>
      <c r="P3665" s="3"/>
      <c r="Q3665" s="3">
        <f t="shared" si="105"/>
        <v>2000</v>
      </c>
      <c r="T3665" s="15"/>
    </row>
    <row r="3666" spans="1:20" ht="11.85" customHeight="1" x14ac:dyDescent="0.2">
      <c r="A3666" s="2" t="s">
        <v>1501</v>
      </c>
      <c r="C3666" s="3">
        <v>5121</v>
      </c>
      <c r="D3666" s="3"/>
      <c r="E3666" s="3">
        <v>5200</v>
      </c>
      <c r="F3666" s="3"/>
      <c r="G3666" s="4">
        <v>5005</v>
      </c>
      <c r="H3666" s="3"/>
      <c r="I3666" s="3">
        <v>5000</v>
      </c>
      <c r="J3666" s="3"/>
      <c r="K3666" s="3">
        <v>5000</v>
      </c>
      <c r="L3666" s="3"/>
      <c r="M3666" s="3">
        <v>5000</v>
      </c>
      <c r="N3666" s="3"/>
      <c r="O3666" s="3">
        <v>0</v>
      </c>
      <c r="P3666" s="3"/>
      <c r="Q3666" s="3">
        <f t="shared" si="105"/>
        <v>5000</v>
      </c>
      <c r="T3666" s="15"/>
    </row>
    <row r="3667" spans="1:20" ht="11.85" customHeight="1" x14ac:dyDescent="0.2">
      <c r="A3667" s="2" t="s">
        <v>1502</v>
      </c>
      <c r="C3667" s="16">
        <v>0</v>
      </c>
      <c r="D3667" s="3"/>
      <c r="E3667" s="16">
        <v>0</v>
      </c>
      <c r="F3667" s="3"/>
      <c r="G3667" s="17">
        <v>848.6</v>
      </c>
      <c r="H3667" s="3"/>
      <c r="I3667" s="16">
        <v>786</v>
      </c>
      <c r="J3667" s="3"/>
      <c r="K3667" s="16">
        <v>786</v>
      </c>
      <c r="L3667" s="3"/>
      <c r="M3667" s="16">
        <v>585</v>
      </c>
      <c r="N3667" s="3"/>
      <c r="O3667" s="16">
        <v>0</v>
      </c>
      <c r="P3667" s="3"/>
      <c r="Q3667" s="16">
        <f t="shared" si="105"/>
        <v>585</v>
      </c>
      <c r="T3667" s="15"/>
    </row>
    <row r="3668" spans="1:20" ht="11.85" customHeight="1" x14ac:dyDescent="0.2">
      <c r="A3668" s="2" t="s">
        <v>290</v>
      </c>
      <c r="C3668" s="3">
        <f>SUM(C3658:C3667)</f>
        <v>42460</v>
      </c>
      <c r="D3668" s="3"/>
      <c r="E3668" s="3">
        <f>SUM(E3658:E3667)</f>
        <v>52033.15</v>
      </c>
      <c r="F3668" s="3"/>
      <c r="G3668" s="4">
        <f>SUM(G3658:G3667)</f>
        <v>48019.28</v>
      </c>
      <c r="H3668" s="3"/>
      <c r="I3668" s="3">
        <f>SUM(I3658:I3667)</f>
        <v>54386</v>
      </c>
      <c r="J3668" s="3"/>
      <c r="K3668" s="3">
        <f>SUM(K3658:K3667)</f>
        <v>58886</v>
      </c>
      <c r="L3668" s="3"/>
      <c r="M3668" s="3">
        <f>SUM(M3658:M3667)</f>
        <v>55685</v>
      </c>
      <c r="N3668" s="3"/>
      <c r="O3668" s="3">
        <f>SUM(O3658:O3667)</f>
        <v>0</v>
      </c>
      <c r="P3668" s="3"/>
      <c r="Q3668" s="3">
        <f>SUM(Q3658:Q3667)</f>
        <v>55685</v>
      </c>
    </row>
    <row r="3669" spans="1:20" ht="11.85" customHeight="1" x14ac:dyDescent="0.2">
      <c r="C3669" s="3"/>
      <c r="D3669" s="3"/>
      <c r="F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</row>
    <row r="3670" spans="1:20" ht="11.85" customHeight="1" x14ac:dyDescent="0.2">
      <c r="A3670" s="2" t="s">
        <v>1503</v>
      </c>
      <c r="C3670" s="19">
        <v>0</v>
      </c>
      <c r="D3670" s="3"/>
      <c r="E3670" s="19">
        <v>0</v>
      </c>
      <c r="F3670" s="3"/>
      <c r="G3670" s="20">
        <v>117944.66</v>
      </c>
      <c r="H3670" s="3"/>
      <c r="I3670" s="19">
        <v>0</v>
      </c>
      <c r="J3670" s="3"/>
      <c r="K3670" s="19">
        <v>0</v>
      </c>
      <c r="L3670" s="3"/>
      <c r="M3670" s="19">
        <v>0</v>
      </c>
      <c r="N3670" s="3"/>
      <c r="O3670" s="19">
        <v>0</v>
      </c>
      <c r="P3670" s="3"/>
      <c r="Q3670" s="19">
        <f>M3670+O3670</f>
        <v>0</v>
      </c>
    </row>
    <row r="3671" spans="1:20" ht="11.85" customHeight="1" x14ac:dyDescent="0.2">
      <c r="A3671" s="2" t="s">
        <v>1504</v>
      </c>
      <c r="C3671" s="16">
        <v>0</v>
      </c>
      <c r="D3671" s="3"/>
      <c r="E3671" s="16">
        <v>0</v>
      </c>
      <c r="F3671" s="3"/>
      <c r="G3671" s="17">
        <v>0</v>
      </c>
      <c r="H3671" s="3"/>
      <c r="I3671" s="16">
        <v>0</v>
      </c>
      <c r="J3671" s="3"/>
      <c r="K3671" s="16">
        <v>0</v>
      </c>
      <c r="L3671" s="3"/>
      <c r="M3671" s="16">
        <v>0</v>
      </c>
      <c r="N3671" s="3"/>
      <c r="O3671" s="16">
        <v>0</v>
      </c>
      <c r="P3671" s="3"/>
      <c r="Q3671" s="16">
        <v>0</v>
      </c>
    </row>
    <row r="3672" spans="1:20" ht="11.85" customHeight="1" x14ac:dyDescent="0.2">
      <c r="A3672" s="2" t="s">
        <v>293</v>
      </c>
      <c r="C3672" s="3">
        <f>SUM(C3670:C3671)</f>
        <v>0</v>
      </c>
      <c r="D3672" s="3"/>
      <c r="E3672" s="3">
        <f>SUM(E3670:E3671)</f>
        <v>0</v>
      </c>
      <c r="F3672" s="3"/>
      <c r="G3672" s="4">
        <f>SUM(G3670:G3671)</f>
        <v>117944.66</v>
      </c>
      <c r="H3672" s="3"/>
      <c r="I3672" s="3">
        <f>SUM(I3670:I3671)</f>
        <v>0</v>
      </c>
      <c r="J3672" s="3"/>
      <c r="K3672" s="3">
        <f>SUM(K3670:K3671)</f>
        <v>0</v>
      </c>
      <c r="L3672" s="3"/>
      <c r="M3672" s="3">
        <f>SUM(M3670:M3671)</f>
        <v>0</v>
      </c>
      <c r="N3672" s="3"/>
      <c r="O3672" s="3">
        <f>SUM(O3670:O3671)</f>
        <v>0</v>
      </c>
      <c r="P3672" s="3"/>
      <c r="Q3672" s="3">
        <f>SUM(Q3670:Q3671)</f>
        <v>0</v>
      </c>
    </row>
    <row r="3673" spans="1:20" ht="11.85" customHeight="1" x14ac:dyDescent="0.2">
      <c r="C3673" s="3"/>
      <c r="D3673" s="3"/>
      <c r="F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</row>
    <row r="3674" spans="1:20" ht="11.85" customHeight="1" x14ac:dyDescent="0.2">
      <c r="A3674" s="14" t="s">
        <v>943</v>
      </c>
      <c r="C3674" s="3"/>
      <c r="D3674" s="3"/>
      <c r="F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</row>
    <row r="3675" spans="1:20" ht="11.85" customHeight="1" x14ac:dyDescent="0.2">
      <c r="A3675" s="2" t="s">
        <v>1505</v>
      </c>
      <c r="C3675" s="16">
        <v>5000</v>
      </c>
      <c r="D3675" s="3"/>
      <c r="E3675" s="16">
        <v>4901.1000000000004</v>
      </c>
      <c r="F3675" s="3"/>
      <c r="G3675" s="17">
        <v>24344.71</v>
      </c>
      <c r="H3675" s="3"/>
      <c r="I3675" s="16">
        <v>15000</v>
      </c>
      <c r="J3675" s="3"/>
      <c r="K3675" s="16">
        <v>18635</v>
      </c>
      <c r="L3675" s="3"/>
      <c r="M3675" s="16">
        <v>10000</v>
      </c>
      <c r="N3675" s="3"/>
      <c r="O3675" s="16">
        <v>43177</v>
      </c>
      <c r="P3675" s="3"/>
      <c r="Q3675" s="16">
        <f>M3675+O3675</f>
        <v>53177</v>
      </c>
      <c r="T3675" s="15"/>
    </row>
    <row r="3676" spans="1:20" ht="11.85" customHeight="1" x14ac:dyDescent="0.2">
      <c r="A3676" s="2" t="s">
        <v>945</v>
      </c>
      <c r="C3676" s="3">
        <f>SUM(C3675:C3675)</f>
        <v>5000</v>
      </c>
      <c r="D3676" s="3"/>
      <c r="E3676" s="3">
        <f>SUM(E3675:E3675)</f>
        <v>4901.1000000000004</v>
      </c>
      <c r="F3676" s="3"/>
      <c r="G3676" s="4">
        <f>SUM(G3675:G3675)</f>
        <v>24344.71</v>
      </c>
      <c r="H3676" s="3"/>
      <c r="I3676" s="3">
        <f>SUM(I3675:I3675)</f>
        <v>15000</v>
      </c>
      <c r="J3676" s="3"/>
      <c r="K3676" s="3">
        <f>SUM(K3675:K3675)</f>
        <v>18635</v>
      </c>
      <c r="L3676" s="3"/>
      <c r="M3676" s="3">
        <f>SUM(M3675:M3675)</f>
        <v>10000</v>
      </c>
      <c r="N3676" s="3"/>
      <c r="O3676" s="3">
        <f>SUM(O3675:O3675)</f>
        <v>43177</v>
      </c>
      <c r="P3676" s="3"/>
      <c r="Q3676" s="3">
        <f>SUM(Q3675:Q3675)</f>
        <v>53177</v>
      </c>
    </row>
    <row r="3677" spans="1:20" ht="11.85" customHeight="1" x14ac:dyDescent="0.2">
      <c r="C3677" s="3"/>
      <c r="D3677" s="3"/>
      <c r="F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</row>
    <row r="3678" spans="1:20" ht="11.85" customHeight="1" x14ac:dyDescent="0.2">
      <c r="A3678" s="14" t="s">
        <v>294</v>
      </c>
      <c r="C3678" s="3"/>
      <c r="D3678" s="3"/>
      <c r="F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</row>
    <row r="3679" spans="1:20" ht="11.85" customHeight="1" x14ac:dyDescent="0.2">
      <c r="A3679" s="2" t="s">
        <v>1506</v>
      </c>
      <c r="C3679" s="3">
        <v>0</v>
      </c>
      <c r="D3679" s="3"/>
      <c r="E3679" s="3">
        <v>0</v>
      </c>
      <c r="F3679" s="3"/>
      <c r="G3679" s="4">
        <v>3938.4</v>
      </c>
      <c r="H3679" s="3"/>
      <c r="I3679" s="3">
        <v>4958</v>
      </c>
      <c r="J3679" s="3"/>
      <c r="K3679" s="3">
        <v>4958</v>
      </c>
      <c r="L3679" s="3"/>
      <c r="M3679" s="3">
        <v>5159</v>
      </c>
      <c r="N3679" s="3"/>
      <c r="O3679" s="3">
        <v>0</v>
      </c>
      <c r="P3679" s="3"/>
      <c r="Q3679" s="3">
        <f>M3679+O3679</f>
        <v>5159</v>
      </c>
      <c r="T3679" s="15"/>
    </row>
    <row r="3680" spans="1:20" ht="11.85" customHeight="1" x14ac:dyDescent="0.2">
      <c r="A3680" s="2" t="s">
        <v>1507</v>
      </c>
      <c r="C3680" s="3">
        <v>0</v>
      </c>
      <c r="D3680" s="3"/>
      <c r="E3680" s="3">
        <v>0</v>
      </c>
      <c r="F3680" s="3"/>
      <c r="G3680" s="4">
        <v>0</v>
      </c>
      <c r="H3680" s="3"/>
      <c r="I3680" s="3">
        <v>0</v>
      </c>
      <c r="J3680" s="3"/>
      <c r="K3680" s="3">
        <v>0</v>
      </c>
      <c r="L3680" s="3"/>
      <c r="M3680" s="3">
        <v>0</v>
      </c>
      <c r="N3680" s="3"/>
      <c r="O3680" s="3">
        <v>0</v>
      </c>
      <c r="P3680" s="3"/>
      <c r="Q3680" s="3">
        <f>M3680+O3680</f>
        <v>0</v>
      </c>
    </row>
    <row r="3681" spans="1:22" ht="11.85" customHeight="1" x14ac:dyDescent="0.2">
      <c r="A3681" s="2" t="s">
        <v>1508</v>
      </c>
      <c r="C3681" s="16">
        <v>0</v>
      </c>
      <c r="D3681" s="3"/>
      <c r="E3681" s="16">
        <v>0</v>
      </c>
      <c r="F3681" s="3"/>
      <c r="G3681" s="17">
        <v>0</v>
      </c>
      <c r="H3681" s="3"/>
      <c r="I3681" s="16">
        <v>0</v>
      </c>
      <c r="J3681" s="3"/>
      <c r="K3681" s="16">
        <v>0</v>
      </c>
      <c r="L3681" s="3"/>
      <c r="M3681" s="16">
        <v>0</v>
      </c>
      <c r="N3681" s="3"/>
      <c r="O3681" s="16">
        <v>10640</v>
      </c>
      <c r="P3681" s="3"/>
      <c r="Q3681" s="16">
        <f>M3681+O3681</f>
        <v>10640</v>
      </c>
    </row>
    <row r="3682" spans="1:22" ht="11.85" customHeight="1" x14ac:dyDescent="0.2">
      <c r="A3682" s="2" t="s">
        <v>296</v>
      </c>
      <c r="C3682" s="3">
        <f>SUM(C3679:C3681)</f>
        <v>0</v>
      </c>
      <c r="D3682" s="3"/>
      <c r="E3682" s="3">
        <f>SUM(E3679:E3681)</f>
        <v>0</v>
      </c>
      <c r="F3682" s="3"/>
      <c r="G3682" s="4">
        <f>SUM(G3679:G3681)</f>
        <v>3938.4</v>
      </c>
      <c r="H3682" s="3"/>
      <c r="I3682" s="3">
        <f>SUM(I3679:I3681)</f>
        <v>4958</v>
      </c>
      <c r="J3682" s="3"/>
      <c r="K3682" s="3">
        <f>SUM(K3679:K3681)</f>
        <v>4958</v>
      </c>
      <c r="L3682" s="3"/>
      <c r="M3682" s="3">
        <f>SUM(M3679:M3681)</f>
        <v>5159</v>
      </c>
      <c r="N3682" s="3"/>
      <c r="O3682" s="3">
        <f>SUM(O3679:O3681)</f>
        <v>10640</v>
      </c>
      <c r="P3682" s="3"/>
      <c r="Q3682" s="3">
        <f>SUM(Q3679:Q3681)</f>
        <v>15799</v>
      </c>
    </row>
    <row r="3683" spans="1:22" ht="11.85" customHeight="1" x14ac:dyDescent="0.2">
      <c r="C3683" s="3"/>
      <c r="D3683" s="3"/>
      <c r="F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</row>
    <row r="3684" spans="1:22" ht="11.85" customHeight="1" x14ac:dyDescent="0.2">
      <c r="A3684" s="2" t="s">
        <v>1509</v>
      </c>
      <c r="C3684" s="3">
        <f>C3655+C3668+C3672+C3676+C3682</f>
        <v>65033</v>
      </c>
      <c r="D3684" s="3"/>
      <c r="E3684" s="3">
        <f>E3655+E3668+E3672+E3676+E3682</f>
        <v>76366</v>
      </c>
      <c r="F3684" s="3"/>
      <c r="G3684" s="4">
        <f>G3655+G3668+G3672+G3676+G3682</f>
        <v>239141.18</v>
      </c>
      <c r="H3684" s="3"/>
      <c r="I3684" s="3">
        <f>I3655+I3668+I3672+I3676+I3682</f>
        <v>170454</v>
      </c>
      <c r="J3684" s="3"/>
      <c r="K3684" s="3">
        <f>K3655+K3668+K3672+K3676+K3682</f>
        <v>179589</v>
      </c>
      <c r="L3684" s="3"/>
      <c r="M3684" s="3">
        <f>M3655+M3668+M3672+M3676+M3682</f>
        <v>167194</v>
      </c>
      <c r="N3684" s="3"/>
      <c r="O3684" s="3">
        <f>O3655+O3668+O3672+O3676+O3682</f>
        <v>78817</v>
      </c>
      <c r="P3684" s="3"/>
      <c r="Q3684" s="3">
        <f>Q3655+Q3668+Q3672+Q3676+Q3682</f>
        <v>246011</v>
      </c>
      <c r="R3684" s="3"/>
      <c r="S3684" s="3"/>
      <c r="T3684" s="15"/>
      <c r="U3684" s="3"/>
      <c r="V3684" s="3"/>
    </row>
    <row r="3685" spans="1:22" ht="11.85" customHeight="1" x14ac:dyDescent="0.2">
      <c r="C3685" s="3"/>
      <c r="D3685" s="3"/>
      <c r="F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</row>
    <row r="3686" spans="1:22" ht="11.85" customHeight="1" x14ac:dyDescent="0.2">
      <c r="C3686" s="3"/>
      <c r="D3686" s="3"/>
      <c r="F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</row>
    <row r="3687" spans="1:22" ht="11.85" customHeight="1" x14ac:dyDescent="0.2">
      <c r="C3687" s="3"/>
      <c r="D3687" s="3"/>
      <c r="F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</row>
    <row r="3688" spans="1:22" ht="11.85" customHeight="1" x14ac:dyDescent="0.2">
      <c r="C3688" s="3"/>
      <c r="D3688" s="3"/>
      <c r="F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</row>
    <row r="3689" spans="1:22" ht="11.85" customHeight="1" x14ac:dyDescent="0.2">
      <c r="C3689" s="3"/>
      <c r="D3689" s="3"/>
      <c r="F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</row>
    <row r="3690" spans="1:22" ht="11.85" customHeight="1" x14ac:dyDescent="0.2">
      <c r="C3690" s="3"/>
      <c r="D3690" s="3"/>
      <c r="F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</row>
    <row r="3691" spans="1:22" ht="11.85" customHeight="1" x14ac:dyDescent="0.2">
      <c r="C3691" s="3"/>
      <c r="D3691" s="3"/>
      <c r="F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</row>
    <row r="3692" spans="1:22" ht="11.85" customHeight="1" x14ac:dyDescent="0.2">
      <c r="C3692" s="3"/>
      <c r="D3692" s="3"/>
      <c r="F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</row>
    <row r="3693" spans="1:22" ht="11.85" customHeight="1" x14ac:dyDescent="0.2">
      <c r="C3693" s="3"/>
      <c r="D3693" s="3"/>
      <c r="F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</row>
    <row r="3694" spans="1:22" ht="11.85" customHeight="1" x14ac:dyDescent="0.2">
      <c r="C3694" s="3"/>
      <c r="D3694" s="3"/>
      <c r="F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</row>
    <row r="3695" spans="1:22" ht="11.85" customHeight="1" x14ac:dyDescent="0.2">
      <c r="C3695" s="3"/>
      <c r="D3695" s="3"/>
      <c r="F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</row>
    <row r="3696" spans="1:22" ht="11.85" customHeight="1" x14ac:dyDescent="0.2">
      <c r="C3696" s="3"/>
      <c r="D3696" s="3"/>
      <c r="F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</row>
    <row r="3697" spans="1:19" ht="11.85" customHeight="1" x14ac:dyDescent="0.2">
      <c r="C3697" s="3"/>
      <c r="D3697" s="3"/>
      <c r="F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</row>
    <row r="3698" spans="1:19" ht="11.85" customHeight="1" x14ac:dyDescent="0.2">
      <c r="C3698" s="3"/>
      <c r="D3698" s="3"/>
      <c r="F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</row>
    <row r="3699" spans="1:19" ht="11.85" customHeight="1" x14ac:dyDescent="0.2">
      <c r="C3699" s="3"/>
      <c r="D3699" s="3"/>
      <c r="F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</row>
    <row r="3700" spans="1:19" ht="11.85" customHeight="1" x14ac:dyDescent="0.2">
      <c r="A3700" s="1"/>
      <c r="B3700" s="1"/>
      <c r="E3700" s="3" t="str">
        <f>$E$1</f>
        <v>CITY OF BRADY</v>
      </c>
    </row>
    <row r="3701" spans="1:19" ht="11.85" customHeight="1" x14ac:dyDescent="0.2">
      <c r="E3701" s="3" t="str">
        <f>$E$2</f>
        <v>BUDGET REPORT</v>
      </c>
    </row>
    <row r="3702" spans="1:19" ht="11.85" customHeight="1" x14ac:dyDescent="0.2">
      <c r="E3702" s="3" t="str">
        <f>$E$3</f>
        <v>FISCAL YEAR 2015 - 2016</v>
      </c>
    </row>
    <row r="3703" spans="1:19" ht="11.85" customHeight="1" x14ac:dyDescent="0.2">
      <c r="A3703" s="2" t="s">
        <v>1397</v>
      </c>
    </row>
    <row r="3704" spans="1:19" ht="11.85" customHeight="1" x14ac:dyDescent="0.2"/>
    <row r="3705" spans="1:19" ht="11.85" customHeight="1" x14ac:dyDescent="0.2">
      <c r="I3705" s="48" t="str">
        <f>$I$6</f>
        <v>(----- 2014-2015 ------)</v>
      </c>
      <c r="J3705" s="48"/>
      <c r="K3705" s="48"/>
      <c r="L3705" s="7"/>
      <c r="M3705" s="48" t="str">
        <f>$M$6</f>
        <v>2015-2016</v>
      </c>
      <c r="N3705" s="48"/>
      <c r="O3705" s="48"/>
      <c r="P3705" s="48"/>
      <c r="Q3705" s="48"/>
    </row>
    <row r="3706" spans="1:19" ht="11.85" customHeight="1" x14ac:dyDescent="0.2">
      <c r="C3706" s="7" t="str">
        <f>$C$7</f>
        <v>2011- 2012</v>
      </c>
      <c r="D3706" s="7"/>
      <c r="E3706" s="8" t="str">
        <f>$E$7</f>
        <v>2012-2013</v>
      </c>
      <c r="F3706" s="7"/>
      <c r="G3706" s="9" t="str">
        <f>$G$7</f>
        <v>2013- 2014</v>
      </c>
      <c r="H3706" s="7"/>
      <c r="I3706" s="7" t="s">
        <v>9</v>
      </c>
      <c r="J3706" s="7"/>
      <c r="K3706" s="7" t="str">
        <f>+$K$7</f>
        <v>PROJECTED</v>
      </c>
      <c r="L3706" s="7"/>
      <c r="M3706" s="7" t="str">
        <f>$M$7</f>
        <v>2015-2016</v>
      </c>
      <c r="N3706" s="7"/>
      <c r="O3706" s="7" t="str">
        <f>$O$7</f>
        <v>2015-2016</v>
      </c>
      <c r="P3706" s="7"/>
      <c r="Q3706" s="42" t="str">
        <f>$Q$7</f>
        <v>APPROVED</v>
      </c>
    </row>
    <row r="3707" spans="1:19" ht="11.85" customHeight="1" x14ac:dyDescent="0.2">
      <c r="A3707" s="10" t="s">
        <v>237</v>
      </c>
      <c r="C3707" s="11" t="s">
        <v>12</v>
      </c>
      <c r="D3707" s="7"/>
      <c r="E3707" s="12" t="s">
        <v>12</v>
      </c>
      <c r="F3707" s="7"/>
      <c r="G3707" s="13" t="s">
        <v>12</v>
      </c>
      <c r="H3707" s="7"/>
      <c r="I3707" s="11" t="s">
        <v>13</v>
      </c>
      <c r="J3707" s="7"/>
      <c r="K3707" s="11" t="s">
        <v>13</v>
      </c>
      <c r="L3707" s="7"/>
      <c r="M3707" s="11" t="str">
        <f>$M$8</f>
        <v>BASE</v>
      </c>
      <c r="N3707" s="7"/>
      <c r="O3707" s="11" t="str">
        <f>$O$8</f>
        <v>SUPPLEMENTAL</v>
      </c>
      <c r="P3707" s="7"/>
      <c r="Q3707" s="11" t="str">
        <f>$Q$8</f>
        <v>BUDGET</v>
      </c>
    </row>
    <row r="3708" spans="1:19" ht="11.85" customHeight="1" x14ac:dyDescent="0.2"/>
    <row r="3709" spans="1:19" ht="11.85" customHeight="1" thickBot="1" x14ac:dyDescent="0.25">
      <c r="A3709" s="2" t="s">
        <v>1047</v>
      </c>
      <c r="C3709" s="22">
        <f>C3564+C3620+C3684</f>
        <v>286339</v>
      </c>
      <c r="D3709" s="3"/>
      <c r="E3709" s="22">
        <f>E3564+E3620+E3684</f>
        <v>306316.46999999997</v>
      </c>
      <c r="F3709" s="3"/>
      <c r="G3709" s="23">
        <f>G3564+G3620+G3684</f>
        <v>471366.61</v>
      </c>
      <c r="H3709" s="3"/>
      <c r="I3709" s="22">
        <f>I3564+I3620+I3684</f>
        <v>427640</v>
      </c>
      <c r="J3709" s="3"/>
      <c r="K3709" s="22">
        <f>K3564+K3620+K3684</f>
        <v>439485</v>
      </c>
      <c r="L3709" s="3"/>
      <c r="M3709" s="22">
        <f>M3564+M3620+M3684</f>
        <v>438583</v>
      </c>
      <c r="N3709" s="3"/>
      <c r="O3709" s="22">
        <f>O3564+O3620+O3684</f>
        <v>78817</v>
      </c>
      <c r="P3709" s="3"/>
      <c r="Q3709" s="22">
        <f>Q3564+Q3620+Q3684</f>
        <v>517400</v>
      </c>
      <c r="R3709" s="3"/>
      <c r="S3709" s="3"/>
    </row>
    <row r="3710" spans="1:19" ht="11.85" customHeight="1" thickTop="1" x14ac:dyDescent="0.2">
      <c r="C3710" s="3"/>
      <c r="D3710" s="3"/>
      <c r="F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</row>
    <row r="3711" spans="1:19" ht="11.85" customHeight="1" thickBot="1" x14ac:dyDescent="0.25">
      <c r="A3711" s="2" t="s">
        <v>1048</v>
      </c>
      <c r="C3711" s="22">
        <f>C3492-C3709</f>
        <v>33943</v>
      </c>
      <c r="D3711" s="3"/>
      <c r="E3711" s="22">
        <f>E3492-E3709</f>
        <v>-0.48999999999068677</v>
      </c>
      <c r="F3711" s="3"/>
      <c r="G3711" s="23">
        <f>G3492-G3709</f>
        <v>0.48999999999068677</v>
      </c>
      <c r="H3711" s="3"/>
      <c r="I3711" s="22">
        <f>I3492-I3709</f>
        <v>0</v>
      </c>
      <c r="J3711" s="3"/>
      <c r="K3711" s="22">
        <f>K3492-K3709</f>
        <v>0</v>
      </c>
      <c r="L3711" s="3"/>
      <c r="M3711" s="22">
        <f>M3492-M3709</f>
        <v>0</v>
      </c>
      <c r="N3711" s="3"/>
      <c r="O3711" s="22">
        <f>O3492-O3709</f>
        <v>-246100</v>
      </c>
      <c r="P3711" s="3"/>
      <c r="Q3711" s="22">
        <f>Q3492-Q3709</f>
        <v>-246100</v>
      </c>
    </row>
    <row r="3712" spans="1:19" ht="11.85" customHeight="1" thickTop="1" x14ac:dyDescent="0.2">
      <c r="C3712" s="3"/>
      <c r="D3712" s="3"/>
      <c r="F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</row>
    <row r="3713" spans="1:21" ht="11.85" customHeight="1" x14ac:dyDescent="0.2">
      <c r="C3713" s="3"/>
      <c r="D3713" s="3"/>
      <c r="F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</row>
    <row r="3714" spans="1:21" ht="11.85" customHeight="1" x14ac:dyDescent="0.2">
      <c r="A3714" s="2" t="s">
        <v>1049</v>
      </c>
      <c r="C3714" s="3"/>
      <c r="D3714" s="3"/>
      <c r="F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</row>
    <row r="3715" spans="1:21" ht="11.85" customHeight="1" thickBot="1" x14ac:dyDescent="0.25">
      <c r="A3715" s="2" t="s">
        <v>17</v>
      </c>
      <c r="C3715" s="22"/>
      <c r="D3715" s="3"/>
      <c r="E3715" s="22">
        <f>E3457+E3492-E3709</f>
        <v>351548.51</v>
      </c>
      <c r="F3715" s="3"/>
      <c r="G3715" s="22">
        <f>G3457+G3492-G3709</f>
        <v>351549</v>
      </c>
      <c r="H3715" s="3"/>
      <c r="I3715" s="22">
        <f>I3457+I3492-I3709</f>
        <v>351549</v>
      </c>
      <c r="J3715" s="3"/>
      <c r="K3715" s="22">
        <f>K3457+K3492-K3709</f>
        <v>351549</v>
      </c>
      <c r="L3715" s="3"/>
      <c r="M3715" s="22">
        <f>M3457+M3492-M3709</f>
        <v>351549</v>
      </c>
      <c r="N3715" s="3"/>
      <c r="O3715" s="3"/>
      <c r="P3715" s="3"/>
      <c r="Q3715" s="22">
        <f>Q3457+Q3492-Q3709</f>
        <v>105449</v>
      </c>
      <c r="U3715" s="3"/>
    </row>
    <row r="3716" spans="1:21" ht="11.85" customHeight="1" thickTop="1" x14ac:dyDescent="0.2"/>
    <row r="3717" spans="1:21" ht="11.85" customHeight="1" x14ac:dyDescent="0.2"/>
    <row r="3718" spans="1:21" ht="11.85" customHeight="1" x14ac:dyDescent="0.2">
      <c r="O3718" s="19"/>
    </row>
    <row r="3719" spans="1:21" ht="11.85" customHeight="1" x14ac:dyDescent="0.2"/>
    <row r="3720" spans="1:21" ht="11.85" customHeight="1" x14ac:dyDescent="0.2"/>
    <row r="3721" spans="1:21" ht="11.85" customHeight="1" x14ac:dyDescent="0.2"/>
    <row r="3722" spans="1:21" ht="11.85" customHeight="1" x14ac:dyDescent="0.2"/>
    <row r="3723" spans="1:21" ht="11.85" customHeight="1" x14ac:dyDescent="0.2"/>
    <row r="3724" spans="1:21" ht="11.85" customHeight="1" x14ac:dyDescent="0.2"/>
    <row r="3725" spans="1:21" ht="11.85" customHeight="1" x14ac:dyDescent="0.2"/>
    <row r="3726" spans="1:21" ht="11.85" customHeight="1" x14ac:dyDescent="0.2"/>
    <row r="3727" spans="1:21" ht="11.85" customHeight="1" x14ac:dyDescent="0.2"/>
    <row r="3728" spans="1:21" ht="11.85" customHeight="1" x14ac:dyDescent="0.2"/>
    <row r="3729" ht="11.85" customHeight="1" x14ac:dyDescent="0.2"/>
    <row r="3730" ht="11.85" customHeight="1" x14ac:dyDescent="0.2"/>
    <row r="3731" ht="11.85" customHeight="1" x14ac:dyDescent="0.2"/>
    <row r="3732" ht="11.85" customHeight="1" x14ac:dyDescent="0.2"/>
    <row r="3733" ht="11.85" customHeight="1" x14ac:dyDescent="0.2"/>
    <row r="3734" ht="11.85" customHeight="1" x14ac:dyDescent="0.2"/>
    <row r="3735" ht="11.85" customHeight="1" x14ac:dyDescent="0.2"/>
    <row r="3736" ht="11.85" customHeight="1" x14ac:dyDescent="0.2"/>
    <row r="3737" ht="11.85" customHeight="1" x14ac:dyDescent="0.2"/>
    <row r="3738" ht="11.85" customHeight="1" x14ac:dyDescent="0.2"/>
    <row r="3739" ht="11.85" customHeight="1" x14ac:dyDescent="0.2"/>
    <row r="3740" ht="11.85" customHeight="1" x14ac:dyDescent="0.2"/>
    <row r="3741" ht="11.85" customHeight="1" x14ac:dyDescent="0.2"/>
    <row r="3742" ht="11.85" customHeight="1" x14ac:dyDescent="0.2"/>
    <row r="3743" ht="11.85" customHeight="1" x14ac:dyDescent="0.2"/>
    <row r="3744" ht="11.85" customHeight="1" x14ac:dyDescent="0.2"/>
    <row r="3745" ht="11.85" customHeight="1" x14ac:dyDescent="0.2"/>
    <row r="3746" ht="11.85" customHeight="1" x14ac:dyDescent="0.2"/>
    <row r="3747" ht="11.85" customHeight="1" x14ac:dyDescent="0.2"/>
    <row r="3748" ht="11.85" customHeight="1" x14ac:dyDescent="0.2"/>
    <row r="3749" ht="11.85" customHeight="1" x14ac:dyDescent="0.2"/>
    <row r="3750" ht="11.85" customHeight="1" x14ac:dyDescent="0.2"/>
    <row r="3751" ht="11.85" customHeight="1" x14ac:dyDescent="0.2"/>
    <row r="3752" ht="11.85" customHeight="1" x14ac:dyDescent="0.2"/>
    <row r="3753" ht="11.85" customHeight="1" x14ac:dyDescent="0.2"/>
    <row r="3754" ht="11.85" customHeight="1" x14ac:dyDescent="0.2"/>
    <row r="3755" ht="11.85" customHeight="1" x14ac:dyDescent="0.2"/>
    <row r="3756" ht="11.85" customHeight="1" x14ac:dyDescent="0.2"/>
    <row r="3757" ht="11.85" customHeight="1" x14ac:dyDescent="0.2"/>
    <row r="3758" ht="11.85" customHeight="1" x14ac:dyDescent="0.2"/>
    <row r="3759" ht="11.85" customHeight="1" x14ac:dyDescent="0.2"/>
    <row r="3760" ht="11.85" customHeight="1" x14ac:dyDescent="0.2"/>
    <row r="3761" spans="1:17" ht="11.85" customHeight="1" x14ac:dyDescent="0.2"/>
    <row r="3762" spans="1:17" ht="11.85" customHeight="1" x14ac:dyDescent="0.2"/>
    <row r="3763" spans="1:17" ht="11.85" customHeight="1" x14ac:dyDescent="0.2">
      <c r="A3763" s="1"/>
      <c r="B3763" s="1"/>
      <c r="E3763" s="3" t="str">
        <f>$E$1</f>
        <v>CITY OF BRADY</v>
      </c>
    </row>
    <row r="3764" spans="1:17" ht="11.85" customHeight="1" x14ac:dyDescent="0.2">
      <c r="E3764" s="3" t="str">
        <f>$E$2</f>
        <v>BUDGET REPORT</v>
      </c>
    </row>
    <row r="3765" spans="1:17" ht="11.85" customHeight="1" x14ac:dyDescent="0.2">
      <c r="E3765" s="3" t="str">
        <f>$E$3</f>
        <v>FISCAL YEAR 2015 - 2016</v>
      </c>
    </row>
    <row r="3766" spans="1:17" ht="11.85" customHeight="1" x14ac:dyDescent="0.2">
      <c r="A3766" s="2" t="s">
        <v>1510</v>
      </c>
    </row>
    <row r="3767" spans="1:17" ht="11.85" customHeight="1" x14ac:dyDescent="0.2"/>
    <row r="3768" spans="1:17" ht="11.85" customHeight="1" x14ac:dyDescent="0.2">
      <c r="I3768" s="48" t="str">
        <f>$I$6</f>
        <v>(----- 2014-2015 ------)</v>
      </c>
      <c r="J3768" s="48"/>
      <c r="K3768" s="48"/>
      <c r="L3768" s="7"/>
      <c r="M3768" s="48" t="str">
        <f>$M$6</f>
        <v>2015-2016</v>
      </c>
      <c r="N3768" s="48"/>
      <c r="O3768" s="48"/>
      <c r="P3768" s="48"/>
      <c r="Q3768" s="48"/>
    </row>
    <row r="3769" spans="1:17" ht="11.85" customHeight="1" x14ac:dyDescent="0.2">
      <c r="C3769" s="7" t="str">
        <f>$C$7</f>
        <v>2011- 2012</v>
      </c>
      <c r="D3769" s="7"/>
      <c r="E3769" s="8" t="str">
        <f>$E$7</f>
        <v>2012-2013</v>
      </c>
      <c r="F3769" s="7"/>
      <c r="G3769" s="9" t="str">
        <f>$G$7</f>
        <v>2013- 2014</v>
      </c>
      <c r="H3769" s="7"/>
      <c r="I3769" s="7" t="s">
        <v>9</v>
      </c>
      <c r="J3769" s="7"/>
      <c r="K3769" s="7" t="str">
        <f>+$K$7</f>
        <v>PROJECTED</v>
      </c>
      <c r="L3769" s="7"/>
      <c r="M3769" s="7" t="str">
        <f>$M$7</f>
        <v>2015-2016</v>
      </c>
      <c r="N3769" s="7"/>
      <c r="O3769" s="7" t="str">
        <f>$O$7</f>
        <v>2015-2016</v>
      </c>
      <c r="P3769" s="7"/>
      <c r="Q3769" s="42" t="str">
        <f>$Q$7</f>
        <v>APPROVED</v>
      </c>
    </row>
    <row r="3770" spans="1:17" ht="11.85" customHeight="1" x14ac:dyDescent="0.2">
      <c r="A3770" s="10"/>
      <c r="C3770" s="11" t="s">
        <v>12</v>
      </c>
      <c r="D3770" s="7"/>
      <c r="E3770" s="12" t="s">
        <v>12</v>
      </c>
      <c r="F3770" s="7"/>
      <c r="G3770" s="13" t="s">
        <v>12</v>
      </c>
      <c r="H3770" s="7"/>
      <c r="I3770" s="11" t="s">
        <v>13</v>
      </c>
      <c r="J3770" s="7"/>
      <c r="K3770" s="11" t="s">
        <v>13</v>
      </c>
      <c r="L3770" s="7"/>
      <c r="M3770" s="11" t="str">
        <f>$M$8</f>
        <v>BASE</v>
      </c>
      <c r="N3770" s="7"/>
      <c r="O3770" s="11" t="str">
        <f>$O$8</f>
        <v>SUPPLEMENTAL</v>
      </c>
      <c r="P3770" s="7"/>
      <c r="Q3770" s="11" t="str">
        <f>$Q$8</f>
        <v>BUDGET</v>
      </c>
    </row>
    <row r="3771" spans="1:17" ht="11.85" customHeight="1" x14ac:dyDescent="0.2"/>
    <row r="3772" spans="1:17" ht="11.85" customHeight="1" x14ac:dyDescent="0.2">
      <c r="A3772" s="2" t="s">
        <v>16</v>
      </c>
    </row>
    <row r="3773" spans="1:17" ht="11.85" customHeight="1" x14ac:dyDescent="0.2">
      <c r="A3773" s="2" t="s">
        <v>17</v>
      </c>
      <c r="C3773" s="3"/>
      <c r="D3773" s="3"/>
      <c r="F3773" s="3"/>
      <c r="G3773" s="3">
        <v>719848</v>
      </c>
      <c r="H3773" s="3"/>
      <c r="I3773" s="3">
        <f>+G4033</f>
        <v>835926.12000000011</v>
      </c>
      <c r="J3773" s="3"/>
      <c r="K3773" s="3">
        <f>+I3773</f>
        <v>835926.12000000011</v>
      </c>
      <c r="L3773" s="3"/>
      <c r="M3773" s="3">
        <f>+K4033</f>
        <v>774163.12000000011</v>
      </c>
      <c r="N3773" s="3"/>
      <c r="O3773" s="3"/>
      <c r="P3773" s="3"/>
      <c r="Q3773" s="3">
        <f>M3773</f>
        <v>774163.12000000011</v>
      </c>
    </row>
    <row r="3774" spans="1:17" ht="11.85" customHeight="1" x14ac:dyDescent="0.2">
      <c r="C3774" s="3"/>
      <c r="D3774" s="3"/>
      <c r="F3774" s="3"/>
      <c r="H3774" s="3"/>
      <c r="I3774" s="3"/>
      <c r="J3774" s="3"/>
      <c r="K3774" s="3"/>
      <c r="L3774" s="3"/>
      <c r="M3774" s="3"/>
      <c r="N3774" s="3"/>
      <c r="O3774" s="3"/>
      <c r="P3774" s="3"/>
      <c r="Q3774" s="3"/>
    </row>
    <row r="3775" spans="1:17" ht="11.85" customHeight="1" x14ac:dyDescent="0.2">
      <c r="A3775" s="14" t="s">
        <v>18</v>
      </c>
      <c r="C3775" s="3"/>
      <c r="D3775" s="3"/>
      <c r="F3775" s="3"/>
      <c r="H3775" s="3"/>
      <c r="I3775" s="3"/>
      <c r="J3775" s="3"/>
      <c r="K3775" s="3"/>
      <c r="L3775" s="3"/>
      <c r="M3775" s="3"/>
      <c r="N3775" s="3"/>
      <c r="O3775" s="3"/>
      <c r="P3775" s="3"/>
      <c r="Q3775" s="3"/>
    </row>
    <row r="3776" spans="1:17" ht="11.85" customHeight="1" x14ac:dyDescent="0.2">
      <c r="C3776" s="3"/>
      <c r="D3776" s="3"/>
      <c r="F3776" s="3"/>
      <c r="H3776" s="3"/>
      <c r="I3776" s="3"/>
      <c r="J3776" s="3"/>
      <c r="K3776" s="3"/>
      <c r="L3776" s="3"/>
      <c r="M3776" s="3"/>
      <c r="N3776" s="3"/>
      <c r="O3776" s="3"/>
      <c r="P3776" s="3"/>
      <c r="Q3776" s="3"/>
    </row>
    <row r="3777" spans="1:17" ht="11.85" customHeight="1" x14ac:dyDescent="0.2">
      <c r="A3777" s="14" t="s">
        <v>1213</v>
      </c>
      <c r="C3777" s="3"/>
      <c r="D3777" s="3"/>
      <c r="F3777" s="3"/>
      <c r="H3777" s="3"/>
      <c r="I3777" s="3"/>
      <c r="J3777" s="3"/>
      <c r="K3777" s="3"/>
      <c r="L3777" s="3"/>
      <c r="M3777" s="3"/>
      <c r="N3777" s="3"/>
      <c r="O3777" s="3"/>
      <c r="P3777" s="3"/>
      <c r="Q3777" s="3"/>
    </row>
    <row r="3778" spans="1:17" ht="11.85" customHeight="1" x14ac:dyDescent="0.2">
      <c r="A3778" s="2" t="s">
        <v>1511</v>
      </c>
      <c r="C3778" s="3">
        <v>437918</v>
      </c>
      <c r="D3778" s="3"/>
      <c r="E3778" s="3">
        <v>445808.31</v>
      </c>
      <c r="F3778" s="3"/>
      <c r="G3778" s="4">
        <v>446577.55</v>
      </c>
      <c r="H3778" s="3"/>
      <c r="I3778" s="3">
        <v>480020</v>
      </c>
      <c r="J3778" s="3"/>
      <c r="K3778" s="3">
        <v>480020</v>
      </c>
      <c r="L3778" s="3"/>
      <c r="M3778" s="3">
        <v>480000</v>
      </c>
      <c r="N3778" s="3"/>
      <c r="O3778" s="3">
        <v>0</v>
      </c>
      <c r="P3778" s="3"/>
      <c r="Q3778" s="3">
        <f t="shared" ref="Q3778:Q3783" si="106">M3778+O3778</f>
        <v>480000</v>
      </c>
    </row>
    <row r="3779" spans="1:17" ht="11.85" customHeight="1" x14ac:dyDescent="0.2">
      <c r="A3779" s="2" t="s">
        <v>1512</v>
      </c>
      <c r="C3779" s="3">
        <v>16258</v>
      </c>
      <c r="D3779" s="3"/>
      <c r="E3779" s="3">
        <v>18072.310000000001</v>
      </c>
      <c r="F3779" s="3"/>
      <c r="G3779" s="4">
        <v>16868.580000000002</v>
      </c>
      <c r="H3779" s="3"/>
      <c r="I3779" s="3">
        <v>16000</v>
      </c>
      <c r="J3779" s="3"/>
      <c r="K3779" s="3">
        <v>16000</v>
      </c>
      <c r="L3779" s="3"/>
      <c r="M3779" s="3">
        <v>18000</v>
      </c>
      <c r="N3779" s="3"/>
      <c r="O3779" s="3">
        <v>0</v>
      </c>
      <c r="P3779" s="3"/>
      <c r="Q3779" s="3">
        <f t="shared" si="106"/>
        <v>18000</v>
      </c>
    </row>
    <row r="3780" spans="1:17" ht="11.85" customHeight="1" x14ac:dyDescent="0.2">
      <c r="A3780" s="2" t="s">
        <v>1513</v>
      </c>
      <c r="C3780" s="3">
        <v>248859</v>
      </c>
      <c r="D3780" s="3"/>
      <c r="E3780" s="3">
        <v>253467.06</v>
      </c>
      <c r="F3780" s="3"/>
      <c r="G3780" s="4">
        <v>255617.52</v>
      </c>
      <c r="H3780" s="3"/>
      <c r="I3780" s="3">
        <v>261985</v>
      </c>
      <c r="J3780" s="3"/>
      <c r="K3780" s="3">
        <v>251985</v>
      </c>
      <c r="L3780" s="3"/>
      <c r="M3780" s="3">
        <v>265000</v>
      </c>
      <c r="N3780" s="3"/>
      <c r="O3780" s="3">
        <v>15000</v>
      </c>
      <c r="P3780" s="3"/>
      <c r="Q3780" s="3">
        <f t="shared" si="106"/>
        <v>280000</v>
      </c>
    </row>
    <row r="3781" spans="1:17" ht="11.85" customHeight="1" x14ac:dyDescent="0.2">
      <c r="A3781" s="2" t="s">
        <v>1514</v>
      </c>
      <c r="C3781" s="3">
        <v>22898</v>
      </c>
      <c r="D3781" s="3"/>
      <c r="E3781" s="3">
        <v>22267.8</v>
      </c>
      <c r="F3781" s="3"/>
      <c r="G3781" s="4">
        <v>22005.3</v>
      </c>
      <c r="H3781" s="3"/>
      <c r="I3781" s="3">
        <v>22000</v>
      </c>
      <c r="J3781" s="3"/>
      <c r="K3781" s="3">
        <v>22000</v>
      </c>
      <c r="L3781" s="3"/>
      <c r="M3781" s="3">
        <v>22000</v>
      </c>
      <c r="N3781" s="3"/>
      <c r="O3781" s="3">
        <v>0</v>
      </c>
      <c r="P3781" s="3"/>
      <c r="Q3781" s="3">
        <f t="shared" si="106"/>
        <v>22000</v>
      </c>
    </row>
    <row r="3782" spans="1:17" ht="11.85" customHeight="1" x14ac:dyDescent="0.2">
      <c r="A3782" s="2" t="s">
        <v>1515</v>
      </c>
      <c r="C3782" s="3">
        <v>109747</v>
      </c>
      <c r="D3782" s="3"/>
      <c r="E3782" s="3">
        <v>87071.09</v>
      </c>
      <c r="F3782" s="3"/>
      <c r="G3782" s="4">
        <v>86351.4</v>
      </c>
      <c r="H3782" s="3"/>
      <c r="I3782" s="3">
        <v>83359</v>
      </c>
      <c r="J3782" s="3"/>
      <c r="K3782" s="3">
        <v>83359</v>
      </c>
      <c r="L3782" s="3"/>
      <c r="M3782" s="3">
        <v>85000</v>
      </c>
      <c r="N3782" s="3"/>
      <c r="O3782" s="3">
        <v>48000</v>
      </c>
      <c r="P3782" s="3"/>
      <c r="Q3782" s="3">
        <f t="shared" si="106"/>
        <v>133000</v>
      </c>
    </row>
    <row r="3783" spans="1:17" ht="11.85" customHeight="1" x14ac:dyDescent="0.2">
      <c r="A3783" s="2" t="s">
        <v>1516</v>
      </c>
      <c r="C3783" s="16">
        <v>0</v>
      </c>
      <c r="D3783" s="3"/>
      <c r="E3783" s="16">
        <v>0</v>
      </c>
      <c r="F3783" s="3"/>
      <c r="G3783" s="17">
        <v>76525.5</v>
      </c>
      <c r="H3783" s="3"/>
      <c r="I3783" s="16">
        <v>74000</v>
      </c>
      <c r="J3783" s="3"/>
      <c r="K3783" s="16">
        <v>74000</v>
      </c>
      <c r="L3783" s="3"/>
      <c r="M3783" s="16">
        <v>74000</v>
      </c>
      <c r="N3783" s="3"/>
      <c r="O3783" s="16">
        <v>0</v>
      </c>
      <c r="P3783" s="3"/>
      <c r="Q3783" s="16">
        <f t="shared" si="106"/>
        <v>74000</v>
      </c>
    </row>
    <row r="3784" spans="1:17" ht="11.85" customHeight="1" x14ac:dyDescent="0.2">
      <c r="A3784" s="2" t="s">
        <v>1220</v>
      </c>
      <c r="C3784" s="3">
        <f>SUM(C3778:C3783)</f>
        <v>835680</v>
      </c>
      <c r="D3784" s="3"/>
      <c r="E3784" s="3">
        <f>SUM(E3778:E3783)</f>
        <v>826686.57</v>
      </c>
      <c r="F3784" s="3"/>
      <c r="G3784" s="4">
        <f>SUM(G3778:G3783)</f>
        <v>903945.85000000009</v>
      </c>
      <c r="H3784" s="3"/>
      <c r="I3784" s="3">
        <f>SUM(I3778:I3783)</f>
        <v>937364</v>
      </c>
      <c r="J3784" s="3"/>
      <c r="K3784" s="3">
        <f>SUM(K3778:K3783)</f>
        <v>927364</v>
      </c>
      <c r="L3784" s="3"/>
      <c r="M3784" s="3">
        <f>SUM(M3778:M3783)</f>
        <v>944000</v>
      </c>
      <c r="N3784" s="3"/>
      <c r="O3784" s="3">
        <f>SUM(O3778:O3783)</f>
        <v>63000</v>
      </c>
      <c r="P3784" s="3"/>
      <c r="Q3784" s="3">
        <f>SUM(Q3778:Q3783)</f>
        <v>1007000</v>
      </c>
    </row>
    <row r="3785" spans="1:17" ht="11.85" customHeight="1" x14ac:dyDescent="0.2">
      <c r="C3785" s="3"/>
      <c r="D3785" s="3"/>
      <c r="F3785" s="3"/>
      <c r="H3785" s="3"/>
      <c r="I3785" s="3"/>
      <c r="J3785" s="3"/>
      <c r="K3785" s="3"/>
      <c r="L3785" s="3"/>
      <c r="M3785" s="3"/>
      <c r="N3785" s="3"/>
      <c r="O3785" s="3"/>
      <c r="P3785" s="3"/>
      <c r="Q3785" s="3"/>
    </row>
    <row r="3786" spans="1:17" ht="11.85" customHeight="1" x14ac:dyDescent="0.2">
      <c r="A3786" s="14" t="s">
        <v>1221</v>
      </c>
      <c r="C3786" s="3"/>
      <c r="D3786" s="3"/>
      <c r="F3786" s="3"/>
      <c r="H3786" s="3"/>
      <c r="I3786" s="3"/>
      <c r="J3786" s="3"/>
      <c r="K3786" s="3"/>
      <c r="L3786" s="3"/>
      <c r="M3786" s="3"/>
      <c r="N3786" s="3"/>
      <c r="O3786" s="3"/>
      <c r="P3786" s="3"/>
      <c r="Q3786" s="3"/>
    </row>
    <row r="3787" spans="1:17" ht="11.85" customHeight="1" x14ac:dyDescent="0.2">
      <c r="A3787" s="2" t="s">
        <v>1517</v>
      </c>
      <c r="C3787" s="3">
        <v>0</v>
      </c>
      <c r="D3787" s="3"/>
      <c r="E3787" s="3">
        <v>3</v>
      </c>
      <c r="F3787" s="3"/>
      <c r="G3787" s="4">
        <v>415.1</v>
      </c>
      <c r="H3787" s="3"/>
      <c r="I3787" s="3">
        <v>0</v>
      </c>
      <c r="J3787" s="3"/>
      <c r="K3787" s="3">
        <v>0</v>
      </c>
      <c r="L3787" s="3"/>
      <c r="M3787" s="3">
        <v>0</v>
      </c>
      <c r="N3787" s="3"/>
      <c r="O3787" s="3">
        <v>0</v>
      </c>
      <c r="P3787" s="3"/>
      <c r="Q3787" s="3">
        <f t="shared" ref="Q3787:Q3792" si="107">M3787+O3787</f>
        <v>0</v>
      </c>
    </row>
    <row r="3788" spans="1:17" ht="11.85" customHeight="1" x14ac:dyDescent="0.2">
      <c r="A3788" s="2" t="s">
        <v>1518</v>
      </c>
      <c r="C3788" s="3">
        <v>0</v>
      </c>
      <c r="D3788" s="3"/>
      <c r="E3788" s="3">
        <v>0</v>
      </c>
      <c r="F3788" s="3"/>
      <c r="G3788" s="4">
        <v>0</v>
      </c>
      <c r="H3788" s="3"/>
      <c r="I3788" s="3">
        <v>0</v>
      </c>
      <c r="J3788" s="3"/>
      <c r="K3788" s="3">
        <v>0</v>
      </c>
      <c r="L3788" s="3"/>
      <c r="M3788" s="3">
        <v>0</v>
      </c>
      <c r="N3788" s="3"/>
      <c r="O3788" s="3">
        <v>0</v>
      </c>
      <c r="P3788" s="3"/>
      <c r="Q3788" s="3">
        <f t="shared" si="107"/>
        <v>0</v>
      </c>
    </row>
    <row r="3789" spans="1:17" ht="11.85" customHeight="1" x14ac:dyDescent="0.2">
      <c r="A3789" s="2" t="s">
        <v>1519</v>
      </c>
      <c r="C3789" s="3">
        <v>35639</v>
      </c>
      <c r="D3789" s="3"/>
      <c r="E3789" s="3">
        <v>55.23</v>
      </c>
      <c r="F3789" s="3"/>
      <c r="G3789" s="4">
        <v>5328.35</v>
      </c>
      <c r="H3789" s="3"/>
      <c r="I3789" s="3">
        <v>0</v>
      </c>
      <c r="J3789" s="3"/>
      <c r="K3789" s="3">
        <v>6306</v>
      </c>
      <c r="L3789" s="3"/>
      <c r="M3789" s="3">
        <v>0</v>
      </c>
      <c r="N3789" s="3"/>
      <c r="O3789" s="3">
        <v>0</v>
      </c>
      <c r="P3789" s="3"/>
      <c r="Q3789" s="3">
        <f t="shared" si="107"/>
        <v>0</v>
      </c>
    </row>
    <row r="3790" spans="1:17" ht="11.85" customHeight="1" x14ac:dyDescent="0.2">
      <c r="A3790" s="2" t="s">
        <v>1520</v>
      </c>
      <c r="C3790" s="3">
        <v>25</v>
      </c>
      <c r="D3790" s="3"/>
      <c r="E3790" s="3">
        <v>580.80999999999995</v>
      </c>
      <c r="F3790" s="3"/>
      <c r="G3790" s="4">
        <v>0</v>
      </c>
      <c r="H3790" s="3"/>
      <c r="I3790" s="3">
        <v>0</v>
      </c>
      <c r="J3790" s="3"/>
      <c r="K3790" s="3">
        <v>0</v>
      </c>
      <c r="L3790" s="3"/>
      <c r="M3790" s="3">
        <v>0</v>
      </c>
      <c r="N3790" s="3"/>
      <c r="O3790" s="3">
        <v>0</v>
      </c>
      <c r="P3790" s="3"/>
      <c r="Q3790" s="3">
        <f t="shared" si="107"/>
        <v>0</v>
      </c>
    </row>
    <row r="3791" spans="1:17" ht="11.85" customHeight="1" x14ac:dyDescent="0.2">
      <c r="A3791" s="2" t="s">
        <v>1521</v>
      </c>
      <c r="C3791" s="3">
        <v>1921</v>
      </c>
      <c r="D3791" s="3"/>
      <c r="E3791" s="3">
        <v>2355.98</v>
      </c>
      <c r="F3791" s="3"/>
      <c r="G3791" s="4">
        <v>2202.66</v>
      </c>
      <c r="H3791" s="3"/>
      <c r="I3791" s="3">
        <v>1000</v>
      </c>
      <c r="J3791" s="3"/>
      <c r="K3791" s="3">
        <v>1000</v>
      </c>
      <c r="L3791" s="3"/>
      <c r="M3791" s="3">
        <v>1500</v>
      </c>
      <c r="N3791" s="3"/>
      <c r="O3791" s="3">
        <v>0</v>
      </c>
      <c r="P3791" s="3"/>
      <c r="Q3791" s="3">
        <f t="shared" si="107"/>
        <v>1500</v>
      </c>
    </row>
    <row r="3792" spans="1:17" ht="11.85" customHeight="1" x14ac:dyDescent="0.2">
      <c r="A3792" s="2" t="s">
        <v>1522</v>
      </c>
      <c r="C3792" s="16">
        <v>3039</v>
      </c>
      <c r="D3792" s="3"/>
      <c r="E3792" s="16">
        <v>3504.39</v>
      </c>
      <c r="F3792" s="3"/>
      <c r="G3792" s="17">
        <v>2261.94</v>
      </c>
      <c r="H3792" s="3"/>
      <c r="I3792" s="16">
        <v>2000</v>
      </c>
      <c r="J3792" s="3"/>
      <c r="K3792" s="16">
        <v>2000</v>
      </c>
      <c r="L3792" s="3"/>
      <c r="M3792" s="16">
        <v>1500</v>
      </c>
      <c r="N3792" s="3"/>
      <c r="O3792" s="16">
        <v>0</v>
      </c>
      <c r="P3792" s="3"/>
      <c r="Q3792" s="16">
        <f t="shared" si="107"/>
        <v>1500</v>
      </c>
    </row>
    <row r="3793" spans="1:21" ht="11.85" customHeight="1" x14ac:dyDescent="0.2">
      <c r="A3793" s="2" t="s">
        <v>1229</v>
      </c>
      <c r="C3793" s="3">
        <f>SUM(C3787:C3792)</f>
        <v>40624</v>
      </c>
      <c r="D3793" s="3"/>
      <c r="E3793" s="3">
        <f>SUM(E3787:E3792)</f>
        <v>6499.41</v>
      </c>
      <c r="F3793" s="3"/>
      <c r="G3793" s="4">
        <f>SUM(G3787:G3792)</f>
        <v>10208.050000000001</v>
      </c>
      <c r="H3793" s="3"/>
      <c r="I3793" s="3">
        <f>SUM(I3787:I3792)</f>
        <v>3000</v>
      </c>
      <c r="J3793" s="3"/>
      <c r="K3793" s="3">
        <f>SUM(K3787:K3792)</f>
        <v>9306</v>
      </c>
      <c r="L3793" s="3"/>
      <c r="M3793" s="3">
        <f>SUM(M3787:M3792)</f>
        <v>3000</v>
      </c>
      <c r="N3793" s="3"/>
      <c r="O3793" s="3">
        <f>SUM(O3787:O3792)</f>
        <v>0</v>
      </c>
      <c r="P3793" s="3"/>
      <c r="Q3793" s="3">
        <f>SUM(Q3787:Q3792)</f>
        <v>3000</v>
      </c>
    </row>
    <row r="3794" spans="1:21" ht="11.85" customHeight="1" x14ac:dyDescent="0.2">
      <c r="C3794" s="3"/>
      <c r="D3794" s="3"/>
      <c r="F3794" s="3"/>
      <c r="H3794" s="3"/>
      <c r="I3794" s="3"/>
      <c r="J3794" s="3"/>
      <c r="K3794" s="3"/>
      <c r="L3794" s="3"/>
      <c r="M3794" s="3"/>
      <c r="N3794" s="3"/>
      <c r="O3794" s="3"/>
      <c r="P3794" s="3"/>
      <c r="Q3794" s="3"/>
    </row>
    <row r="3795" spans="1:21" ht="11.85" customHeight="1" x14ac:dyDescent="0.2">
      <c r="A3795" s="14" t="s">
        <v>210</v>
      </c>
      <c r="C3795" s="3"/>
      <c r="D3795" s="3"/>
      <c r="F3795" s="3"/>
      <c r="H3795" s="3"/>
      <c r="I3795" s="3"/>
      <c r="J3795" s="3"/>
      <c r="K3795" s="3"/>
      <c r="L3795" s="3"/>
      <c r="M3795" s="3"/>
      <c r="N3795" s="3"/>
      <c r="O3795" s="3"/>
      <c r="P3795" s="3"/>
      <c r="Q3795" s="3"/>
    </row>
    <row r="3796" spans="1:21" ht="11.85" customHeight="1" x14ac:dyDescent="0.2">
      <c r="A3796" s="2" t="s">
        <v>1523</v>
      </c>
      <c r="C3796" s="3">
        <v>0</v>
      </c>
      <c r="D3796" s="3"/>
      <c r="E3796" s="3">
        <v>0</v>
      </c>
      <c r="F3796" s="3"/>
      <c r="G3796" s="4">
        <v>0</v>
      </c>
      <c r="H3796" s="3"/>
      <c r="I3796" s="3">
        <v>203000</v>
      </c>
      <c r="J3796" s="3"/>
      <c r="K3796" s="3">
        <v>186286</v>
      </c>
      <c r="L3796" s="3"/>
      <c r="M3796" s="3">
        <v>0</v>
      </c>
      <c r="N3796" s="3"/>
      <c r="O3796" s="3">
        <v>170000</v>
      </c>
      <c r="P3796" s="3"/>
      <c r="Q3796" s="3">
        <f>M3796+O3796</f>
        <v>170000</v>
      </c>
    </row>
    <row r="3797" spans="1:21" ht="11.85" customHeight="1" x14ac:dyDescent="0.2">
      <c r="A3797" s="2" t="s">
        <v>1524</v>
      </c>
      <c r="C3797" s="3">
        <v>0</v>
      </c>
      <c r="D3797" s="3"/>
      <c r="E3797" s="3">
        <v>0</v>
      </c>
      <c r="F3797" s="3"/>
      <c r="G3797" s="4">
        <v>0</v>
      </c>
      <c r="H3797" s="3"/>
      <c r="I3797" s="3">
        <v>0</v>
      </c>
      <c r="J3797" s="3"/>
      <c r="K3797" s="3">
        <v>0</v>
      </c>
      <c r="L3797" s="3"/>
      <c r="M3797" s="3">
        <v>0</v>
      </c>
      <c r="N3797" s="3"/>
      <c r="O3797" s="3">
        <v>0</v>
      </c>
      <c r="P3797" s="3"/>
      <c r="Q3797" s="3">
        <f>M3797+O3797</f>
        <v>0</v>
      </c>
    </row>
    <row r="3798" spans="1:21" ht="11.85" customHeight="1" x14ac:dyDescent="0.2">
      <c r="A3798" s="2" t="s">
        <v>1525</v>
      </c>
      <c r="C3798" s="16">
        <v>0</v>
      </c>
      <c r="D3798" s="3"/>
      <c r="E3798" s="16">
        <v>0</v>
      </c>
      <c r="F3798" s="3"/>
      <c r="G3798" s="17">
        <v>190210</v>
      </c>
      <c r="H3798" s="3"/>
      <c r="I3798" s="16">
        <v>0</v>
      </c>
      <c r="J3798" s="3"/>
      <c r="K3798" s="16">
        <v>0</v>
      </c>
      <c r="L3798" s="3"/>
      <c r="M3798" s="16">
        <v>0</v>
      </c>
      <c r="N3798" s="3"/>
      <c r="O3798" s="16">
        <v>0</v>
      </c>
      <c r="P3798" s="3"/>
      <c r="Q3798" s="16">
        <f>M3798+O3798</f>
        <v>0</v>
      </c>
    </row>
    <row r="3799" spans="1:21" ht="11.85" customHeight="1" x14ac:dyDescent="0.2">
      <c r="A3799" s="2" t="s">
        <v>224</v>
      </c>
      <c r="C3799" s="3">
        <f>SUM(C3796:C3798)</f>
        <v>0</v>
      </c>
      <c r="D3799" s="3"/>
      <c r="E3799" s="3">
        <f>SUM(E3796:E3798)</f>
        <v>0</v>
      </c>
      <c r="F3799" s="3"/>
      <c r="G3799" s="4">
        <f>SUM(G3796:G3798)</f>
        <v>190210</v>
      </c>
      <c r="H3799" s="3"/>
      <c r="I3799" s="3">
        <f>SUM(I3796:I3798)</f>
        <v>203000</v>
      </c>
      <c r="J3799" s="3"/>
      <c r="K3799" s="3">
        <f>SUM(K3796:K3798)</f>
        <v>186286</v>
      </c>
      <c r="L3799" s="3"/>
      <c r="M3799" s="3">
        <f>SUM(M3796:M3798)</f>
        <v>0</v>
      </c>
      <c r="N3799" s="3"/>
      <c r="O3799" s="3">
        <f>SUM(O3796:O3798)</f>
        <v>170000</v>
      </c>
      <c r="P3799" s="3"/>
      <c r="Q3799" s="3">
        <f>SUM(Q3796:Q3798)</f>
        <v>170000</v>
      </c>
      <c r="U3799" s="3"/>
    </row>
    <row r="3800" spans="1:21" ht="11.85" customHeight="1" x14ac:dyDescent="0.2">
      <c r="C3800" s="3"/>
      <c r="D3800" s="3"/>
      <c r="F3800" s="3"/>
      <c r="H3800" s="3"/>
      <c r="I3800" s="3"/>
      <c r="J3800" s="3"/>
      <c r="K3800" s="3"/>
      <c r="L3800" s="3"/>
      <c r="M3800" s="3"/>
      <c r="N3800" s="3"/>
      <c r="O3800" s="3"/>
      <c r="P3800" s="3"/>
      <c r="Q3800" s="3"/>
    </row>
    <row r="3801" spans="1:21" ht="11.85" customHeight="1" thickBot="1" x14ac:dyDescent="0.25">
      <c r="A3801" s="2" t="s">
        <v>234</v>
      </c>
      <c r="C3801" s="22">
        <f>C3784+C3793+C3799</f>
        <v>876304</v>
      </c>
      <c r="D3801" s="3"/>
      <c r="E3801" s="22">
        <f>E3784+E3793+E3799</f>
        <v>833185.98</v>
      </c>
      <c r="F3801" s="3"/>
      <c r="G3801" s="23">
        <f>G3784+G3793+G3799</f>
        <v>1104363.9000000001</v>
      </c>
      <c r="H3801" s="3"/>
      <c r="I3801" s="22">
        <f>I3784+I3793+I3799</f>
        <v>1143364</v>
      </c>
      <c r="J3801" s="3"/>
      <c r="K3801" s="22">
        <f>K3784+K3793+K3799</f>
        <v>1122956</v>
      </c>
      <c r="L3801" s="3"/>
      <c r="M3801" s="22">
        <f>M3784+M3793+M3799</f>
        <v>947000</v>
      </c>
      <c r="N3801" s="3"/>
      <c r="O3801" s="22">
        <f>O3784+O3793+O3799</f>
        <v>233000</v>
      </c>
      <c r="P3801" s="3"/>
      <c r="Q3801" s="22">
        <f>Q3784+Q3793+Q3799</f>
        <v>1180000</v>
      </c>
      <c r="R3801" s="3"/>
      <c r="S3801" s="3"/>
      <c r="U3801" s="3"/>
    </row>
    <row r="3802" spans="1:21" ht="11.85" customHeight="1" thickTop="1" x14ac:dyDescent="0.2">
      <c r="C3802" s="3"/>
      <c r="D3802" s="3"/>
      <c r="F3802" s="3"/>
      <c r="H3802" s="3"/>
      <c r="I3802" s="3"/>
      <c r="J3802" s="3"/>
      <c r="K3802" s="3"/>
      <c r="L3802" s="3"/>
      <c r="M3802" s="3"/>
      <c r="N3802" s="3"/>
      <c r="O3802" s="3"/>
      <c r="P3802" s="3"/>
      <c r="Q3802" s="3"/>
    </row>
    <row r="3803" spans="1:21" ht="11.85" customHeight="1" x14ac:dyDescent="0.2">
      <c r="C3803" s="3"/>
      <c r="D3803" s="3"/>
      <c r="F3803" s="3"/>
      <c r="H3803" s="3"/>
      <c r="I3803" s="3"/>
      <c r="J3803" s="3"/>
      <c r="K3803" s="3"/>
      <c r="L3803" s="3"/>
      <c r="M3803" s="3"/>
      <c r="N3803" s="3"/>
      <c r="O3803" s="3"/>
      <c r="P3803" s="3"/>
      <c r="Q3803" s="3"/>
    </row>
    <row r="3804" spans="1:21" ht="11.85" customHeight="1" x14ac:dyDescent="0.2">
      <c r="A3804" s="2" t="s">
        <v>235</v>
      </c>
      <c r="C3804" s="3">
        <f>C3773+C3801</f>
        <v>876304</v>
      </c>
      <c r="D3804" s="3"/>
      <c r="E3804" s="3">
        <f>E3773+E3801</f>
        <v>833185.98</v>
      </c>
      <c r="F3804" s="3"/>
      <c r="G3804" s="4">
        <f>G3773+G3801</f>
        <v>1824211.9000000001</v>
      </c>
      <c r="H3804" s="3"/>
      <c r="I3804" s="3">
        <f>I3773+I3801</f>
        <v>1979290.12</v>
      </c>
      <c r="J3804" s="3"/>
      <c r="K3804" s="3">
        <f>K3773+K3801</f>
        <v>1958882.12</v>
      </c>
      <c r="L3804" s="3"/>
      <c r="M3804" s="3">
        <f>M3773+M3801</f>
        <v>1721163.12</v>
      </c>
      <c r="N3804" s="3"/>
      <c r="O3804" s="3"/>
      <c r="P3804" s="3"/>
      <c r="Q3804" s="3">
        <f>Q3773+Q3801</f>
        <v>1954163.12</v>
      </c>
    </row>
    <row r="3805" spans="1:21" ht="11.85" customHeight="1" x14ac:dyDescent="0.2">
      <c r="C3805" s="3"/>
      <c r="D3805" s="3"/>
      <c r="F3805" s="3"/>
      <c r="H3805" s="3"/>
      <c r="I3805" s="3"/>
      <c r="J3805" s="3"/>
      <c r="K3805" s="3"/>
      <c r="L3805" s="3"/>
      <c r="M3805" s="3"/>
      <c r="N3805" s="3"/>
      <c r="O3805" s="3"/>
      <c r="P3805" s="3"/>
      <c r="Q3805" s="3"/>
    </row>
    <row r="3806" spans="1:21" ht="11.85" customHeight="1" x14ac:dyDescent="0.2">
      <c r="C3806" s="3"/>
      <c r="D3806" s="3"/>
      <c r="F3806" s="3"/>
      <c r="H3806" s="3"/>
      <c r="I3806" s="3"/>
      <c r="J3806" s="3"/>
      <c r="K3806" s="3"/>
      <c r="L3806" s="3"/>
      <c r="M3806" s="3"/>
      <c r="N3806" s="3"/>
      <c r="O3806" s="3"/>
      <c r="P3806" s="3"/>
      <c r="Q3806" s="3"/>
    </row>
    <row r="3807" spans="1:21" ht="11.85" customHeight="1" x14ac:dyDescent="0.2">
      <c r="C3807" s="3"/>
      <c r="D3807" s="3"/>
      <c r="F3807" s="3"/>
      <c r="H3807" s="3"/>
      <c r="I3807" s="3"/>
      <c r="J3807" s="3"/>
      <c r="K3807" s="3"/>
      <c r="L3807" s="3"/>
      <c r="M3807" s="3"/>
      <c r="N3807" s="3"/>
      <c r="O3807" s="3"/>
      <c r="P3807" s="3"/>
      <c r="Q3807" s="3"/>
    </row>
    <row r="3808" spans="1:21" ht="11.85" customHeight="1" x14ac:dyDescent="0.2">
      <c r="C3808" s="3"/>
      <c r="D3808" s="3"/>
      <c r="F3808" s="3"/>
      <c r="H3808" s="3"/>
      <c r="I3808" s="3"/>
      <c r="J3808" s="3"/>
      <c r="K3808" s="3"/>
      <c r="L3808" s="3"/>
      <c r="M3808" s="3"/>
      <c r="N3808" s="3"/>
      <c r="O3808" s="3"/>
      <c r="P3808" s="3"/>
      <c r="Q3808" s="3"/>
    </row>
    <row r="3809" spans="3:17" ht="11.85" customHeight="1" x14ac:dyDescent="0.2">
      <c r="C3809" s="3"/>
      <c r="D3809" s="3"/>
      <c r="F3809" s="3"/>
      <c r="H3809" s="3"/>
      <c r="I3809" s="3"/>
      <c r="J3809" s="3"/>
      <c r="K3809" s="3"/>
      <c r="L3809" s="3"/>
      <c r="M3809" s="3"/>
      <c r="N3809" s="3"/>
      <c r="O3809" s="3"/>
      <c r="P3809" s="3"/>
      <c r="Q3809" s="3"/>
    </row>
    <row r="3810" spans="3:17" ht="11.85" customHeight="1" x14ac:dyDescent="0.2">
      <c r="C3810" s="3"/>
      <c r="D3810" s="3"/>
      <c r="F3810" s="3"/>
      <c r="H3810" s="3"/>
      <c r="I3810" s="3"/>
      <c r="J3810" s="3"/>
      <c r="K3810" s="3"/>
      <c r="L3810" s="3"/>
      <c r="M3810" s="3"/>
      <c r="N3810" s="3"/>
      <c r="O3810" s="3"/>
      <c r="P3810" s="3"/>
      <c r="Q3810" s="3"/>
    </row>
    <row r="3811" spans="3:17" ht="11.85" customHeight="1" x14ac:dyDescent="0.2">
      <c r="C3811" s="3"/>
      <c r="D3811" s="3"/>
      <c r="F3811" s="3"/>
      <c r="H3811" s="3"/>
      <c r="I3811" s="3"/>
      <c r="J3811" s="3"/>
      <c r="K3811" s="3"/>
      <c r="L3811" s="3"/>
      <c r="M3811" s="3"/>
      <c r="N3811" s="3"/>
      <c r="O3811" s="3"/>
      <c r="P3811" s="3"/>
      <c r="Q3811" s="3"/>
    </row>
    <row r="3812" spans="3:17" ht="11.85" customHeight="1" x14ac:dyDescent="0.2">
      <c r="C3812" s="3"/>
      <c r="D3812" s="3"/>
      <c r="F3812" s="3"/>
      <c r="H3812" s="3"/>
      <c r="I3812" s="3"/>
      <c r="J3812" s="3"/>
      <c r="K3812" s="3"/>
      <c r="L3812" s="3"/>
      <c r="M3812" s="3"/>
      <c r="N3812" s="3"/>
      <c r="O3812" s="3"/>
      <c r="P3812" s="3"/>
      <c r="Q3812" s="3"/>
    </row>
    <row r="3813" spans="3:17" ht="11.85" customHeight="1" x14ac:dyDescent="0.2">
      <c r="C3813" s="3"/>
      <c r="D3813" s="3"/>
      <c r="F3813" s="3"/>
      <c r="H3813" s="3"/>
      <c r="I3813" s="3"/>
      <c r="J3813" s="3"/>
      <c r="K3813" s="3"/>
      <c r="L3813" s="3"/>
      <c r="M3813" s="3"/>
      <c r="N3813" s="3"/>
      <c r="O3813" s="3"/>
      <c r="P3813" s="3"/>
      <c r="Q3813" s="3"/>
    </row>
    <row r="3814" spans="3:17" ht="11.85" customHeight="1" x14ac:dyDescent="0.2">
      <c r="C3814" s="3"/>
      <c r="D3814" s="3"/>
      <c r="F3814" s="3"/>
      <c r="H3814" s="3"/>
      <c r="I3814" s="3"/>
      <c r="J3814" s="3"/>
      <c r="K3814" s="3"/>
      <c r="L3814" s="3"/>
      <c r="M3814" s="3"/>
      <c r="N3814" s="3"/>
      <c r="O3814" s="3"/>
      <c r="P3814" s="3"/>
      <c r="Q3814" s="3"/>
    </row>
    <row r="3815" spans="3:17" ht="11.85" customHeight="1" x14ac:dyDescent="0.2">
      <c r="C3815" s="3"/>
      <c r="D3815" s="3"/>
      <c r="F3815" s="3"/>
      <c r="H3815" s="3"/>
      <c r="I3815" s="3"/>
      <c r="J3815" s="3"/>
      <c r="K3815" s="3"/>
      <c r="L3815" s="3"/>
      <c r="M3815" s="3"/>
      <c r="N3815" s="3"/>
      <c r="O3815" s="3"/>
      <c r="P3815" s="3"/>
      <c r="Q3815" s="3"/>
    </row>
    <row r="3816" spans="3:17" ht="11.85" customHeight="1" x14ac:dyDescent="0.2">
      <c r="C3816" s="3"/>
      <c r="D3816" s="3"/>
      <c r="F3816" s="3"/>
      <c r="H3816" s="3"/>
      <c r="I3816" s="3"/>
      <c r="J3816" s="3"/>
      <c r="K3816" s="3"/>
      <c r="L3816" s="3"/>
      <c r="M3816" s="3"/>
      <c r="N3816" s="3"/>
      <c r="O3816" s="3"/>
      <c r="P3816" s="3"/>
      <c r="Q3816" s="3"/>
    </row>
    <row r="3817" spans="3:17" ht="11.85" customHeight="1" x14ac:dyDescent="0.2">
      <c r="C3817" s="3"/>
      <c r="D3817" s="3"/>
      <c r="F3817" s="3"/>
      <c r="H3817" s="3"/>
      <c r="I3817" s="3"/>
      <c r="J3817" s="3"/>
      <c r="K3817" s="3"/>
      <c r="L3817" s="3"/>
      <c r="M3817" s="3"/>
      <c r="N3817" s="3"/>
      <c r="O3817" s="3"/>
      <c r="P3817" s="3"/>
      <c r="Q3817" s="3"/>
    </row>
    <row r="3818" spans="3:17" ht="11.85" customHeight="1" x14ac:dyDescent="0.2">
      <c r="C3818" s="3"/>
      <c r="D3818" s="3"/>
      <c r="F3818" s="3"/>
      <c r="H3818" s="3"/>
      <c r="I3818" s="3"/>
      <c r="J3818" s="3"/>
      <c r="K3818" s="3"/>
      <c r="L3818" s="3"/>
      <c r="M3818" s="3"/>
      <c r="N3818" s="3"/>
      <c r="O3818" s="3"/>
      <c r="P3818" s="3"/>
      <c r="Q3818" s="3"/>
    </row>
    <row r="3819" spans="3:17" ht="11.85" customHeight="1" x14ac:dyDescent="0.2">
      <c r="C3819" s="3"/>
      <c r="D3819" s="3"/>
      <c r="F3819" s="3"/>
      <c r="H3819" s="3"/>
      <c r="I3819" s="3"/>
      <c r="J3819" s="3"/>
      <c r="K3819" s="3"/>
      <c r="L3819" s="3"/>
      <c r="M3819" s="3"/>
      <c r="N3819" s="3"/>
      <c r="O3819" s="3"/>
      <c r="P3819" s="3"/>
      <c r="Q3819" s="3"/>
    </row>
    <row r="3820" spans="3:17" ht="11.85" customHeight="1" x14ac:dyDescent="0.2">
      <c r="C3820" s="3"/>
      <c r="D3820" s="3"/>
      <c r="F3820" s="3"/>
      <c r="H3820" s="3"/>
      <c r="I3820" s="3"/>
      <c r="J3820" s="3"/>
      <c r="K3820" s="3"/>
      <c r="L3820" s="3"/>
      <c r="M3820" s="3"/>
      <c r="N3820" s="3"/>
      <c r="O3820" s="3"/>
      <c r="P3820" s="3"/>
      <c r="Q3820" s="3"/>
    </row>
    <row r="3821" spans="3:17" ht="11.85" customHeight="1" x14ac:dyDescent="0.2">
      <c r="C3821" s="3"/>
      <c r="D3821" s="3"/>
      <c r="F3821" s="3"/>
      <c r="H3821" s="3"/>
      <c r="I3821" s="3"/>
      <c r="J3821" s="3"/>
      <c r="K3821" s="3"/>
      <c r="L3821" s="3"/>
      <c r="M3821" s="3"/>
      <c r="N3821" s="3"/>
      <c r="O3821" s="3"/>
      <c r="P3821" s="3"/>
      <c r="Q3821" s="3"/>
    </row>
    <row r="3822" spans="3:17" ht="11.85" customHeight="1" x14ac:dyDescent="0.2">
      <c r="C3822" s="3"/>
      <c r="D3822" s="3"/>
      <c r="F3822" s="3"/>
      <c r="H3822" s="3"/>
      <c r="I3822" s="3"/>
      <c r="J3822" s="3"/>
      <c r="K3822" s="3"/>
      <c r="L3822" s="3"/>
      <c r="M3822" s="3"/>
      <c r="N3822" s="3"/>
      <c r="O3822" s="3"/>
      <c r="P3822" s="3"/>
      <c r="Q3822" s="3"/>
    </row>
    <row r="3823" spans="3:17" ht="11.85" customHeight="1" x14ac:dyDescent="0.2">
      <c r="C3823" s="3"/>
      <c r="D3823" s="3"/>
      <c r="F3823" s="3"/>
      <c r="H3823" s="3"/>
      <c r="I3823" s="3"/>
      <c r="J3823" s="3"/>
      <c r="K3823" s="3"/>
      <c r="L3823" s="3"/>
      <c r="M3823" s="3"/>
      <c r="N3823" s="3"/>
      <c r="O3823" s="3"/>
      <c r="P3823" s="3"/>
      <c r="Q3823" s="3"/>
    </row>
    <row r="3824" spans="3:17" ht="11.85" customHeight="1" x14ac:dyDescent="0.2">
      <c r="C3824" s="3"/>
      <c r="D3824" s="3"/>
      <c r="F3824" s="3"/>
      <c r="H3824" s="3"/>
      <c r="I3824" s="3"/>
      <c r="J3824" s="3"/>
      <c r="K3824" s="3"/>
      <c r="L3824" s="3"/>
      <c r="M3824" s="3"/>
      <c r="N3824" s="3"/>
      <c r="O3824" s="3"/>
      <c r="P3824" s="3"/>
      <c r="Q3824" s="3"/>
    </row>
    <row r="3825" spans="1:20" ht="11.85" customHeight="1" x14ac:dyDescent="0.2">
      <c r="C3825" s="3"/>
      <c r="D3825" s="3"/>
      <c r="F3825" s="3"/>
      <c r="H3825" s="3"/>
      <c r="I3825" s="3"/>
      <c r="J3825" s="3"/>
      <c r="K3825" s="3"/>
      <c r="L3825" s="3"/>
      <c r="M3825" s="3"/>
      <c r="N3825" s="3"/>
      <c r="O3825" s="3"/>
      <c r="P3825" s="3"/>
      <c r="Q3825" s="3"/>
    </row>
    <row r="3826" spans="1:20" ht="11.85" customHeight="1" x14ac:dyDescent="0.2">
      <c r="A3826" s="1"/>
      <c r="B3826" s="1"/>
      <c r="E3826" s="3" t="str">
        <f>$E$1</f>
        <v>CITY OF BRADY</v>
      </c>
    </row>
    <row r="3827" spans="1:20" ht="11.85" customHeight="1" x14ac:dyDescent="0.2">
      <c r="E3827" s="3" t="str">
        <f>$E$2</f>
        <v>BUDGET REPORT</v>
      </c>
    </row>
    <row r="3828" spans="1:20" ht="11.85" customHeight="1" x14ac:dyDescent="0.2">
      <c r="E3828" s="3" t="str">
        <f>$E$3</f>
        <v>FISCAL YEAR 2015 - 2016</v>
      </c>
    </row>
    <row r="3829" spans="1:20" ht="11.85" customHeight="1" x14ac:dyDescent="0.2">
      <c r="A3829" s="2" t="s">
        <v>1510</v>
      </c>
    </row>
    <row r="3830" spans="1:20" ht="11.85" customHeight="1" x14ac:dyDescent="0.2">
      <c r="A3830" s="2" t="s">
        <v>1526</v>
      </c>
    </row>
    <row r="3831" spans="1:20" ht="11.85" customHeight="1" x14ac:dyDescent="0.2">
      <c r="I3831" s="48" t="str">
        <f>$I$6</f>
        <v>(----- 2014-2015 ------)</v>
      </c>
      <c r="J3831" s="48"/>
      <c r="K3831" s="48"/>
      <c r="L3831" s="7"/>
      <c r="M3831" s="48" t="str">
        <f>$M$6</f>
        <v>2015-2016</v>
      </c>
      <c r="N3831" s="48"/>
      <c r="O3831" s="48"/>
      <c r="P3831" s="48"/>
      <c r="Q3831" s="48"/>
    </row>
    <row r="3832" spans="1:20" ht="11.85" customHeight="1" x14ac:dyDescent="0.2">
      <c r="C3832" s="7" t="str">
        <f>$C$7</f>
        <v>2011- 2012</v>
      </c>
      <c r="D3832" s="7"/>
      <c r="E3832" s="8" t="str">
        <f>$E$7</f>
        <v>2012-2013</v>
      </c>
      <c r="F3832" s="7"/>
      <c r="G3832" s="9" t="str">
        <f>$G$7</f>
        <v>2013- 2014</v>
      </c>
      <c r="H3832" s="7"/>
      <c r="I3832" s="7" t="s">
        <v>9</v>
      </c>
      <c r="J3832" s="7"/>
      <c r="K3832" s="7" t="str">
        <f>+$K$7</f>
        <v>PROJECTED</v>
      </c>
      <c r="L3832" s="7"/>
      <c r="M3832" s="7" t="str">
        <f>$M$7</f>
        <v>2015-2016</v>
      </c>
      <c r="N3832" s="7"/>
      <c r="O3832" s="7" t="str">
        <f>$O$7</f>
        <v>2015-2016</v>
      </c>
      <c r="P3832" s="7"/>
      <c r="Q3832" s="42" t="str">
        <f>$Q$7</f>
        <v>APPROVED</v>
      </c>
    </row>
    <row r="3833" spans="1:20" ht="11.85" customHeight="1" x14ac:dyDescent="0.2">
      <c r="A3833" s="10" t="s">
        <v>237</v>
      </c>
      <c r="C3833" s="11" t="s">
        <v>12</v>
      </c>
      <c r="D3833" s="7"/>
      <c r="E3833" s="12" t="s">
        <v>12</v>
      </c>
      <c r="F3833" s="7"/>
      <c r="G3833" s="13" t="s">
        <v>12</v>
      </c>
      <c r="H3833" s="7"/>
      <c r="I3833" s="11" t="s">
        <v>13</v>
      </c>
      <c r="J3833" s="7"/>
      <c r="K3833" s="11" t="s">
        <v>13</v>
      </c>
      <c r="L3833" s="7"/>
      <c r="M3833" s="11" t="str">
        <f>$M$8</f>
        <v>BASE</v>
      </c>
      <c r="N3833" s="7"/>
      <c r="O3833" s="11" t="str">
        <f>$O$8</f>
        <v>SUPPLEMENTAL</v>
      </c>
      <c r="P3833" s="7"/>
      <c r="Q3833" s="11" t="str">
        <f>$Q$8</f>
        <v>BUDGET</v>
      </c>
    </row>
    <row r="3834" spans="1:20" ht="11.85" customHeight="1" x14ac:dyDescent="0.2"/>
    <row r="3835" spans="1:20" ht="11.85" customHeight="1" x14ac:dyDescent="0.2">
      <c r="A3835" s="14" t="s">
        <v>238</v>
      </c>
    </row>
    <row r="3836" spans="1:20" ht="11.85" customHeight="1" x14ac:dyDescent="0.2">
      <c r="A3836" s="2" t="s">
        <v>1527</v>
      </c>
      <c r="C3836" s="3">
        <v>194281</v>
      </c>
      <c r="D3836" s="3"/>
      <c r="E3836" s="3">
        <v>197925.94</v>
      </c>
      <c r="F3836" s="3"/>
      <c r="G3836" s="4">
        <v>219305.23</v>
      </c>
      <c r="H3836" s="3"/>
      <c r="I3836" s="3">
        <v>235491</v>
      </c>
      <c r="J3836" s="3"/>
      <c r="K3836" s="3">
        <v>235491</v>
      </c>
      <c r="L3836" s="3"/>
      <c r="M3836" s="3">
        <v>242500</v>
      </c>
      <c r="N3836" s="3"/>
      <c r="O3836" s="3">
        <v>0</v>
      </c>
      <c r="P3836" s="3"/>
      <c r="Q3836" s="3">
        <f t="shared" ref="Q3836:Q3843" si="108">M3836+O3836</f>
        <v>242500</v>
      </c>
      <c r="T3836" s="15"/>
    </row>
    <row r="3837" spans="1:20" ht="11.85" customHeight="1" x14ac:dyDescent="0.2">
      <c r="A3837" s="2" t="s">
        <v>1528</v>
      </c>
      <c r="C3837" s="3">
        <v>15522</v>
      </c>
      <c r="D3837" s="3"/>
      <c r="E3837" s="3">
        <v>17917.169999999998</v>
      </c>
      <c r="F3837" s="3"/>
      <c r="G3837" s="4">
        <v>17158.68</v>
      </c>
      <c r="H3837" s="3"/>
      <c r="I3837" s="3">
        <v>14245</v>
      </c>
      <c r="J3837" s="3"/>
      <c r="K3837" s="3">
        <v>24245</v>
      </c>
      <c r="L3837" s="3"/>
      <c r="M3837" s="3">
        <v>15000</v>
      </c>
      <c r="N3837" s="3"/>
      <c r="O3837" s="3">
        <v>0</v>
      </c>
      <c r="P3837" s="3"/>
      <c r="Q3837" s="3">
        <f t="shared" si="108"/>
        <v>15000</v>
      </c>
      <c r="T3837" s="15"/>
    </row>
    <row r="3838" spans="1:20" ht="11.85" customHeight="1" x14ac:dyDescent="0.2">
      <c r="A3838" s="2" t="s">
        <v>1529</v>
      </c>
      <c r="C3838" s="3">
        <v>0</v>
      </c>
      <c r="D3838" s="3"/>
      <c r="E3838" s="3">
        <v>0</v>
      </c>
      <c r="F3838" s="3"/>
      <c r="G3838" s="4">
        <v>0</v>
      </c>
      <c r="H3838" s="3"/>
      <c r="I3838" s="3">
        <v>1200</v>
      </c>
      <c r="J3838" s="3"/>
      <c r="K3838" s="3">
        <v>1200</v>
      </c>
      <c r="L3838" s="3"/>
      <c r="M3838" s="3">
        <v>2400</v>
      </c>
      <c r="N3838" s="3"/>
      <c r="O3838" s="3">
        <v>0</v>
      </c>
      <c r="P3838" s="3"/>
      <c r="Q3838" s="3">
        <f t="shared" si="108"/>
        <v>2400</v>
      </c>
      <c r="T3838" s="15"/>
    </row>
    <row r="3839" spans="1:20" ht="11.85" customHeight="1" x14ac:dyDescent="0.2">
      <c r="A3839" s="2" t="s">
        <v>1530</v>
      </c>
      <c r="C3839" s="3">
        <v>56526</v>
      </c>
      <c r="D3839" s="3"/>
      <c r="E3839" s="3">
        <v>51894.01</v>
      </c>
      <c r="F3839" s="3"/>
      <c r="G3839" s="4">
        <v>56404.78</v>
      </c>
      <c r="H3839" s="3"/>
      <c r="I3839" s="3">
        <v>71703</v>
      </c>
      <c r="J3839" s="3"/>
      <c r="K3839" s="3">
        <v>71703</v>
      </c>
      <c r="L3839" s="3"/>
      <c r="M3839" s="3">
        <v>84396</v>
      </c>
      <c r="N3839" s="3"/>
      <c r="O3839" s="3">
        <v>0</v>
      </c>
      <c r="P3839" s="3"/>
      <c r="Q3839" s="3">
        <f t="shared" si="108"/>
        <v>84396</v>
      </c>
      <c r="T3839" s="15"/>
    </row>
    <row r="3840" spans="1:20" ht="11.85" customHeight="1" x14ac:dyDescent="0.2">
      <c r="A3840" s="2" t="s">
        <v>1531</v>
      </c>
      <c r="C3840" s="3">
        <v>21321</v>
      </c>
      <c r="D3840" s="3"/>
      <c r="E3840" s="3">
        <v>22897.07</v>
      </c>
      <c r="F3840" s="3"/>
      <c r="G3840" s="4">
        <v>26001.03</v>
      </c>
      <c r="H3840" s="3"/>
      <c r="I3840" s="3">
        <v>27009</v>
      </c>
      <c r="J3840" s="3"/>
      <c r="K3840" s="3">
        <v>27009</v>
      </c>
      <c r="L3840" s="3"/>
      <c r="M3840" s="3">
        <v>26606</v>
      </c>
      <c r="N3840" s="3"/>
      <c r="O3840" s="3">
        <v>0</v>
      </c>
      <c r="P3840" s="3"/>
      <c r="Q3840" s="3">
        <f t="shared" si="108"/>
        <v>26606</v>
      </c>
      <c r="T3840" s="15"/>
    </row>
    <row r="3841" spans="1:21" ht="11.85" customHeight="1" x14ac:dyDescent="0.2">
      <c r="A3841" s="2" t="s">
        <v>1532</v>
      </c>
      <c r="C3841" s="3">
        <v>9173</v>
      </c>
      <c r="D3841" s="3"/>
      <c r="E3841" s="3">
        <v>7812.32</v>
      </c>
      <c r="F3841" s="3"/>
      <c r="G3841" s="4">
        <v>12723.37</v>
      </c>
      <c r="H3841" s="3"/>
      <c r="I3841" s="3">
        <v>11623</v>
      </c>
      <c r="J3841" s="3"/>
      <c r="K3841" s="3">
        <v>11623</v>
      </c>
      <c r="L3841" s="3"/>
      <c r="M3841" s="3">
        <v>15788</v>
      </c>
      <c r="N3841" s="3"/>
      <c r="O3841" s="3">
        <v>0</v>
      </c>
      <c r="P3841" s="3"/>
      <c r="Q3841" s="3">
        <f t="shared" si="108"/>
        <v>15788</v>
      </c>
      <c r="T3841" s="15"/>
    </row>
    <row r="3842" spans="1:21" ht="11.85" customHeight="1" x14ac:dyDescent="0.2">
      <c r="A3842" s="2" t="s">
        <v>1533</v>
      </c>
      <c r="C3842" s="3">
        <v>2603</v>
      </c>
      <c r="D3842" s="3"/>
      <c r="E3842" s="3">
        <v>99.04</v>
      </c>
      <c r="F3842" s="3"/>
      <c r="G3842" s="4">
        <v>2013.09</v>
      </c>
      <c r="H3842" s="3"/>
      <c r="I3842" s="3">
        <v>1863</v>
      </c>
      <c r="J3842" s="3"/>
      <c r="K3842" s="3">
        <v>1863</v>
      </c>
      <c r="L3842" s="3"/>
      <c r="M3842" s="3">
        <v>810</v>
      </c>
      <c r="N3842" s="3"/>
      <c r="O3842" s="3">
        <v>0</v>
      </c>
      <c r="P3842" s="3"/>
      <c r="Q3842" s="3">
        <f t="shared" si="108"/>
        <v>810</v>
      </c>
      <c r="T3842" s="15"/>
    </row>
    <row r="3843" spans="1:21" ht="11.85" customHeight="1" x14ac:dyDescent="0.2">
      <c r="A3843" s="2" t="s">
        <v>1534</v>
      </c>
      <c r="C3843" s="16">
        <v>15473</v>
      </c>
      <c r="D3843" s="3"/>
      <c r="E3843" s="16">
        <v>15857.07</v>
      </c>
      <c r="F3843" s="3"/>
      <c r="G3843" s="17">
        <v>17536.88</v>
      </c>
      <c r="H3843" s="3"/>
      <c r="I3843" s="16">
        <v>19479</v>
      </c>
      <c r="J3843" s="3"/>
      <c r="K3843" s="16">
        <v>19479</v>
      </c>
      <c r="L3843" s="3"/>
      <c r="M3843" s="16">
        <v>20085</v>
      </c>
      <c r="N3843" s="3"/>
      <c r="O3843" s="16">
        <v>0</v>
      </c>
      <c r="P3843" s="3"/>
      <c r="Q3843" s="16">
        <f t="shared" si="108"/>
        <v>20085</v>
      </c>
      <c r="T3843" s="15"/>
    </row>
    <row r="3844" spans="1:21" ht="11.85" customHeight="1" x14ac:dyDescent="0.2">
      <c r="A3844" s="2" t="s">
        <v>249</v>
      </c>
      <c r="C3844" s="3">
        <f>SUM(C3836:C3843)</f>
        <v>314899</v>
      </c>
      <c r="D3844" s="3"/>
      <c r="E3844" s="3">
        <f>SUM(E3836:E3843)</f>
        <v>314402.62</v>
      </c>
      <c r="F3844" s="3"/>
      <c r="G3844" s="4">
        <f>SUM(G3836:G3843)</f>
        <v>351143.06</v>
      </c>
      <c r="H3844" s="3"/>
      <c r="I3844" s="3">
        <f>SUM(I3836:I3843)</f>
        <v>382613</v>
      </c>
      <c r="J3844" s="3"/>
      <c r="K3844" s="3">
        <f>SUM(K3836:K3843)</f>
        <v>392613</v>
      </c>
      <c r="L3844" s="3"/>
      <c r="M3844" s="3">
        <f>SUM(M3836:M3843)</f>
        <v>407585</v>
      </c>
      <c r="N3844" s="3"/>
      <c r="O3844" s="3">
        <f>SUM(O3836:O3843)</f>
        <v>0</v>
      </c>
      <c r="P3844" s="3"/>
      <c r="Q3844" s="3">
        <f>SUM(Q3836:Q3843)</f>
        <v>407585</v>
      </c>
      <c r="R3844" s="3"/>
      <c r="S3844" s="3"/>
      <c r="U3844" s="3"/>
    </row>
    <row r="3845" spans="1:21" ht="11.85" customHeight="1" x14ac:dyDescent="0.2">
      <c r="C3845" s="3"/>
      <c r="D3845" s="3"/>
      <c r="F3845" s="3"/>
      <c r="H3845" s="3"/>
      <c r="I3845" s="3"/>
      <c r="J3845" s="3"/>
      <c r="K3845" s="3"/>
      <c r="L3845" s="3"/>
      <c r="M3845" s="3"/>
      <c r="N3845" s="3"/>
      <c r="O3845" s="3"/>
      <c r="P3845" s="3"/>
      <c r="Q3845" s="3"/>
    </row>
    <row r="3846" spans="1:21" ht="11.85" customHeight="1" x14ac:dyDescent="0.2">
      <c r="A3846" s="14" t="s">
        <v>250</v>
      </c>
      <c r="C3846" s="3"/>
      <c r="D3846" s="3"/>
      <c r="F3846" s="3"/>
      <c r="H3846" s="3"/>
      <c r="I3846" s="3"/>
      <c r="J3846" s="3"/>
      <c r="K3846" s="3"/>
      <c r="L3846" s="3"/>
      <c r="M3846" s="3"/>
      <c r="N3846" s="3"/>
      <c r="O3846" s="3"/>
      <c r="P3846" s="3"/>
      <c r="Q3846" s="3"/>
    </row>
    <row r="3847" spans="1:21" ht="11.85" customHeight="1" x14ac:dyDescent="0.2">
      <c r="A3847" s="2" t="s">
        <v>1535</v>
      </c>
      <c r="C3847" s="3">
        <v>0</v>
      </c>
      <c r="D3847" s="3"/>
      <c r="E3847" s="3">
        <v>0</v>
      </c>
      <c r="F3847" s="3"/>
      <c r="G3847" s="4">
        <v>0</v>
      </c>
      <c r="H3847" s="3"/>
      <c r="I3847" s="3">
        <v>0</v>
      </c>
      <c r="J3847" s="3"/>
      <c r="K3847" s="3">
        <v>0</v>
      </c>
      <c r="L3847" s="3"/>
      <c r="M3847" s="3">
        <v>0</v>
      </c>
      <c r="N3847" s="3"/>
      <c r="O3847" s="3">
        <v>0</v>
      </c>
      <c r="P3847" s="3"/>
      <c r="Q3847" s="3">
        <f t="shared" ref="Q3847:Q3857" si="109">M3847+O3847</f>
        <v>0</v>
      </c>
      <c r="T3847" s="15"/>
    </row>
    <row r="3848" spans="1:21" ht="11.85" customHeight="1" x14ac:dyDescent="0.2">
      <c r="A3848" s="2" t="s">
        <v>1536</v>
      </c>
      <c r="C3848" s="3">
        <v>3305</v>
      </c>
      <c r="D3848" s="3"/>
      <c r="E3848" s="3">
        <v>5419.13</v>
      </c>
      <c r="F3848" s="3"/>
      <c r="G3848" s="4">
        <v>2366.66</v>
      </c>
      <c r="H3848" s="3"/>
      <c r="I3848" s="3">
        <v>4200</v>
      </c>
      <c r="J3848" s="3"/>
      <c r="K3848" s="3">
        <v>4200</v>
      </c>
      <c r="L3848" s="3"/>
      <c r="M3848" s="3">
        <v>4200</v>
      </c>
      <c r="N3848" s="3"/>
      <c r="O3848" s="3">
        <v>0</v>
      </c>
      <c r="P3848" s="3"/>
      <c r="Q3848" s="3">
        <f t="shared" si="109"/>
        <v>4200</v>
      </c>
      <c r="T3848" s="15"/>
    </row>
    <row r="3849" spans="1:21" ht="11.85" customHeight="1" x14ac:dyDescent="0.2">
      <c r="A3849" s="2" t="s">
        <v>1537</v>
      </c>
      <c r="C3849" s="3">
        <v>11410</v>
      </c>
      <c r="D3849" s="3"/>
      <c r="E3849" s="3">
        <v>6102.99</v>
      </c>
      <c r="F3849" s="3"/>
      <c r="G3849" s="4">
        <v>3161.75</v>
      </c>
      <c r="H3849" s="3"/>
      <c r="I3849" s="3">
        <v>10000</v>
      </c>
      <c r="J3849" s="3"/>
      <c r="K3849" s="3">
        <v>10000</v>
      </c>
      <c r="L3849" s="3"/>
      <c r="M3849" s="3">
        <v>10000</v>
      </c>
      <c r="N3849" s="3"/>
      <c r="O3849" s="3">
        <v>0</v>
      </c>
      <c r="P3849" s="3"/>
      <c r="Q3849" s="3">
        <f t="shared" si="109"/>
        <v>10000</v>
      </c>
      <c r="T3849" s="15"/>
    </row>
    <row r="3850" spans="1:21" ht="11.85" customHeight="1" x14ac:dyDescent="0.2">
      <c r="A3850" s="2" t="s">
        <v>1538</v>
      </c>
      <c r="C3850" s="3">
        <v>13097</v>
      </c>
      <c r="D3850" s="3"/>
      <c r="E3850" s="3">
        <v>11942.01</v>
      </c>
      <c r="F3850" s="3"/>
      <c r="G3850" s="4">
        <v>10100.48</v>
      </c>
      <c r="H3850" s="3"/>
      <c r="I3850" s="3">
        <v>15000</v>
      </c>
      <c r="J3850" s="3"/>
      <c r="K3850" s="3">
        <v>15000</v>
      </c>
      <c r="L3850" s="3"/>
      <c r="M3850" s="3">
        <v>15000</v>
      </c>
      <c r="N3850" s="3"/>
      <c r="O3850" s="3">
        <v>0</v>
      </c>
      <c r="P3850" s="3"/>
      <c r="Q3850" s="3">
        <f t="shared" si="109"/>
        <v>15000</v>
      </c>
      <c r="T3850" s="15"/>
    </row>
    <row r="3851" spans="1:21" ht="11.85" customHeight="1" x14ac:dyDescent="0.2">
      <c r="A3851" s="2" t="s">
        <v>1539</v>
      </c>
      <c r="C3851" s="3">
        <v>4459</v>
      </c>
      <c r="D3851" s="3"/>
      <c r="E3851" s="3">
        <v>5009.09</v>
      </c>
      <c r="F3851" s="3"/>
      <c r="G3851" s="4">
        <v>5131.72</v>
      </c>
      <c r="H3851" s="3"/>
      <c r="I3851" s="3">
        <v>5311</v>
      </c>
      <c r="J3851" s="3"/>
      <c r="K3851" s="3">
        <v>5811</v>
      </c>
      <c r="L3851" s="3"/>
      <c r="M3851" s="3">
        <v>5400</v>
      </c>
      <c r="N3851" s="3"/>
      <c r="O3851" s="3">
        <v>0</v>
      </c>
      <c r="P3851" s="3"/>
      <c r="Q3851" s="3">
        <f t="shared" si="109"/>
        <v>5400</v>
      </c>
      <c r="T3851" s="15"/>
    </row>
    <row r="3852" spans="1:21" ht="11.85" customHeight="1" x14ac:dyDescent="0.2">
      <c r="A3852" s="2" t="s">
        <v>1540</v>
      </c>
      <c r="C3852" s="3">
        <v>0</v>
      </c>
      <c r="D3852" s="3"/>
      <c r="E3852" s="3">
        <v>0</v>
      </c>
      <c r="F3852" s="3"/>
      <c r="G3852" s="4">
        <v>0</v>
      </c>
      <c r="H3852" s="3"/>
      <c r="I3852" s="3">
        <v>0</v>
      </c>
      <c r="J3852" s="3"/>
      <c r="K3852" s="3">
        <v>0</v>
      </c>
      <c r="L3852" s="3"/>
      <c r="M3852" s="3">
        <v>0</v>
      </c>
      <c r="N3852" s="3"/>
      <c r="O3852" s="3">
        <v>0</v>
      </c>
      <c r="P3852" s="3"/>
      <c r="Q3852" s="3">
        <f t="shared" si="109"/>
        <v>0</v>
      </c>
      <c r="T3852" s="15"/>
    </row>
    <row r="3853" spans="1:21" ht="11.85" customHeight="1" x14ac:dyDescent="0.2">
      <c r="A3853" s="2" t="s">
        <v>1541</v>
      </c>
      <c r="C3853" s="3">
        <v>86991</v>
      </c>
      <c r="D3853" s="3"/>
      <c r="E3853" s="3">
        <v>54965.61</v>
      </c>
      <c r="F3853" s="3"/>
      <c r="G3853" s="4">
        <v>60106.62</v>
      </c>
      <c r="H3853" s="3"/>
      <c r="I3853" s="3">
        <v>68178</v>
      </c>
      <c r="J3853" s="3"/>
      <c r="K3853" s="3">
        <v>68178</v>
      </c>
      <c r="L3853" s="3"/>
      <c r="M3853" s="3">
        <v>117300</v>
      </c>
      <c r="N3853" s="3"/>
      <c r="O3853" s="3">
        <v>0</v>
      </c>
      <c r="P3853" s="3"/>
      <c r="Q3853" s="3">
        <f t="shared" si="109"/>
        <v>117300</v>
      </c>
      <c r="T3853" s="15"/>
    </row>
    <row r="3854" spans="1:21" ht="11.85" customHeight="1" x14ac:dyDescent="0.2">
      <c r="A3854" s="2" t="s">
        <v>1542</v>
      </c>
      <c r="C3854" s="3">
        <v>250</v>
      </c>
      <c r="D3854" s="3"/>
      <c r="E3854" s="3">
        <v>0</v>
      </c>
      <c r="F3854" s="3"/>
      <c r="G3854" s="4">
        <v>0</v>
      </c>
      <c r="H3854" s="3"/>
      <c r="I3854" s="3">
        <v>0</v>
      </c>
      <c r="J3854" s="3"/>
      <c r="K3854" s="3">
        <v>40000</v>
      </c>
      <c r="L3854" s="3"/>
      <c r="M3854" s="3">
        <v>0</v>
      </c>
      <c r="N3854" s="3"/>
      <c r="O3854" s="3">
        <v>0</v>
      </c>
      <c r="P3854" s="3"/>
      <c r="Q3854" s="3">
        <f t="shared" si="109"/>
        <v>0</v>
      </c>
      <c r="T3854" s="15"/>
    </row>
    <row r="3855" spans="1:21" ht="11.85" customHeight="1" x14ac:dyDescent="0.2">
      <c r="A3855" s="2" t="s">
        <v>1543</v>
      </c>
      <c r="C3855" s="19">
        <v>0</v>
      </c>
      <c r="D3855" s="19"/>
      <c r="E3855" s="19">
        <v>0</v>
      </c>
      <c r="F3855" s="19"/>
      <c r="G3855" s="20">
        <v>0</v>
      </c>
      <c r="H3855" s="19"/>
      <c r="I3855" s="19">
        <v>0</v>
      </c>
      <c r="J3855" s="19"/>
      <c r="K3855" s="19">
        <v>0</v>
      </c>
      <c r="L3855" s="19"/>
      <c r="M3855" s="19">
        <v>0</v>
      </c>
      <c r="N3855" s="19"/>
      <c r="O3855" s="19">
        <v>0</v>
      </c>
      <c r="P3855" s="19"/>
      <c r="Q3855" s="19">
        <f>M3855+O3855</f>
        <v>0</v>
      </c>
      <c r="T3855" s="15"/>
    </row>
    <row r="3856" spans="1:21" ht="11.85" customHeight="1" x14ac:dyDescent="0.2">
      <c r="A3856" s="2" t="s">
        <v>1544</v>
      </c>
      <c r="C3856" s="19">
        <v>0</v>
      </c>
      <c r="D3856" s="19"/>
      <c r="E3856" s="19">
        <v>0</v>
      </c>
      <c r="F3856" s="19"/>
      <c r="G3856" s="20">
        <v>0</v>
      </c>
      <c r="H3856" s="19"/>
      <c r="I3856" s="19">
        <v>0</v>
      </c>
      <c r="J3856" s="19"/>
      <c r="K3856" s="19">
        <v>0</v>
      </c>
      <c r="L3856" s="19"/>
      <c r="M3856" s="19">
        <v>350</v>
      </c>
      <c r="N3856" s="19"/>
      <c r="O3856" s="19">
        <v>0</v>
      </c>
      <c r="P3856" s="19"/>
      <c r="Q3856" s="19">
        <f>M3856+O3856</f>
        <v>350</v>
      </c>
      <c r="T3856" s="15"/>
    </row>
    <row r="3857" spans="1:20" ht="11.85" customHeight="1" x14ac:dyDescent="0.2">
      <c r="A3857" s="2" t="s">
        <v>1545</v>
      </c>
      <c r="C3857" s="16">
        <v>0</v>
      </c>
      <c r="D3857" s="3"/>
      <c r="E3857" s="16">
        <v>0</v>
      </c>
      <c r="F3857" s="3"/>
      <c r="G3857" s="17">
        <v>0</v>
      </c>
      <c r="H3857" s="3"/>
      <c r="I3857" s="16">
        <v>0</v>
      </c>
      <c r="J3857" s="3"/>
      <c r="K3857" s="16">
        <v>0</v>
      </c>
      <c r="L3857" s="3"/>
      <c r="M3857" s="16">
        <v>1100</v>
      </c>
      <c r="N3857" s="3"/>
      <c r="O3857" s="16">
        <v>0</v>
      </c>
      <c r="P3857" s="3"/>
      <c r="Q3857" s="16">
        <f t="shared" si="109"/>
        <v>1100</v>
      </c>
      <c r="T3857" s="15"/>
    </row>
    <row r="3858" spans="1:20" ht="11.85" customHeight="1" x14ac:dyDescent="0.2">
      <c r="A3858" s="2" t="s">
        <v>267</v>
      </c>
      <c r="C3858" s="3">
        <f>SUM(C3847:C3857)</f>
        <v>119512</v>
      </c>
      <c r="D3858" s="3"/>
      <c r="E3858" s="3">
        <f>SUM(E3847:E3857)</f>
        <v>83438.83</v>
      </c>
      <c r="F3858" s="3"/>
      <c r="G3858" s="4">
        <f>SUM(G3847:G3857)</f>
        <v>80867.23000000001</v>
      </c>
      <c r="H3858" s="3"/>
      <c r="I3858" s="3">
        <f>SUM(I3847:I3857)</f>
        <v>102689</v>
      </c>
      <c r="J3858" s="3"/>
      <c r="K3858" s="3">
        <f>SUM(K3847:K3857)</f>
        <v>143189</v>
      </c>
      <c r="L3858" s="3"/>
      <c r="M3858" s="3">
        <f>SUM(M3847:M3857)</f>
        <v>153350</v>
      </c>
      <c r="N3858" s="3"/>
      <c r="O3858" s="3">
        <f>SUM(O3847:O3857)</f>
        <v>0</v>
      </c>
      <c r="P3858" s="3"/>
      <c r="Q3858" s="3">
        <f>SUM(Q3847:Q3857)</f>
        <v>153350</v>
      </c>
    </row>
    <row r="3859" spans="1:20" ht="11.85" customHeight="1" x14ac:dyDescent="0.2">
      <c r="C3859" s="3"/>
      <c r="D3859" s="3"/>
      <c r="F3859" s="3"/>
      <c r="H3859" s="3"/>
      <c r="I3859" s="3"/>
      <c r="J3859" s="3"/>
      <c r="K3859" s="3"/>
      <c r="L3859" s="3"/>
      <c r="M3859" s="3"/>
      <c r="N3859" s="3"/>
      <c r="O3859" s="3"/>
      <c r="P3859" s="3"/>
      <c r="Q3859" s="3"/>
    </row>
    <row r="3860" spans="1:20" ht="11.85" customHeight="1" x14ac:dyDescent="0.2">
      <c r="A3860" s="14" t="s">
        <v>268</v>
      </c>
      <c r="C3860" s="3"/>
      <c r="D3860" s="3"/>
      <c r="F3860" s="3"/>
      <c r="H3860" s="3"/>
      <c r="I3860" s="3"/>
      <c r="J3860" s="3"/>
      <c r="K3860" s="3"/>
      <c r="L3860" s="3"/>
      <c r="M3860" s="3"/>
      <c r="N3860" s="3"/>
      <c r="O3860" s="3"/>
      <c r="P3860" s="3"/>
      <c r="Q3860" s="3"/>
    </row>
    <row r="3861" spans="1:20" ht="11.85" customHeight="1" x14ac:dyDescent="0.2">
      <c r="A3861" s="2" t="s">
        <v>1546</v>
      </c>
      <c r="C3861" s="3">
        <v>1049</v>
      </c>
      <c r="D3861" s="3"/>
      <c r="E3861" s="3">
        <v>560.63</v>
      </c>
      <c r="F3861" s="3"/>
      <c r="G3861" s="4">
        <v>1116.55</v>
      </c>
      <c r="H3861" s="3"/>
      <c r="I3861" s="3">
        <v>700</v>
      </c>
      <c r="J3861" s="3"/>
      <c r="K3861" s="3">
        <v>700</v>
      </c>
      <c r="L3861" s="3"/>
      <c r="M3861" s="3">
        <v>700</v>
      </c>
      <c r="N3861" s="3"/>
      <c r="O3861" s="3">
        <v>0</v>
      </c>
      <c r="P3861" s="3"/>
      <c r="Q3861" s="3">
        <f t="shared" ref="Q3861:Q3880" si="110">M3861+O3861</f>
        <v>700</v>
      </c>
      <c r="T3861" s="15"/>
    </row>
    <row r="3862" spans="1:20" ht="11.85" customHeight="1" x14ac:dyDescent="0.2">
      <c r="A3862" s="2" t="s">
        <v>1547</v>
      </c>
      <c r="C3862" s="3">
        <v>138</v>
      </c>
      <c r="D3862" s="3"/>
      <c r="E3862" s="3">
        <v>240.8</v>
      </c>
      <c r="F3862" s="3"/>
      <c r="G3862" s="4">
        <v>326.08999999999997</v>
      </c>
      <c r="H3862" s="3"/>
      <c r="I3862" s="3">
        <v>1500</v>
      </c>
      <c r="J3862" s="3"/>
      <c r="K3862" s="3">
        <v>1500</v>
      </c>
      <c r="L3862" s="3"/>
      <c r="M3862" s="3">
        <v>2250</v>
      </c>
      <c r="N3862" s="3"/>
      <c r="O3862" s="3">
        <v>0</v>
      </c>
      <c r="P3862" s="3"/>
      <c r="Q3862" s="3">
        <f t="shared" si="110"/>
        <v>2250</v>
      </c>
      <c r="T3862" s="15"/>
    </row>
    <row r="3863" spans="1:20" ht="11.85" customHeight="1" x14ac:dyDescent="0.2">
      <c r="A3863" s="2" t="s">
        <v>1548</v>
      </c>
      <c r="C3863" s="3">
        <v>4526</v>
      </c>
      <c r="D3863" s="3"/>
      <c r="E3863" s="3">
        <v>3357.7</v>
      </c>
      <c r="F3863" s="3"/>
      <c r="G3863" s="4">
        <v>4327.74</v>
      </c>
      <c r="H3863" s="3"/>
      <c r="I3863" s="3">
        <v>4000</v>
      </c>
      <c r="J3863" s="3"/>
      <c r="K3863" s="3">
        <v>4800</v>
      </c>
      <c r="L3863" s="3"/>
      <c r="M3863" s="3">
        <v>4000</v>
      </c>
      <c r="N3863" s="3"/>
      <c r="O3863" s="3">
        <v>0</v>
      </c>
      <c r="P3863" s="3"/>
      <c r="Q3863" s="3">
        <f t="shared" si="110"/>
        <v>4000</v>
      </c>
      <c r="T3863" s="15"/>
    </row>
    <row r="3864" spans="1:20" ht="11.85" customHeight="1" x14ac:dyDescent="0.2">
      <c r="A3864" s="2" t="s">
        <v>1549</v>
      </c>
      <c r="C3864" s="3">
        <v>90266</v>
      </c>
      <c r="D3864" s="3"/>
      <c r="E3864" s="3">
        <v>91392.93</v>
      </c>
      <c r="F3864" s="3"/>
      <c r="G3864" s="4">
        <v>90231.45</v>
      </c>
      <c r="H3864" s="3"/>
      <c r="I3864" s="3">
        <v>90000</v>
      </c>
      <c r="J3864" s="3"/>
      <c r="K3864" s="3">
        <v>60000</v>
      </c>
      <c r="L3864" s="3"/>
      <c r="M3864" s="3">
        <v>90000</v>
      </c>
      <c r="N3864" s="3"/>
      <c r="O3864" s="3">
        <v>0</v>
      </c>
      <c r="P3864" s="3"/>
      <c r="Q3864" s="3">
        <f t="shared" si="110"/>
        <v>90000</v>
      </c>
      <c r="T3864" s="15"/>
    </row>
    <row r="3865" spans="1:20" ht="11.85" customHeight="1" x14ac:dyDescent="0.2">
      <c r="A3865" s="2" t="s">
        <v>1550</v>
      </c>
      <c r="C3865" s="3">
        <v>1569</v>
      </c>
      <c r="D3865" s="3"/>
      <c r="E3865" s="3">
        <v>1916.13</v>
      </c>
      <c r="F3865" s="3"/>
      <c r="G3865" s="4">
        <v>7498.45</v>
      </c>
      <c r="H3865" s="3"/>
      <c r="I3865" s="3">
        <v>5000</v>
      </c>
      <c r="J3865" s="3"/>
      <c r="K3865" s="3">
        <v>5000</v>
      </c>
      <c r="L3865" s="3"/>
      <c r="M3865" s="3">
        <v>5000</v>
      </c>
      <c r="N3865" s="3"/>
      <c r="O3865" s="3">
        <v>0</v>
      </c>
      <c r="P3865" s="3"/>
      <c r="Q3865" s="3">
        <f t="shared" si="110"/>
        <v>5000</v>
      </c>
      <c r="T3865" s="15"/>
    </row>
    <row r="3866" spans="1:20" ht="11.85" customHeight="1" x14ac:dyDescent="0.2">
      <c r="A3866" s="2" t="s">
        <v>1551</v>
      </c>
      <c r="C3866" s="3">
        <v>0</v>
      </c>
      <c r="D3866" s="3"/>
      <c r="E3866" s="3">
        <v>0</v>
      </c>
      <c r="F3866" s="3"/>
      <c r="G3866" s="4">
        <v>0</v>
      </c>
      <c r="H3866" s="3"/>
      <c r="I3866" s="3">
        <v>0</v>
      </c>
      <c r="J3866" s="3"/>
      <c r="K3866" s="3">
        <v>0</v>
      </c>
      <c r="L3866" s="3"/>
      <c r="M3866" s="3">
        <v>1000</v>
      </c>
      <c r="N3866" s="3"/>
      <c r="O3866" s="3">
        <v>0</v>
      </c>
      <c r="P3866" s="3"/>
      <c r="Q3866" s="3">
        <f t="shared" si="110"/>
        <v>1000</v>
      </c>
      <c r="T3866" s="15"/>
    </row>
    <row r="3867" spans="1:20" ht="11.85" customHeight="1" x14ac:dyDescent="0.2">
      <c r="A3867" s="2" t="s">
        <v>1552</v>
      </c>
      <c r="C3867" s="3">
        <v>122</v>
      </c>
      <c r="D3867" s="3"/>
      <c r="E3867" s="3">
        <v>155.47999999999999</v>
      </c>
      <c r="F3867" s="3"/>
      <c r="G3867" s="4">
        <v>69.87</v>
      </c>
      <c r="H3867" s="3"/>
      <c r="I3867" s="3">
        <v>100</v>
      </c>
      <c r="J3867" s="3"/>
      <c r="K3867" s="3">
        <v>100</v>
      </c>
      <c r="L3867" s="3"/>
      <c r="M3867" s="3">
        <v>100</v>
      </c>
      <c r="N3867" s="3"/>
      <c r="O3867" s="3">
        <v>0</v>
      </c>
      <c r="P3867" s="3"/>
      <c r="Q3867" s="3">
        <f t="shared" si="110"/>
        <v>100</v>
      </c>
      <c r="T3867" s="15"/>
    </row>
    <row r="3868" spans="1:20" ht="11.85" customHeight="1" x14ac:dyDescent="0.2">
      <c r="A3868" s="2" t="s">
        <v>1553</v>
      </c>
      <c r="C3868" s="3">
        <v>270</v>
      </c>
      <c r="D3868" s="3"/>
      <c r="E3868" s="3">
        <v>666.6</v>
      </c>
      <c r="F3868" s="3"/>
      <c r="G3868" s="4">
        <v>1141.52</v>
      </c>
      <c r="H3868" s="3"/>
      <c r="I3868" s="3">
        <v>1500</v>
      </c>
      <c r="J3868" s="3"/>
      <c r="K3868" s="3">
        <v>1500</v>
      </c>
      <c r="L3868" s="3"/>
      <c r="M3868" s="3">
        <v>1500</v>
      </c>
      <c r="N3868" s="3"/>
      <c r="O3868" s="3">
        <v>0</v>
      </c>
      <c r="P3868" s="3"/>
      <c r="Q3868" s="3">
        <f t="shared" si="110"/>
        <v>1500</v>
      </c>
      <c r="T3868" s="15"/>
    </row>
    <row r="3869" spans="1:20" ht="11.85" customHeight="1" x14ac:dyDescent="0.2">
      <c r="A3869" s="2" t="s">
        <v>1554</v>
      </c>
      <c r="C3869" s="3">
        <v>98371</v>
      </c>
      <c r="D3869" s="3"/>
      <c r="E3869" s="3">
        <v>64222.64</v>
      </c>
      <c r="F3869" s="3"/>
      <c r="G3869" s="4">
        <v>63230.05</v>
      </c>
      <c r="H3869" s="3"/>
      <c r="I3869" s="3">
        <v>75000</v>
      </c>
      <c r="J3869" s="3"/>
      <c r="K3869" s="3">
        <v>136000</v>
      </c>
      <c r="L3869" s="3"/>
      <c r="M3869" s="3">
        <v>75000</v>
      </c>
      <c r="N3869" s="3"/>
      <c r="O3869" s="3">
        <v>0</v>
      </c>
      <c r="P3869" s="3"/>
      <c r="Q3869" s="3">
        <f t="shared" si="110"/>
        <v>75000</v>
      </c>
      <c r="T3869" s="15"/>
    </row>
    <row r="3870" spans="1:20" ht="11.85" customHeight="1" x14ac:dyDescent="0.2">
      <c r="A3870" s="2" t="s">
        <v>1555</v>
      </c>
      <c r="C3870" s="3">
        <v>1664</v>
      </c>
      <c r="D3870" s="3"/>
      <c r="E3870" s="3">
        <v>2868.77</v>
      </c>
      <c r="F3870" s="3"/>
      <c r="G3870" s="4">
        <v>1929.54</v>
      </c>
      <c r="H3870" s="3"/>
      <c r="I3870" s="3">
        <v>2000</v>
      </c>
      <c r="J3870" s="3"/>
      <c r="K3870" s="3">
        <v>2000</v>
      </c>
      <c r="L3870" s="3"/>
      <c r="M3870" s="3">
        <v>2000</v>
      </c>
      <c r="N3870" s="3"/>
      <c r="O3870" s="3">
        <v>0</v>
      </c>
      <c r="P3870" s="3"/>
      <c r="Q3870" s="3">
        <f t="shared" si="110"/>
        <v>2000</v>
      </c>
      <c r="T3870" s="15"/>
    </row>
    <row r="3871" spans="1:20" ht="11.85" customHeight="1" x14ac:dyDescent="0.2">
      <c r="A3871" s="2" t="s">
        <v>1556</v>
      </c>
      <c r="C3871" s="3">
        <v>18563</v>
      </c>
      <c r="D3871" s="3"/>
      <c r="E3871" s="3">
        <v>11384.18</v>
      </c>
      <c r="F3871" s="3"/>
      <c r="G3871" s="4">
        <v>20492.990000000002</v>
      </c>
      <c r="H3871" s="3"/>
      <c r="I3871" s="3">
        <v>12000</v>
      </c>
      <c r="J3871" s="3"/>
      <c r="K3871" s="3">
        <v>12000</v>
      </c>
      <c r="L3871" s="3"/>
      <c r="M3871" s="3">
        <v>12000</v>
      </c>
      <c r="N3871" s="3"/>
      <c r="O3871" s="3">
        <v>0</v>
      </c>
      <c r="P3871" s="3"/>
      <c r="Q3871" s="3">
        <f t="shared" si="110"/>
        <v>12000</v>
      </c>
      <c r="T3871" s="15"/>
    </row>
    <row r="3872" spans="1:20" ht="11.85" customHeight="1" x14ac:dyDescent="0.2">
      <c r="A3872" s="2" t="s">
        <v>1557</v>
      </c>
      <c r="C3872" s="3">
        <v>1438</v>
      </c>
      <c r="D3872" s="3"/>
      <c r="E3872" s="3">
        <v>1023.14</v>
      </c>
      <c r="F3872" s="3"/>
      <c r="G3872" s="4">
        <v>1005.85</v>
      </c>
      <c r="H3872" s="3"/>
      <c r="I3872" s="3">
        <v>1500</v>
      </c>
      <c r="J3872" s="3"/>
      <c r="K3872" s="3">
        <v>500</v>
      </c>
      <c r="L3872" s="3"/>
      <c r="M3872" s="3">
        <v>1500</v>
      </c>
      <c r="N3872" s="3"/>
      <c r="O3872" s="3">
        <v>0</v>
      </c>
      <c r="P3872" s="3"/>
      <c r="Q3872" s="3">
        <f t="shared" si="110"/>
        <v>1500</v>
      </c>
      <c r="T3872" s="15"/>
    </row>
    <row r="3873" spans="1:21" ht="11.85" customHeight="1" x14ac:dyDescent="0.2">
      <c r="A3873" s="2" t="s">
        <v>1558</v>
      </c>
      <c r="C3873" s="3">
        <v>354</v>
      </c>
      <c r="D3873" s="3"/>
      <c r="E3873" s="3">
        <v>544</v>
      </c>
      <c r="F3873" s="3"/>
      <c r="G3873" s="4">
        <v>469</v>
      </c>
      <c r="H3873" s="3"/>
      <c r="I3873" s="3">
        <v>500</v>
      </c>
      <c r="J3873" s="3"/>
      <c r="K3873" s="3">
        <v>500</v>
      </c>
      <c r="L3873" s="3"/>
      <c r="M3873" s="3">
        <v>500</v>
      </c>
      <c r="N3873" s="3"/>
      <c r="O3873" s="3">
        <v>0</v>
      </c>
      <c r="P3873" s="3"/>
      <c r="Q3873" s="3">
        <f t="shared" si="110"/>
        <v>500</v>
      </c>
      <c r="T3873" s="15"/>
    </row>
    <row r="3874" spans="1:21" ht="11.85" customHeight="1" x14ac:dyDescent="0.2">
      <c r="A3874" s="2" t="s">
        <v>1559</v>
      </c>
      <c r="C3874" s="3">
        <v>0</v>
      </c>
      <c r="D3874" s="3"/>
      <c r="E3874" s="3">
        <v>0</v>
      </c>
      <c r="F3874" s="3"/>
      <c r="G3874" s="4">
        <v>0</v>
      </c>
      <c r="H3874" s="3"/>
      <c r="I3874" s="3">
        <v>0</v>
      </c>
      <c r="J3874" s="3"/>
      <c r="K3874" s="3">
        <v>0</v>
      </c>
      <c r="L3874" s="3"/>
      <c r="M3874" s="3">
        <v>0</v>
      </c>
      <c r="N3874" s="3"/>
      <c r="O3874" s="3">
        <v>0</v>
      </c>
      <c r="P3874" s="3"/>
      <c r="Q3874" s="3">
        <f t="shared" si="110"/>
        <v>0</v>
      </c>
      <c r="T3874" s="15"/>
    </row>
    <row r="3875" spans="1:21" ht="11.85" customHeight="1" x14ac:dyDescent="0.2">
      <c r="A3875" s="2" t="s">
        <v>1560</v>
      </c>
      <c r="C3875" s="3">
        <v>19</v>
      </c>
      <c r="D3875" s="3"/>
      <c r="E3875" s="3">
        <v>0</v>
      </c>
      <c r="F3875" s="3"/>
      <c r="G3875" s="4">
        <v>0</v>
      </c>
      <c r="H3875" s="3"/>
      <c r="I3875" s="3">
        <v>20</v>
      </c>
      <c r="J3875" s="3"/>
      <c r="K3875" s="3">
        <v>20</v>
      </c>
      <c r="L3875" s="3"/>
      <c r="M3875" s="3">
        <v>20</v>
      </c>
      <c r="N3875" s="3"/>
      <c r="O3875" s="3">
        <v>0</v>
      </c>
      <c r="P3875" s="3"/>
      <c r="Q3875" s="3">
        <f t="shared" si="110"/>
        <v>20</v>
      </c>
      <c r="T3875" s="15"/>
    </row>
    <row r="3876" spans="1:21" ht="11.85" customHeight="1" x14ac:dyDescent="0.2">
      <c r="A3876" s="2" t="s">
        <v>1561</v>
      </c>
      <c r="C3876" s="3">
        <v>3677</v>
      </c>
      <c r="D3876" s="3"/>
      <c r="E3876" s="3">
        <v>3909.23</v>
      </c>
      <c r="F3876" s="3"/>
      <c r="G3876" s="4">
        <v>3947.08</v>
      </c>
      <c r="H3876" s="3"/>
      <c r="I3876" s="3">
        <v>4100</v>
      </c>
      <c r="J3876" s="3"/>
      <c r="K3876" s="3">
        <v>4100</v>
      </c>
      <c r="L3876" s="3"/>
      <c r="M3876" s="3">
        <v>4100</v>
      </c>
      <c r="N3876" s="3"/>
      <c r="O3876" s="3">
        <v>0</v>
      </c>
      <c r="P3876" s="3"/>
      <c r="Q3876" s="3">
        <f t="shared" si="110"/>
        <v>4100</v>
      </c>
      <c r="T3876" s="15"/>
    </row>
    <row r="3877" spans="1:21" ht="11.85" customHeight="1" x14ac:dyDescent="0.2">
      <c r="A3877" s="2" t="s">
        <v>1562</v>
      </c>
      <c r="C3877" s="3">
        <v>0</v>
      </c>
      <c r="D3877" s="3"/>
      <c r="E3877" s="3">
        <v>0</v>
      </c>
      <c r="F3877" s="3"/>
      <c r="G3877" s="4">
        <v>0</v>
      </c>
      <c r="H3877" s="3"/>
      <c r="I3877" s="3">
        <v>100</v>
      </c>
      <c r="J3877" s="3"/>
      <c r="K3877" s="3">
        <v>100</v>
      </c>
      <c r="L3877" s="3"/>
      <c r="M3877" s="3">
        <v>100</v>
      </c>
      <c r="N3877" s="3"/>
      <c r="O3877" s="3">
        <v>0</v>
      </c>
      <c r="P3877" s="3"/>
      <c r="Q3877" s="3">
        <f t="shared" si="110"/>
        <v>100</v>
      </c>
      <c r="T3877" s="15"/>
    </row>
    <row r="3878" spans="1:21" ht="11.85" customHeight="1" x14ac:dyDescent="0.2">
      <c r="A3878" s="2" t="s">
        <v>1563</v>
      </c>
      <c r="C3878" s="3">
        <v>218</v>
      </c>
      <c r="D3878" s="3"/>
      <c r="E3878" s="3">
        <v>0</v>
      </c>
      <c r="F3878" s="3"/>
      <c r="G3878" s="4">
        <v>0</v>
      </c>
      <c r="H3878" s="3"/>
      <c r="I3878" s="3">
        <v>500</v>
      </c>
      <c r="J3878" s="3"/>
      <c r="K3878" s="3">
        <v>500</v>
      </c>
      <c r="L3878" s="3"/>
      <c r="M3878" s="3">
        <v>0</v>
      </c>
      <c r="N3878" s="3"/>
      <c r="O3878" s="3">
        <v>0</v>
      </c>
      <c r="P3878" s="3"/>
      <c r="Q3878" s="3">
        <f t="shared" si="110"/>
        <v>0</v>
      </c>
      <c r="T3878" s="15"/>
    </row>
    <row r="3879" spans="1:21" ht="11.85" customHeight="1" x14ac:dyDescent="0.2">
      <c r="A3879" s="2" t="s">
        <v>1564</v>
      </c>
      <c r="C3879" s="3">
        <v>5132</v>
      </c>
      <c r="D3879" s="3"/>
      <c r="E3879" s="3">
        <v>4715.8100000000004</v>
      </c>
      <c r="F3879" s="3"/>
      <c r="G3879" s="4">
        <v>3050</v>
      </c>
      <c r="H3879" s="3"/>
      <c r="I3879" s="3">
        <v>5000</v>
      </c>
      <c r="J3879" s="3"/>
      <c r="K3879" s="3">
        <v>3000</v>
      </c>
      <c r="L3879" s="3"/>
      <c r="M3879" s="3">
        <v>5000</v>
      </c>
      <c r="N3879" s="3"/>
      <c r="O3879" s="3">
        <v>0</v>
      </c>
      <c r="P3879" s="3"/>
      <c r="Q3879" s="3">
        <f t="shared" si="110"/>
        <v>5000</v>
      </c>
      <c r="T3879" s="15"/>
    </row>
    <row r="3880" spans="1:21" ht="11.85" customHeight="1" x14ac:dyDescent="0.2">
      <c r="A3880" s="2" t="s">
        <v>1565</v>
      </c>
      <c r="C3880" s="16">
        <v>8512</v>
      </c>
      <c r="D3880" s="3"/>
      <c r="E3880" s="16">
        <v>12862.7</v>
      </c>
      <c r="F3880" s="3"/>
      <c r="G3880" s="17">
        <v>8891.69</v>
      </c>
      <c r="H3880" s="3"/>
      <c r="I3880" s="16">
        <v>9127</v>
      </c>
      <c r="J3880" s="3"/>
      <c r="K3880" s="16">
        <v>9127</v>
      </c>
      <c r="L3880" s="3"/>
      <c r="M3880" s="16">
        <v>6467</v>
      </c>
      <c r="N3880" s="3"/>
      <c r="O3880" s="16">
        <v>3800</v>
      </c>
      <c r="P3880" s="3"/>
      <c r="Q3880" s="16">
        <f t="shared" si="110"/>
        <v>10267</v>
      </c>
      <c r="T3880" s="15"/>
    </row>
    <row r="3881" spans="1:21" ht="11.85" customHeight="1" x14ac:dyDescent="0.2">
      <c r="A3881" s="2" t="s">
        <v>290</v>
      </c>
      <c r="C3881" s="3">
        <f>SUM(C3861:C3871)+SUM(C3872:C3880)</f>
        <v>235888</v>
      </c>
      <c r="D3881" s="3"/>
      <c r="E3881" s="3">
        <f>SUM(E3861:E3871)+SUM(E3872:E3880)</f>
        <v>199820.74</v>
      </c>
      <c r="F3881" s="3"/>
      <c r="G3881" s="4">
        <f>SUM(G3861:G3871)+SUM(G3872:G3880)</f>
        <v>207727.87</v>
      </c>
      <c r="H3881" s="3"/>
      <c r="I3881" s="3">
        <f>SUM(I3861:I3871)+SUM(I3872:I3880)</f>
        <v>212647</v>
      </c>
      <c r="J3881" s="3"/>
      <c r="K3881" s="3">
        <f>SUM(K3861:K3871)+SUM(K3872:K3880)</f>
        <v>241447</v>
      </c>
      <c r="L3881" s="3"/>
      <c r="M3881" s="3">
        <f>SUM(M3861:M3871)+SUM(M3872:M3880)</f>
        <v>211237</v>
      </c>
      <c r="N3881" s="3"/>
      <c r="O3881" s="3">
        <f>SUM(O3861:O3871)+SUM(O3872:O3880)</f>
        <v>3800</v>
      </c>
      <c r="P3881" s="3"/>
      <c r="Q3881" s="3">
        <f>SUM(Q3861:Q3871)+SUM(Q3872:Q3880)</f>
        <v>215037</v>
      </c>
      <c r="U3881" s="3"/>
    </row>
    <row r="3882" spans="1:21" ht="11.85" customHeight="1" x14ac:dyDescent="0.2"/>
    <row r="3883" spans="1:21" ht="11.85" customHeight="1" x14ac:dyDescent="0.2">
      <c r="A3883" s="2" t="s">
        <v>1566</v>
      </c>
      <c r="C3883" s="19">
        <v>0</v>
      </c>
      <c r="D3883" s="3"/>
      <c r="E3883" s="19">
        <v>0</v>
      </c>
      <c r="F3883" s="3"/>
      <c r="G3883" s="20">
        <v>0</v>
      </c>
      <c r="H3883" s="3"/>
      <c r="I3883" s="19">
        <v>0</v>
      </c>
      <c r="J3883" s="3"/>
      <c r="K3883" s="19">
        <v>0</v>
      </c>
      <c r="L3883" s="3"/>
      <c r="M3883" s="19">
        <v>0</v>
      </c>
      <c r="N3883" s="3"/>
      <c r="O3883" s="19">
        <v>0</v>
      </c>
      <c r="P3883" s="3"/>
      <c r="Q3883" s="19">
        <f>M3883+O3883</f>
        <v>0</v>
      </c>
    </row>
    <row r="3884" spans="1:21" ht="11.85" customHeight="1" x14ac:dyDescent="0.2">
      <c r="A3884" s="2" t="s">
        <v>1567</v>
      </c>
      <c r="C3884" s="16">
        <v>0</v>
      </c>
      <c r="D3884" s="3"/>
      <c r="E3884" s="16">
        <v>0</v>
      </c>
      <c r="F3884" s="3"/>
      <c r="G3884" s="17">
        <v>0</v>
      </c>
      <c r="H3884" s="3"/>
      <c r="I3884" s="16">
        <v>0</v>
      </c>
      <c r="J3884" s="3"/>
      <c r="K3884" s="16">
        <v>0</v>
      </c>
      <c r="L3884" s="3"/>
      <c r="M3884" s="16">
        <v>0</v>
      </c>
      <c r="N3884" s="3"/>
      <c r="O3884" s="16">
        <v>0</v>
      </c>
      <c r="P3884" s="3"/>
      <c r="Q3884" s="16">
        <f>M3884+O3884</f>
        <v>0</v>
      </c>
    </row>
    <row r="3885" spans="1:21" ht="11.85" customHeight="1" x14ac:dyDescent="0.2">
      <c r="A3885" s="2" t="s">
        <v>293</v>
      </c>
      <c r="C3885" s="3">
        <f>SUM(C3883:C3884)</f>
        <v>0</v>
      </c>
      <c r="D3885" s="3"/>
      <c r="E3885" s="3">
        <f>SUM(E3883:E3884)</f>
        <v>0</v>
      </c>
      <c r="F3885" s="3"/>
      <c r="G3885" s="4">
        <f>SUM(G3883:G3884)</f>
        <v>0</v>
      </c>
      <c r="H3885" s="3"/>
      <c r="I3885" s="3">
        <f>SUM(I3883:I3884)</f>
        <v>0</v>
      </c>
      <c r="J3885" s="3"/>
      <c r="K3885" s="3">
        <f>SUM(K3883:K3884)</f>
        <v>0</v>
      </c>
      <c r="L3885" s="3"/>
      <c r="M3885" s="3">
        <f>SUM(M3883:M3884)</f>
        <v>0</v>
      </c>
      <c r="N3885" s="3"/>
      <c r="O3885" s="3">
        <f>SUM(O3883:O3884)</f>
        <v>0</v>
      </c>
      <c r="P3885" s="3"/>
      <c r="Q3885" s="3">
        <f>SUM(Q3883:Q3884)</f>
        <v>0</v>
      </c>
    </row>
    <row r="3886" spans="1:21" ht="11.85" customHeight="1" x14ac:dyDescent="0.2">
      <c r="C3886" s="3"/>
      <c r="D3886" s="3"/>
      <c r="F3886" s="3"/>
      <c r="H3886" s="3"/>
      <c r="I3886" s="3"/>
      <c r="J3886" s="3"/>
      <c r="K3886" s="3"/>
      <c r="L3886" s="3"/>
      <c r="M3886" s="3"/>
      <c r="N3886" s="3"/>
      <c r="O3886" s="3"/>
      <c r="P3886" s="3"/>
      <c r="Q3886" s="3"/>
    </row>
    <row r="3887" spans="1:21" ht="11.85" customHeight="1" x14ac:dyDescent="0.2">
      <c r="C3887" s="3"/>
      <c r="D3887" s="3"/>
      <c r="F3887" s="3"/>
      <c r="H3887" s="3"/>
      <c r="I3887" s="3"/>
      <c r="J3887" s="3"/>
      <c r="K3887" s="3"/>
      <c r="L3887" s="3"/>
      <c r="M3887" s="3"/>
      <c r="N3887" s="3"/>
      <c r="O3887" s="3"/>
      <c r="P3887" s="3"/>
      <c r="Q3887" s="3"/>
    </row>
    <row r="3888" spans="1:21" ht="11.85" customHeight="1" x14ac:dyDescent="0.2">
      <c r="C3888" s="3"/>
      <c r="D3888" s="3"/>
      <c r="F3888" s="3"/>
      <c r="H3888" s="3"/>
      <c r="I3888" s="3"/>
      <c r="J3888" s="3"/>
      <c r="K3888" s="3"/>
      <c r="L3888" s="3"/>
      <c r="M3888" s="3"/>
      <c r="N3888" s="3"/>
      <c r="O3888" s="3"/>
      <c r="P3888" s="3"/>
      <c r="Q3888" s="3"/>
    </row>
    <row r="3889" spans="1:20" ht="11.85" customHeight="1" x14ac:dyDescent="0.2">
      <c r="C3889" s="3"/>
      <c r="D3889" s="3"/>
      <c r="F3889" s="3"/>
      <c r="H3889" s="3"/>
      <c r="I3889" s="3"/>
      <c r="J3889" s="3"/>
      <c r="K3889" s="3"/>
      <c r="L3889" s="3"/>
      <c r="M3889" s="3"/>
      <c r="N3889" s="3"/>
      <c r="O3889" s="3"/>
      <c r="P3889" s="3"/>
      <c r="Q3889" s="3"/>
    </row>
    <row r="3890" spans="1:20" ht="11.85" customHeight="1" x14ac:dyDescent="0.2">
      <c r="C3890" s="3"/>
      <c r="D3890" s="3"/>
      <c r="F3890" s="3"/>
      <c r="H3890" s="3"/>
      <c r="I3890" s="3"/>
      <c r="J3890" s="3"/>
      <c r="K3890" s="3"/>
      <c r="L3890" s="3"/>
      <c r="M3890" s="3"/>
      <c r="N3890" s="3"/>
      <c r="O3890" s="3"/>
      <c r="P3890" s="3"/>
      <c r="Q3890" s="3"/>
    </row>
    <row r="3891" spans="1:20" ht="11.85" customHeight="1" x14ac:dyDescent="0.2">
      <c r="A3891" s="1"/>
      <c r="B3891" s="1"/>
      <c r="E3891" s="3" t="str">
        <f>$E$1</f>
        <v>CITY OF BRADY</v>
      </c>
    </row>
    <row r="3892" spans="1:20" ht="11.85" customHeight="1" x14ac:dyDescent="0.2">
      <c r="E3892" s="3" t="str">
        <f>$E$2</f>
        <v>BUDGET REPORT</v>
      </c>
    </row>
    <row r="3893" spans="1:20" ht="11.85" customHeight="1" x14ac:dyDescent="0.2">
      <c r="E3893" s="3" t="str">
        <f>$E$3</f>
        <v>FISCAL YEAR 2015 - 2016</v>
      </c>
    </row>
    <row r="3894" spans="1:20" ht="11.85" customHeight="1" x14ac:dyDescent="0.2">
      <c r="A3894" s="2" t="s">
        <v>1510</v>
      </c>
    </row>
    <row r="3895" spans="1:20" ht="11.85" customHeight="1" x14ac:dyDescent="0.2">
      <c r="A3895" s="2" t="s">
        <v>1526</v>
      </c>
    </row>
    <row r="3896" spans="1:20" ht="11.85" customHeight="1" x14ac:dyDescent="0.2">
      <c r="I3896" s="48" t="str">
        <f>$I$6</f>
        <v>(----- 2014-2015 ------)</v>
      </c>
      <c r="J3896" s="48"/>
      <c r="K3896" s="48"/>
      <c r="L3896" s="7"/>
      <c r="M3896" s="48" t="str">
        <f>$M$6</f>
        <v>2015-2016</v>
      </c>
      <c r="N3896" s="48"/>
      <c r="O3896" s="48"/>
      <c r="P3896" s="48"/>
      <c r="Q3896" s="48"/>
    </row>
    <row r="3897" spans="1:20" ht="11.85" customHeight="1" x14ac:dyDescent="0.2">
      <c r="C3897" s="7" t="str">
        <f>$C$7</f>
        <v>2011- 2012</v>
      </c>
      <c r="D3897" s="7"/>
      <c r="E3897" s="8" t="str">
        <f>$E$7</f>
        <v>2012-2013</v>
      </c>
      <c r="F3897" s="7"/>
      <c r="G3897" s="9" t="str">
        <f>$G$7</f>
        <v>2013- 2014</v>
      </c>
      <c r="H3897" s="7"/>
      <c r="I3897" s="7" t="s">
        <v>9</v>
      </c>
      <c r="J3897" s="7"/>
      <c r="K3897" s="7" t="str">
        <f>+$K$7</f>
        <v>PROJECTED</v>
      </c>
      <c r="L3897" s="7"/>
      <c r="M3897" s="7" t="str">
        <f>$M$7</f>
        <v>2015-2016</v>
      </c>
      <c r="N3897" s="7"/>
      <c r="O3897" s="7" t="str">
        <f>$O$7</f>
        <v>2015-2016</v>
      </c>
      <c r="P3897" s="7"/>
      <c r="Q3897" s="42" t="str">
        <f>$Q$7</f>
        <v>APPROVED</v>
      </c>
    </row>
    <row r="3898" spans="1:20" ht="11.85" customHeight="1" x14ac:dyDescent="0.2">
      <c r="A3898" s="10" t="s">
        <v>237</v>
      </c>
      <c r="C3898" s="11" t="s">
        <v>12</v>
      </c>
      <c r="D3898" s="7"/>
      <c r="E3898" s="12" t="s">
        <v>12</v>
      </c>
      <c r="F3898" s="7"/>
      <c r="G3898" s="13" t="s">
        <v>12</v>
      </c>
      <c r="H3898" s="7"/>
      <c r="I3898" s="11" t="s">
        <v>13</v>
      </c>
      <c r="J3898" s="7"/>
      <c r="K3898" s="11" t="s">
        <v>13</v>
      </c>
      <c r="L3898" s="7"/>
      <c r="M3898" s="11" t="str">
        <f>$M$8</f>
        <v>BASE</v>
      </c>
      <c r="N3898" s="7"/>
      <c r="O3898" s="11" t="str">
        <f>$O$8</f>
        <v>SUPPLEMENTAL</v>
      </c>
      <c r="P3898" s="7"/>
      <c r="Q3898" s="11" t="str">
        <f>$Q$8</f>
        <v>BUDGET</v>
      </c>
    </row>
    <row r="3899" spans="1:20" ht="11.85" customHeight="1" x14ac:dyDescent="0.2">
      <c r="C3899" s="3"/>
      <c r="D3899" s="3"/>
      <c r="F3899" s="3"/>
      <c r="H3899" s="3"/>
      <c r="I3899" s="3"/>
      <c r="J3899" s="3"/>
      <c r="K3899" s="3"/>
      <c r="L3899" s="3"/>
      <c r="M3899" s="3"/>
      <c r="N3899" s="3"/>
      <c r="O3899" s="3"/>
      <c r="P3899" s="3"/>
      <c r="Q3899" s="3"/>
    </row>
    <row r="3900" spans="1:20" ht="11.85" customHeight="1" x14ac:dyDescent="0.2">
      <c r="A3900" s="14" t="s">
        <v>943</v>
      </c>
      <c r="C3900" s="3"/>
      <c r="D3900" s="3"/>
      <c r="F3900" s="3"/>
      <c r="H3900" s="3"/>
      <c r="I3900" s="3"/>
      <c r="J3900" s="3"/>
      <c r="K3900" s="3"/>
      <c r="L3900" s="3"/>
      <c r="M3900" s="3"/>
      <c r="N3900" s="3"/>
      <c r="O3900" s="3"/>
      <c r="P3900" s="3"/>
      <c r="Q3900" s="3"/>
    </row>
    <row r="3901" spans="1:20" ht="11.85" customHeight="1" x14ac:dyDescent="0.2">
      <c r="A3901" s="2" t="s">
        <v>1568</v>
      </c>
      <c r="C3901" s="3">
        <v>25000</v>
      </c>
      <c r="D3901" s="3"/>
      <c r="E3901" s="3">
        <v>0</v>
      </c>
      <c r="F3901" s="3"/>
      <c r="G3901" s="4">
        <v>0</v>
      </c>
      <c r="H3901" s="3"/>
      <c r="I3901" s="3">
        <v>0</v>
      </c>
      <c r="J3901" s="3"/>
      <c r="K3901" s="3">
        <v>0</v>
      </c>
      <c r="L3901" s="3"/>
      <c r="M3901" s="3">
        <v>0</v>
      </c>
      <c r="N3901" s="3"/>
      <c r="O3901" s="3">
        <v>0</v>
      </c>
      <c r="P3901" s="3"/>
      <c r="Q3901" s="3">
        <f>M3901+O3901</f>
        <v>0</v>
      </c>
    </row>
    <row r="3902" spans="1:20" ht="11.85" customHeight="1" x14ac:dyDescent="0.2">
      <c r="A3902" s="2" t="s">
        <v>1569</v>
      </c>
      <c r="C3902" s="16">
        <v>19995</v>
      </c>
      <c r="D3902" s="3"/>
      <c r="E3902" s="16">
        <v>20000.04</v>
      </c>
      <c r="F3902" s="3"/>
      <c r="G3902" s="17">
        <v>34998</v>
      </c>
      <c r="H3902" s="3"/>
      <c r="I3902" s="16">
        <v>35000</v>
      </c>
      <c r="J3902" s="3"/>
      <c r="K3902" s="16">
        <v>35000</v>
      </c>
      <c r="L3902" s="3"/>
      <c r="M3902" s="16">
        <v>35000</v>
      </c>
      <c r="N3902" s="3"/>
      <c r="O3902" s="16">
        <v>0</v>
      </c>
      <c r="P3902" s="3"/>
      <c r="Q3902" s="16">
        <f>M3902+O3902</f>
        <v>35000</v>
      </c>
      <c r="T3902" s="15"/>
    </row>
    <row r="3903" spans="1:20" ht="11.85" customHeight="1" x14ac:dyDescent="0.2">
      <c r="A3903" s="2" t="s">
        <v>945</v>
      </c>
      <c r="C3903" s="3">
        <f>SUM(C3901:C3902)</f>
        <v>44995</v>
      </c>
      <c r="D3903" s="3"/>
      <c r="E3903" s="3">
        <f>SUM(E3901:E3902)</f>
        <v>20000.04</v>
      </c>
      <c r="F3903" s="3"/>
      <c r="G3903" s="4">
        <f>SUM(G3901:G3902)</f>
        <v>34998</v>
      </c>
      <c r="H3903" s="3"/>
      <c r="I3903" s="3">
        <f>SUM(I3901:I3902)</f>
        <v>35000</v>
      </c>
      <c r="J3903" s="3"/>
      <c r="K3903" s="3">
        <f>SUM(K3901:K3902)</f>
        <v>35000</v>
      </c>
      <c r="L3903" s="3"/>
      <c r="M3903" s="3">
        <f>SUM(M3901:M3902)</f>
        <v>35000</v>
      </c>
      <c r="N3903" s="3"/>
      <c r="O3903" s="3">
        <f>SUM(O3901:O3902)</f>
        <v>0</v>
      </c>
      <c r="P3903" s="3"/>
      <c r="Q3903" s="3">
        <f>SUM(Q3901:Q3902)</f>
        <v>35000</v>
      </c>
    </row>
    <row r="3904" spans="1:20" ht="11.85" customHeight="1" x14ac:dyDescent="0.2">
      <c r="C3904" s="3"/>
      <c r="D3904" s="3"/>
      <c r="F3904" s="3"/>
      <c r="H3904" s="3"/>
      <c r="I3904" s="3"/>
      <c r="J3904" s="3"/>
      <c r="K3904" s="3"/>
      <c r="L3904" s="3"/>
      <c r="M3904" s="3"/>
      <c r="N3904" s="3"/>
      <c r="O3904" s="3"/>
      <c r="P3904" s="3"/>
      <c r="Q3904" s="3"/>
    </row>
    <row r="3905" spans="1:21" ht="11.85" customHeight="1" x14ac:dyDescent="0.2">
      <c r="A3905" s="14" t="s">
        <v>294</v>
      </c>
      <c r="C3905" s="3"/>
      <c r="D3905" s="3"/>
      <c r="F3905" s="3"/>
      <c r="H3905" s="3"/>
      <c r="I3905" s="3"/>
      <c r="J3905" s="3"/>
      <c r="K3905" s="3"/>
      <c r="L3905" s="3"/>
      <c r="M3905" s="3"/>
      <c r="N3905" s="3"/>
      <c r="O3905" s="3"/>
      <c r="P3905" s="3"/>
      <c r="Q3905" s="3"/>
    </row>
    <row r="3906" spans="1:21" ht="11.85" customHeight="1" x14ac:dyDescent="0.2">
      <c r="A3906" s="2" t="s">
        <v>1570</v>
      </c>
      <c r="C3906" s="3">
        <v>45905</v>
      </c>
      <c r="D3906" s="3"/>
      <c r="E3906" s="3">
        <v>96392.81</v>
      </c>
      <c r="F3906" s="3"/>
      <c r="G3906" s="4">
        <v>96346.68</v>
      </c>
      <c r="H3906" s="3"/>
      <c r="I3906" s="3">
        <v>137076</v>
      </c>
      <c r="J3906" s="3"/>
      <c r="K3906" s="3">
        <v>137076</v>
      </c>
      <c r="L3906" s="3"/>
      <c r="M3906" s="3">
        <v>85966</v>
      </c>
      <c r="N3906" s="3"/>
      <c r="O3906" s="3">
        <v>24550</v>
      </c>
      <c r="P3906" s="3"/>
      <c r="Q3906" s="3">
        <f>M3906+O3906</f>
        <v>110516</v>
      </c>
      <c r="T3906" s="15"/>
    </row>
    <row r="3907" spans="1:21" ht="11.85" customHeight="1" x14ac:dyDescent="0.2">
      <c r="A3907" s="2" t="s">
        <v>1571</v>
      </c>
      <c r="C3907" s="3">
        <v>0</v>
      </c>
      <c r="D3907" s="3"/>
      <c r="E3907" s="3">
        <v>0</v>
      </c>
      <c r="F3907" s="3"/>
      <c r="G3907" s="4">
        <v>0</v>
      </c>
      <c r="H3907" s="3"/>
      <c r="I3907" s="3">
        <v>203000</v>
      </c>
      <c r="J3907" s="3"/>
      <c r="K3907" s="3">
        <v>186286</v>
      </c>
      <c r="L3907" s="3"/>
      <c r="M3907" s="3">
        <v>0</v>
      </c>
      <c r="N3907" s="3"/>
      <c r="O3907" s="3">
        <v>170000</v>
      </c>
      <c r="P3907" s="3"/>
      <c r="Q3907" s="3">
        <f>M3907+O3907</f>
        <v>170000</v>
      </c>
    </row>
    <row r="3908" spans="1:21" ht="11.85" customHeight="1" x14ac:dyDescent="0.2">
      <c r="A3908" s="2" t="s">
        <v>1572</v>
      </c>
      <c r="C3908" s="3">
        <v>0</v>
      </c>
      <c r="D3908" s="3"/>
      <c r="E3908" s="3">
        <v>69308</v>
      </c>
      <c r="F3908" s="3"/>
      <c r="G3908" s="4">
        <v>0</v>
      </c>
      <c r="H3908" s="3"/>
      <c r="I3908" s="3">
        <v>0</v>
      </c>
      <c r="J3908" s="3"/>
      <c r="K3908" s="3">
        <v>0</v>
      </c>
      <c r="L3908" s="3"/>
      <c r="M3908" s="3">
        <v>0</v>
      </c>
      <c r="N3908" s="3"/>
      <c r="O3908" s="3">
        <v>0</v>
      </c>
      <c r="P3908" s="3"/>
      <c r="Q3908" s="3">
        <v>0</v>
      </c>
    </row>
    <row r="3909" spans="1:21" ht="11.85" customHeight="1" x14ac:dyDescent="0.2">
      <c r="A3909" s="2" t="s">
        <v>1573</v>
      </c>
      <c r="C3909" s="19">
        <v>0</v>
      </c>
      <c r="D3909" s="19"/>
      <c r="E3909" s="19">
        <v>0</v>
      </c>
      <c r="F3909" s="19"/>
      <c r="G3909" s="20">
        <v>0</v>
      </c>
      <c r="H3909" s="19"/>
      <c r="I3909" s="19">
        <v>0</v>
      </c>
      <c r="J3909" s="19"/>
      <c r="K3909" s="19">
        <v>0</v>
      </c>
      <c r="L3909" s="19"/>
      <c r="M3909" s="19">
        <v>0</v>
      </c>
      <c r="N3909" s="19"/>
      <c r="O3909" s="19">
        <v>200712</v>
      </c>
      <c r="P3909" s="19"/>
      <c r="Q3909" s="3">
        <f>M3909+O3909</f>
        <v>200712</v>
      </c>
    </row>
    <row r="3910" spans="1:21" ht="11.85" customHeight="1" x14ac:dyDescent="0.2">
      <c r="A3910" s="2" t="s">
        <v>1574</v>
      </c>
      <c r="C3910" s="16">
        <v>0</v>
      </c>
      <c r="D3910" s="3"/>
      <c r="E3910" s="16">
        <v>0</v>
      </c>
      <c r="F3910" s="3"/>
      <c r="G3910" s="17">
        <v>0</v>
      </c>
      <c r="H3910" s="3"/>
      <c r="I3910" s="16">
        <v>22231</v>
      </c>
      <c r="J3910" s="3"/>
      <c r="K3910" s="16">
        <v>0</v>
      </c>
      <c r="L3910" s="3"/>
      <c r="M3910" s="16">
        <v>0</v>
      </c>
      <c r="N3910" s="3"/>
      <c r="O3910" s="16">
        <v>0</v>
      </c>
      <c r="P3910" s="3"/>
      <c r="Q3910" s="16">
        <f>M3910+O3910</f>
        <v>0</v>
      </c>
      <c r="R3910" s="3"/>
      <c r="S3910" s="3"/>
    </row>
    <row r="3911" spans="1:21" ht="11.85" customHeight="1" x14ac:dyDescent="0.2">
      <c r="A3911" s="2" t="s">
        <v>296</v>
      </c>
      <c r="C3911" s="3">
        <f>SUM(C3906:C3910)</f>
        <v>45905</v>
      </c>
      <c r="D3911" s="3"/>
      <c r="E3911" s="3">
        <f>SUM(E3906:E3910)</f>
        <v>165700.81</v>
      </c>
      <c r="F3911" s="3"/>
      <c r="G3911" s="4">
        <f>SUM(G3906:G3910)</f>
        <v>96346.68</v>
      </c>
      <c r="H3911" s="3"/>
      <c r="I3911" s="3">
        <f>SUM(I3906:I3910)</f>
        <v>362307</v>
      </c>
      <c r="J3911" s="3"/>
      <c r="K3911" s="3">
        <f>SUM(K3906:K3910)</f>
        <v>323362</v>
      </c>
      <c r="L3911" s="3"/>
      <c r="M3911" s="3">
        <f>SUM(M3906:M3910)</f>
        <v>85966</v>
      </c>
      <c r="N3911" s="3"/>
      <c r="O3911" s="3">
        <f>SUM(O3906:O3910)</f>
        <v>395262</v>
      </c>
      <c r="P3911" s="3"/>
      <c r="Q3911" s="3">
        <f>SUM(Q3906:Q3910)</f>
        <v>481228</v>
      </c>
      <c r="R3911" s="3"/>
      <c r="S3911" s="3"/>
      <c r="U3911" s="3"/>
    </row>
    <row r="3912" spans="1:21" ht="11.85" customHeight="1" x14ac:dyDescent="0.2">
      <c r="C3912" s="3"/>
      <c r="D3912" s="3"/>
      <c r="F3912" s="3"/>
      <c r="H3912" s="3"/>
      <c r="I3912" s="3"/>
      <c r="J3912" s="3"/>
      <c r="K3912" s="3"/>
      <c r="L3912" s="3"/>
      <c r="M3912" s="3"/>
      <c r="N3912" s="3"/>
      <c r="O3912" s="3"/>
      <c r="P3912" s="3"/>
      <c r="Q3912" s="3"/>
      <c r="T3912" s="15"/>
    </row>
    <row r="3913" spans="1:21" ht="11.85" customHeight="1" x14ac:dyDescent="0.2">
      <c r="A3913" s="2" t="s">
        <v>1575</v>
      </c>
      <c r="C3913" s="3">
        <f>C3844+C3858+C3881+C3885+C3903+C3911</f>
        <v>761199</v>
      </c>
      <c r="D3913" s="3"/>
      <c r="E3913" s="3">
        <f>E3844+E3858+E3881+E3885+E3903+E3911</f>
        <v>783363.04</v>
      </c>
      <c r="F3913" s="3"/>
      <c r="G3913" s="4">
        <f>G3844+G3858+G3881+G3885+G3903+G3911</f>
        <v>771082.84000000008</v>
      </c>
      <c r="H3913" s="3"/>
      <c r="I3913" s="3">
        <f>I3844+I3858+I3881+I3885+I3903+I3911</f>
        <v>1095256</v>
      </c>
      <c r="J3913" s="3"/>
      <c r="K3913" s="3">
        <f>K3844+K3858+K3881+K3885+K3903+K3911</f>
        <v>1135611</v>
      </c>
      <c r="L3913" s="3"/>
      <c r="M3913" s="3">
        <f>M3844+M3858+M3881+M3885+M3903+M3911</f>
        <v>893138</v>
      </c>
      <c r="N3913" s="3"/>
      <c r="O3913" s="3">
        <f>O3844+O3858+O3881+O3885+O3903+O3911</f>
        <v>399062</v>
      </c>
      <c r="P3913" s="3"/>
      <c r="Q3913" s="3">
        <f>Q3844+Q3858+Q3881+Q3885+Q3903+Q3911</f>
        <v>1292200</v>
      </c>
      <c r="R3913" s="3"/>
      <c r="S3913" s="3"/>
      <c r="U3913" s="3"/>
    </row>
    <row r="3914" spans="1:21" ht="11.85" customHeight="1" x14ac:dyDescent="0.2"/>
    <row r="3915" spans="1:21" ht="11.85" customHeight="1" x14ac:dyDescent="0.2">
      <c r="K3915" s="3"/>
    </row>
    <row r="3916" spans="1:21" ht="11.85" customHeight="1" x14ac:dyDescent="0.2">
      <c r="K3916" s="3"/>
    </row>
    <row r="3917" spans="1:21" ht="11.85" customHeight="1" x14ac:dyDescent="0.2"/>
    <row r="3918" spans="1:21" ht="11.85" customHeight="1" x14ac:dyDescent="0.2"/>
    <row r="3919" spans="1:21" ht="11.85" customHeight="1" x14ac:dyDescent="0.2"/>
    <row r="3920" spans="1:21" ht="11.85" customHeight="1" x14ac:dyDescent="0.2"/>
    <row r="3921" ht="11.85" customHeight="1" x14ac:dyDescent="0.2"/>
    <row r="3922" ht="11.85" customHeight="1" x14ac:dyDescent="0.2"/>
    <row r="3923" ht="11.85" customHeight="1" x14ac:dyDescent="0.2"/>
    <row r="3924" ht="11.85" customHeight="1" x14ac:dyDescent="0.2"/>
    <row r="3925" ht="11.85" customHeight="1" x14ac:dyDescent="0.2"/>
    <row r="3926" ht="11.85" customHeight="1" x14ac:dyDescent="0.2"/>
    <row r="3927" ht="11.85" customHeight="1" x14ac:dyDescent="0.2"/>
    <row r="3928" ht="11.85" customHeight="1" x14ac:dyDescent="0.2"/>
    <row r="3929" ht="11.85" customHeight="1" x14ac:dyDescent="0.2"/>
    <row r="3930" ht="11.85" customHeight="1" x14ac:dyDescent="0.2"/>
    <row r="3931" ht="11.85" customHeight="1" x14ac:dyDescent="0.2"/>
    <row r="3932" ht="11.85" customHeight="1" x14ac:dyDescent="0.2"/>
    <row r="3933" ht="11.85" customHeight="1" x14ac:dyDescent="0.2"/>
    <row r="3934" ht="11.85" customHeight="1" x14ac:dyDescent="0.2"/>
    <row r="3935" ht="11.85" customHeight="1" x14ac:dyDescent="0.2"/>
    <row r="3936" ht="11.85" customHeight="1" x14ac:dyDescent="0.2"/>
    <row r="3937" ht="11.85" customHeight="1" x14ac:dyDescent="0.2"/>
    <row r="3938" ht="11.85" customHeight="1" x14ac:dyDescent="0.2"/>
    <row r="3939" ht="11.85" customHeight="1" x14ac:dyDescent="0.2"/>
    <row r="3940" ht="11.85" customHeight="1" x14ac:dyDescent="0.2"/>
    <row r="3941" ht="11.85" customHeight="1" x14ac:dyDescent="0.2"/>
    <row r="3942" ht="11.85" customHeight="1" x14ac:dyDescent="0.2"/>
    <row r="3943" ht="11.85" customHeight="1" x14ac:dyDescent="0.2"/>
    <row r="3944" ht="11.85" customHeight="1" x14ac:dyDescent="0.2"/>
    <row r="3945" ht="11.85" customHeight="1" x14ac:dyDescent="0.2"/>
    <row r="3946" ht="11.85" customHeight="1" x14ac:dyDescent="0.2"/>
    <row r="3947" ht="11.85" customHeight="1" x14ac:dyDescent="0.2"/>
    <row r="3948" ht="11.85" customHeight="1" x14ac:dyDescent="0.2"/>
    <row r="3949" ht="11.85" customHeight="1" x14ac:dyDescent="0.2"/>
    <row r="3950" ht="11.85" customHeight="1" x14ac:dyDescent="0.2"/>
    <row r="3951" ht="11.85" customHeight="1" x14ac:dyDescent="0.2"/>
    <row r="3952" ht="11.85" customHeight="1" x14ac:dyDescent="0.2"/>
    <row r="3953" spans="1:20" ht="11.85" customHeight="1" x14ac:dyDescent="0.2"/>
    <row r="3954" spans="1:20" ht="11.85" customHeight="1" x14ac:dyDescent="0.2">
      <c r="A3954" s="1"/>
      <c r="B3954" s="1"/>
      <c r="E3954" s="3" t="str">
        <f>$E$1</f>
        <v>CITY OF BRADY</v>
      </c>
    </row>
    <row r="3955" spans="1:20" ht="11.85" customHeight="1" x14ac:dyDescent="0.2">
      <c r="E3955" s="3" t="str">
        <f>$E$2</f>
        <v>BUDGET REPORT</v>
      </c>
    </row>
    <row r="3956" spans="1:20" ht="11.85" customHeight="1" x14ac:dyDescent="0.2">
      <c r="E3956" s="3" t="str">
        <f>$E$3</f>
        <v>FISCAL YEAR 2015 - 2016</v>
      </c>
    </row>
    <row r="3957" spans="1:20" ht="11.85" customHeight="1" x14ac:dyDescent="0.2">
      <c r="A3957" s="2" t="s">
        <v>1510</v>
      </c>
    </row>
    <row r="3958" spans="1:20" ht="11.85" customHeight="1" x14ac:dyDescent="0.2">
      <c r="A3958" s="2" t="s">
        <v>1576</v>
      </c>
    </row>
    <row r="3959" spans="1:20" ht="11.85" customHeight="1" x14ac:dyDescent="0.2">
      <c r="I3959" s="48" t="str">
        <f>$I$6</f>
        <v>(----- 2014-2015 ------)</v>
      </c>
      <c r="J3959" s="48"/>
      <c r="K3959" s="48"/>
      <c r="L3959" s="7"/>
      <c r="M3959" s="48" t="str">
        <f>$M$6</f>
        <v>2015-2016</v>
      </c>
      <c r="N3959" s="48"/>
      <c r="O3959" s="48"/>
      <c r="P3959" s="48"/>
      <c r="Q3959" s="48"/>
    </row>
    <row r="3960" spans="1:20" ht="11.85" customHeight="1" x14ac:dyDescent="0.2">
      <c r="C3960" s="7" t="str">
        <f>$C$7</f>
        <v>2011- 2012</v>
      </c>
      <c r="D3960" s="7"/>
      <c r="E3960" s="8" t="str">
        <f>$E$7</f>
        <v>2012-2013</v>
      </c>
      <c r="F3960" s="7"/>
      <c r="G3960" s="9" t="str">
        <f>$G$7</f>
        <v>2013- 2014</v>
      </c>
      <c r="H3960" s="7"/>
      <c r="I3960" s="7" t="s">
        <v>9</v>
      </c>
      <c r="J3960" s="7"/>
      <c r="K3960" s="7" t="str">
        <f>+$K$7</f>
        <v>PROJECTED</v>
      </c>
      <c r="L3960" s="7"/>
      <c r="M3960" s="7" t="str">
        <f>$M$7</f>
        <v>2015-2016</v>
      </c>
      <c r="N3960" s="7"/>
      <c r="O3960" s="7" t="str">
        <f>$O$7</f>
        <v>2015-2016</v>
      </c>
      <c r="P3960" s="7"/>
      <c r="Q3960" s="42" t="str">
        <f>$Q$7</f>
        <v>APPROVED</v>
      </c>
    </row>
    <row r="3961" spans="1:20" ht="11.85" customHeight="1" x14ac:dyDescent="0.2">
      <c r="A3961" s="10" t="s">
        <v>237</v>
      </c>
      <c r="C3961" s="11" t="s">
        <v>12</v>
      </c>
      <c r="D3961" s="7"/>
      <c r="E3961" s="12" t="s">
        <v>12</v>
      </c>
      <c r="F3961" s="7"/>
      <c r="G3961" s="13" t="s">
        <v>12</v>
      </c>
      <c r="H3961" s="7"/>
      <c r="I3961" s="11" t="s">
        <v>13</v>
      </c>
      <c r="J3961" s="7"/>
      <c r="K3961" s="11" t="s">
        <v>13</v>
      </c>
      <c r="L3961" s="7"/>
      <c r="M3961" s="11" t="str">
        <f>$M$8</f>
        <v>BASE</v>
      </c>
      <c r="N3961" s="7"/>
      <c r="O3961" s="11" t="str">
        <f>$O$8</f>
        <v>SUPPLEMENTAL</v>
      </c>
      <c r="P3961" s="7"/>
      <c r="Q3961" s="11" t="str">
        <f>$Q$8</f>
        <v>BUDGET</v>
      </c>
    </row>
    <row r="3962" spans="1:20" ht="11.85" customHeight="1" x14ac:dyDescent="0.2"/>
    <row r="3963" spans="1:20" ht="11.85" customHeight="1" x14ac:dyDescent="0.2">
      <c r="A3963" s="14" t="s">
        <v>238</v>
      </c>
    </row>
    <row r="3964" spans="1:20" ht="11.85" customHeight="1" x14ac:dyDescent="0.2">
      <c r="A3964" s="2" t="s">
        <v>1577</v>
      </c>
      <c r="C3964" s="3">
        <v>0</v>
      </c>
      <c r="D3964" s="3"/>
      <c r="E3964" s="3">
        <v>0</v>
      </c>
      <c r="F3964" s="3"/>
      <c r="G3964" s="4">
        <v>3761.25</v>
      </c>
      <c r="H3964" s="3"/>
      <c r="I3964" s="3">
        <v>13525</v>
      </c>
      <c r="J3964" s="3"/>
      <c r="K3964" s="3">
        <v>13525</v>
      </c>
      <c r="L3964" s="3"/>
      <c r="M3964" s="3">
        <f>13200+18720</f>
        <v>31920</v>
      </c>
      <c r="N3964" s="3"/>
      <c r="O3964" s="3">
        <v>0</v>
      </c>
      <c r="P3964" s="3"/>
      <c r="Q3964" s="3">
        <f t="shared" ref="Q3964:Q3970" si="111">M3964+O3964</f>
        <v>31920</v>
      </c>
      <c r="T3964" s="15"/>
    </row>
    <row r="3965" spans="1:20" ht="11.85" customHeight="1" x14ac:dyDescent="0.2">
      <c r="A3965" s="2" t="s">
        <v>1578</v>
      </c>
      <c r="C3965" s="3">
        <v>0</v>
      </c>
      <c r="D3965" s="3"/>
      <c r="E3965" s="3">
        <v>0</v>
      </c>
      <c r="F3965" s="3"/>
      <c r="G3965" s="4">
        <v>0</v>
      </c>
      <c r="H3965" s="3"/>
      <c r="I3965" s="3">
        <v>0</v>
      </c>
      <c r="J3965" s="3"/>
      <c r="K3965" s="3">
        <v>0</v>
      </c>
      <c r="L3965" s="3"/>
      <c r="M3965" s="3">
        <v>0</v>
      </c>
      <c r="N3965" s="3"/>
      <c r="O3965" s="3">
        <v>0</v>
      </c>
      <c r="P3965" s="3"/>
      <c r="Q3965" s="3">
        <f t="shared" si="111"/>
        <v>0</v>
      </c>
      <c r="T3965" s="15"/>
    </row>
    <row r="3966" spans="1:20" ht="11.85" customHeight="1" x14ac:dyDescent="0.2">
      <c r="A3966" s="2" t="s">
        <v>1579</v>
      </c>
      <c r="C3966" s="3">
        <v>0</v>
      </c>
      <c r="D3966" s="3"/>
      <c r="E3966" s="3">
        <v>0</v>
      </c>
      <c r="F3966" s="3"/>
      <c r="G3966" s="4">
        <v>0</v>
      </c>
      <c r="H3966" s="3"/>
      <c r="I3966" s="3">
        <v>0</v>
      </c>
      <c r="J3966" s="3"/>
      <c r="K3966" s="3">
        <v>0</v>
      </c>
      <c r="L3966" s="3"/>
      <c r="M3966" s="3">
        <v>0</v>
      </c>
      <c r="N3966" s="3"/>
      <c r="O3966" s="3">
        <v>0</v>
      </c>
      <c r="P3966" s="3"/>
      <c r="Q3966" s="3">
        <f t="shared" si="111"/>
        <v>0</v>
      </c>
      <c r="T3966" s="15"/>
    </row>
    <row r="3967" spans="1:20" ht="11.85" customHeight="1" x14ac:dyDescent="0.2">
      <c r="A3967" s="2" t="s">
        <v>1580</v>
      </c>
      <c r="C3967" s="3">
        <v>0</v>
      </c>
      <c r="D3967" s="3"/>
      <c r="E3967" s="3">
        <v>0</v>
      </c>
      <c r="F3967" s="3"/>
      <c r="G3967" s="4">
        <v>0</v>
      </c>
      <c r="H3967" s="3"/>
      <c r="I3967" s="3">
        <v>0</v>
      </c>
      <c r="J3967" s="3"/>
      <c r="K3967" s="3">
        <v>0</v>
      </c>
      <c r="L3967" s="3"/>
      <c r="M3967" s="3">
        <v>0</v>
      </c>
      <c r="N3967" s="3"/>
      <c r="O3967" s="3">
        <v>0</v>
      </c>
      <c r="P3967" s="3"/>
      <c r="Q3967" s="3">
        <f t="shared" si="111"/>
        <v>0</v>
      </c>
      <c r="T3967" s="15"/>
    </row>
    <row r="3968" spans="1:20" ht="11.85" customHeight="1" x14ac:dyDescent="0.2">
      <c r="A3968" s="2" t="s">
        <v>1581</v>
      </c>
      <c r="C3968" s="3">
        <v>0</v>
      </c>
      <c r="D3968" s="3"/>
      <c r="E3968" s="3">
        <v>0</v>
      </c>
      <c r="F3968" s="3"/>
      <c r="G3968" s="4">
        <v>0</v>
      </c>
      <c r="H3968" s="3"/>
      <c r="I3968" s="3">
        <v>50</v>
      </c>
      <c r="J3968" s="3"/>
      <c r="K3968" s="3">
        <v>50</v>
      </c>
      <c r="L3968" s="3"/>
      <c r="M3968" s="3">
        <f>50+50</f>
        <v>100</v>
      </c>
      <c r="N3968" s="3"/>
      <c r="O3968" s="3">
        <v>0</v>
      </c>
      <c r="P3968" s="3"/>
      <c r="Q3968" s="3">
        <f t="shared" si="111"/>
        <v>100</v>
      </c>
      <c r="T3968" s="15"/>
    </row>
    <row r="3969" spans="1:21" ht="11.85" customHeight="1" x14ac:dyDescent="0.2">
      <c r="A3969" s="2" t="s">
        <v>1582</v>
      </c>
      <c r="C3969" s="3">
        <v>0</v>
      </c>
      <c r="D3969" s="3"/>
      <c r="E3969" s="3">
        <v>0</v>
      </c>
      <c r="F3969" s="3"/>
      <c r="G3969" s="4">
        <v>95.89</v>
      </c>
      <c r="H3969" s="3"/>
      <c r="I3969" s="3">
        <v>207</v>
      </c>
      <c r="J3969" s="3"/>
      <c r="K3969" s="3">
        <v>207</v>
      </c>
      <c r="L3969" s="3"/>
      <c r="M3969" s="3">
        <f>90+90</f>
        <v>180</v>
      </c>
      <c r="N3969" s="3"/>
      <c r="O3969" s="3">
        <v>0</v>
      </c>
      <c r="P3969" s="3"/>
      <c r="Q3969" s="3">
        <f t="shared" si="111"/>
        <v>180</v>
      </c>
      <c r="T3969" s="15"/>
    </row>
    <row r="3970" spans="1:21" ht="11.85" customHeight="1" x14ac:dyDescent="0.2">
      <c r="A3970" s="2" t="s">
        <v>1583</v>
      </c>
      <c r="C3970" s="16">
        <v>0</v>
      </c>
      <c r="D3970" s="3"/>
      <c r="E3970" s="16">
        <v>0</v>
      </c>
      <c r="F3970" s="3"/>
      <c r="G3970" s="17">
        <v>287.76</v>
      </c>
      <c r="H3970" s="3"/>
      <c r="I3970" s="16">
        <v>1055</v>
      </c>
      <c r="J3970" s="3"/>
      <c r="K3970" s="16">
        <v>1055</v>
      </c>
      <c r="L3970" s="3"/>
      <c r="M3970" s="16">
        <f>1030+1460</f>
        <v>2490</v>
      </c>
      <c r="N3970" s="3"/>
      <c r="O3970" s="16">
        <v>0</v>
      </c>
      <c r="P3970" s="3"/>
      <c r="Q3970" s="16">
        <f t="shared" si="111"/>
        <v>2490</v>
      </c>
      <c r="T3970" s="15"/>
    </row>
    <row r="3971" spans="1:21" ht="11.85" customHeight="1" x14ac:dyDescent="0.2">
      <c r="A3971" s="2" t="s">
        <v>249</v>
      </c>
      <c r="C3971" s="3">
        <f>SUM(C3964:C3970)</f>
        <v>0</v>
      </c>
      <c r="D3971" s="3"/>
      <c r="E3971" s="3">
        <f>SUM(E3964:E3970)</f>
        <v>0</v>
      </c>
      <c r="F3971" s="3"/>
      <c r="G3971" s="4">
        <f>SUM(G3964:G3970)</f>
        <v>4144.8999999999996</v>
      </c>
      <c r="H3971" s="3"/>
      <c r="I3971" s="3">
        <f>SUM(I3964:I3970)</f>
        <v>14837</v>
      </c>
      <c r="J3971" s="3"/>
      <c r="K3971" s="3">
        <f>SUM(K3964:K3970)</f>
        <v>14837</v>
      </c>
      <c r="L3971" s="3"/>
      <c r="M3971" s="3">
        <f>SUM(M3964:M3970)</f>
        <v>34690</v>
      </c>
      <c r="N3971" s="3"/>
      <c r="O3971" s="3">
        <f>SUM(O3964:O3970)</f>
        <v>0</v>
      </c>
      <c r="P3971" s="3"/>
      <c r="Q3971" s="3">
        <f>SUM(Q3964:Q3970)</f>
        <v>34690</v>
      </c>
      <c r="U3971" s="3"/>
    </row>
    <row r="3972" spans="1:21" ht="11.85" customHeight="1" x14ac:dyDescent="0.2">
      <c r="C3972" s="3"/>
      <c r="D3972" s="3"/>
      <c r="F3972" s="3"/>
      <c r="H3972" s="3"/>
      <c r="I3972" s="3"/>
      <c r="J3972" s="3"/>
      <c r="K3972" s="3"/>
      <c r="L3972" s="3"/>
      <c r="M3972" s="3"/>
      <c r="N3972" s="3"/>
      <c r="O3972" s="3"/>
      <c r="P3972" s="3"/>
      <c r="Q3972" s="3"/>
    </row>
    <row r="3973" spans="1:21" ht="11.85" customHeight="1" x14ac:dyDescent="0.2">
      <c r="A3973" s="14" t="s">
        <v>250</v>
      </c>
      <c r="C3973" s="3"/>
      <c r="D3973" s="3"/>
      <c r="F3973" s="3"/>
      <c r="H3973" s="3"/>
      <c r="I3973" s="3"/>
      <c r="J3973" s="3"/>
      <c r="K3973" s="3"/>
      <c r="L3973" s="3"/>
      <c r="M3973" s="3"/>
      <c r="N3973" s="3"/>
      <c r="O3973" s="3"/>
      <c r="P3973" s="3"/>
      <c r="Q3973" s="3"/>
    </row>
    <row r="3974" spans="1:21" ht="11.85" customHeight="1" x14ac:dyDescent="0.2">
      <c r="A3974" s="2" t="s">
        <v>1584</v>
      </c>
      <c r="C3974" s="16">
        <v>0</v>
      </c>
      <c r="D3974" s="3"/>
      <c r="E3974" s="16">
        <v>0</v>
      </c>
      <c r="F3974" s="3"/>
      <c r="G3974" s="17">
        <v>0</v>
      </c>
      <c r="H3974" s="3"/>
      <c r="I3974" s="16">
        <v>0</v>
      </c>
      <c r="J3974" s="3"/>
      <c r="K3974" s="16">
        <v>3550</v>
      </c>
      <c r="L3974" s="3"/>
      <c r="M3974" s="16">
        <v>5000</v>
      </c>
      <c r="N3974" s="3"/>
      <c r="O3974" s="16">
        <v>0</v>
      </c>
      <c r="P3974" s="3"/>
      <c r="Q3974" s="16">
        <f>+M3974+O3974</f>
        <v>5000</v>
      </c>
    </row>
    <row r="3975" spans="1:21" ht="11.85" customHeight="1" x14ac:dyDescent="0.2">
      <c r="A3975" s="2" t="s">
        <v>267</v>
      </c>
      <c r="C3975" s="3">
        <f>+C3974</f>
        <v>0</v>
      </c>
      <c r="D3975" s="3"/>
      <c r="E3975" s="3">
        <f>+E3974</f>
        <v>0</v>
      </c>
      <c r="F3975" s="3"/>
      <c r="G3975" s="4">
        <f>+G3974</f>
        <v>0</v>
      </c>
      <c r="H3975" s="3"/>
      <c r="I3975" s="3">
        <f>+I3974</f>
        <v>0</v>
      </c>
      <c r="J3975" s="3"/>
      <c r="K3975" s="3">
        <f>+K3974</f>
        <v>3550</v>
      </c>
      <c r="L3975" s="3"/>
      <c r="M3975" s="3">
        <f>+M3974</f>
        <v>5000</v>
      </c>
      <c r="N3975" s="3"/>
      <c r="O3975" s="3">
        <f>+O3974</f>
        <v>0</v>
      </c>
      <c r="P3975" s="3"/>
      <c r="Q3975" s="3">
        <f>+Q3974</f>
        <v>5000</v>
      </c>
    </row>
    <row r="3976" spans="1:21" ht="11.85" customHeight="1" x14ac:dyDescent="0.2">
      <c r="C3976" s="3"/>
      <c r="D3976" s="3"/>
      <c r="F3976" s="3"/>
      <c r="H3976" s="3"/>
      <c r="I3976" s="3"/>
      <c r="J3976" s="3"/>
      <c r="K3976" s="3"/>
      <c r="L3976" s="3"/>
      <c r="M3976" s="3"/>
      <c r="N3976" s="3"/>
      <c r="O3976" s="3"/>
      <c r="P3976" s="3"/>
      <c r="Q3976" s="3"/>
    </row>
    <row r="3977" spans="1:21" ht="11.85" customHeight="1" x14ac:dyDescent="0.2">
      <c r="A3977" s="14" t="s">
        <v>268</v>
      </c>
      <c r="C3977" s="3"/>
      <c r="D3977" s="3"/>
      <c r="F3977" s="3"/>
      <c r="H3977" s="3"/>
      <c r="I3977" s="3"/>
      <c r="J3977" s="3"/>
      <c r="K3977" s="3"/>
      <c r="L3977" s="3"/>
      <c r="M3977" s="3"/>
      <c r="N3977" s="3"/>
      <c r="O3977" s="3"/>
      <c r="P3977" s="3"/>
      <c r="Q3977" s="3"/>
    </row>
    <row r="3978" spans="1:21" ht="11.85" customHeight="1" x14ac:dyDescent="0.2">
      <c r="A3978" s="2" t="s">
        <v>1585</v>
      </c>
      <c r="C3978" s="3">
        <v>0</v>
      </c>
      <c r="D3978" s="3"/>
      <c r="E3978" s="3">
        <v>0</v>
      </c>
      <c r="F3978" s="3"/>
      <c r="G3978" s="4">
        <v>0</v>
      </c>
      <c r="H3978" s="3"/>
      <c r="I3978" s="3">
        <v>250</v>
      </c>
      <c r="J3978" s="3"/>
      <c r="K3978" s="3">
        <v>250</v>
      </c>
      <c r="L3978" s="3"/>
      <c r="M3978" s="3">
        <v>250</v>
      </c>
      <c r="N3978" s="3"/>
      <c r="O3978" s="3">
        <v>0</v>
      </c>
      <c r="P3978" s="3"/>
      <c r="Q3978" s="3">
        <f t="shared" ref="Q3978:Q3985" si="112">M3978+O3978</f>
        <v>250</v>
      </c>
      <c r="T3978" s="15"/>
    </row>
    <row r="3979" spans="1:21" ht="11.85" customHeight="1" x14ac:dyDescent="0.2">
      <c r="A3979" s="2" t="s">
        <v>1586</v>
      </c>
      <c r="C3979" s="3">
        <v>0</v>
      </c>
      <c r="D3979" s="3"/>
      <c r="E3979" s="3">
        <v>0</v>
      </c>
      <c r="F3979" s="3"/>
      <c r="G3979" s="4">
        <v>462.76</v>
      </c>
      <c r="H3979" s="3"/>
      <c r="I3979" s="3">
        <v>870</v>
      </c>
      <c r="J3979" s="3"/>
      <c r="K3979" s="3">
        <v>520</v>
      </c>
      <c r="L3979" s="3"/>
      <c r="M3979" s="3">
        <v>870</v>
      </c>
      <c r="N3979" s="3"/>
      <c r="O3979" s="3">
        <v>0</v>
      </c>
      <c r="P3979" s="3"/>
      <c r="Q3979" s="3">
        <f>M3979+O3979</f>
        <v>870</v>
      </c>
      <c r="T3979" s="15"/>
    </row>
    <row r="3980" spans="1:21" ht="11.85" customHeight="1" x14ac:dyDescent="0.2">
      <c r="A3980" s="2" t="s">
        <v>1587</v>
      </c>
      <c r="C3980" s="3">
        <v>0</v>
      </c>
      <c r="D3980" s="3"/>
      <c r="E3980" s="3">
        <v>0</v>
      </c>
      <c r="F3980" s="3"/>
      <c r="G3980" s="4">
        <v>370.22</v>
      </c>
      <c r="H3980" s="3"/>
      <c r="I3980" s="3">
        <v>500</v>
      </c>
      <c r="J3980" s="3"/>
      <c r="K3980" s="3">
        <v>300</v>
      </c>
      <c r="L3980" s="3"/>
      <c r="M3980" s="3">
        <v>500</v>
      </c>
      <c r="N3980" s="3"/>
      <c r="O3980" s="3">
        <v>0</v>
      </c>
      <c r="P3980" s="3"/>
      <c r="Q3980" s="3">
        <f t="shared" si="112"/>
        <v>500</v>
      </c>
      <c r="T3980" s="15"/>
    </row>
    <row r="3981" spans="1:21" ht="11.85" customHeight="1" x14ac:dyDescent="0.2">
      <c r="A3981" s="2" t="s">
        <v>1588</v>
      </c>
      <c r="C3981" s="3">
        <v>0</v>
      </c>
      <c r="D3981" s="3"/>
      <c r="E3981" s="3">
        <v>0</v>
      </c>
      <c r="F3981" s="3"/>
      <c r="G3981" s="4">
        <v>1894.02</v>
      </c>
      <c r="H3981" s="3"/>
      <c r="I3981" s="3">
        <v>5000</v>
      </c>
      <c r="J3981" s="3"/>
      <c r="K3981" s="3">
        <v>4000</v>
      </c>
      <c r="L3981" s="3"/>
      <c r="M3981" s="3">
        <v>5000</v>
      </c>
      <c r="N3981" s="3"/>
      <c r="O3981" s="3">
        <v>0</v>
      </c>
      <c r="P3981" s="3"/>
      <c r="Q3981" s="3">
        <f t="shared" si="112"/>
        <v>5000</v>
      </c>
      <c r="T3981" s="15"/>
    </row>
    <row r="3982" spans="1:21" ht="11.85" customHeight="1" x14ac:dyDescent="0.2">
      <c r="A3982" s="2" t="s">
        <v>1589</v>
      </c>
      <c r="C3982" s="3">
        <v>0</v>
      </c>
      <c r="D3982" s="3"/>
      <c r="E3982" s="3">
        <v>0</v>
      </c>
      <c r="F3982" s="3"/>
      <c r="G3982" s="4">
        <v>985.24</v>
      </c>
      <c r="H3982" s="3"/>
      <c r="I3982" s="3">
        <v>3000</v>
      </c>
      <c r="J3982" s="3"/>
      <c r="K3982" s="3">
        <v>2000</v>
      </c>
      <c r="L3982" s="3"/>
      <c r="M3982" s="3">
        <v>3000</v>
      </c>
      <c r="N3982" s="3"/>
      <c r="O3982" s="3">
        <v>0</v>
      </c>
      <c r="P3982" s="3"/>
      <c r="Q3982" s="3">
        <f t="shared" si="112"/>
        <v>3000</v>
      </c>
      <c r="T3982" s="15"/>
    </row>
    <row r="3983" spans="1:21" ht="11.85" customHeight="1" x14ac:dyDescent="0.2">
      <c r="A3983" s="2" t="s">
        <v>1590</v>
      </c>
      <c r="C3983" s="3">
        <v>0</v>
      </c>
      <c r="D3983" s="3"/>
      <c r="E3983" s="3">
        <v>0</v>
      </c>
      <c r="F3983" s="3"/>
      <c r="G3983" s="4">
        <v>56</v>
      </c>
      <c r="H3983" s="3"/>
      <c r="I3983" s="3">
        <v>55</v>
      </c>
      <c r="J3983" s="3"/>
      <c r="K3983" s="3">
        <v>55</v>
      </c>
      <c r="L3983" s="3"/>
      <c r="M3983" s="3">
        <v>55</v>
      </c>
      <c r="N3983" s="3"/>
      <c r="O3983" s="3">
        <v>0</v>
      </c>
      <c r="P3983" s="3"/>
      <c r="Q3983" s="3">
        <f t="shared" si="112"/>
        <v>55</v>
      </c>
      <c r="T3983" s="15"/>
    </row>
    <row r="3984" spans="1:21" ht="11.85" customHeight="1" x14ac:dyDescent="0.2">
      <c r="A3984" s="2" t="s">
        <v>1591</v>
      </c>
      <c r="C3984" s="3">
        <v>0</v>
      </c>
      <c r="D3984" s="3"/>
      <c r="E3984" s="3">
        <v>0</v>
      </c>
      <c r="F3984" s="3"/>
      <c r="G3984" s="4">
        <v>0</v>
      </c>
      <c r="H3984" s="3"/>
      <c r="I3984" s="3">
        <v>700</v>
      </c>
      <c r="J3984" s="3"/>
      <c r="K3984" s="3">
        <v>700</v>
      </c>
      <c r="L3984" s="3"/>
      <c r="M3984" s="3">
        <v>0</v>
      </c>
      <c r="N3984" s="3"/>
      <c r="O3984" s="3">
        <v>0</v>
      </c>
      <c r="P3984" s="3"/>
      <c r="Q3984" s="3">
        <f t="shared" si="112"/>
        <v>0</v>
      </c>
      <c r="T3984" s="15"/>
    </row>
    <row r="3985" spans="1:21" ht="11.85" customHeight="1" x14ac:dyDescent="0.2">
      <c r="A3985" s="2" t="s">
        <v>1592</v>
      </c>
      <c r="C3985" s="16">
        <v>0</v>
      </c>
      <c r="D3985" s="3"/>
      <c r="E3985" s="16">
        <v>0</v>
      </c>
      <c r="F3985" s="3"/>
      <c r="G3985" s="17">
        <v>6112.9</v>
      </c>
      <c r="H3985" s="3"/>
      <c r="I3985" s="16">
        <v>6394</v>
      </c>
      <c r="J3985" s="3"/>
      <c r="K3985" s="16">
        <v>6394</v>
      </c>
      <c r="L3985" s="3"/>
      <c r="M3985" s="16">
        <v>5761</v>
      </c>
      <c r="N3985" s="3"/>
      <c r="O3985" s="16">
        <v>0</v>
      </c>
      <c r="P3985" s="3"/>
      <c r="Q3985" s="16">
        <f t="shared" si="112"/>
        <v>5761</v>
      </c>
      <c r="T3985" s="15"/>
    </row>
    <row r="3986" spans="1:21" ht="11.85" customHeight="1" x14ac:dyDescent="0.2">
      <c r="A3986" s="2" t="s">
        <v>290</v>
      </c>
      <c r="C3986" s="3">
        <f>SUM(C3978:C3985)</f>
        <v>0</v>
      </c>
      <c r="D3986" s="3"/>
      <c r="E3986" s="3">
        <f>SUM(E3978:E3985)</f>
        <v>0</v>
      </c>
      <c r="F3986" s="3"/>
      <c r="G3986" s="4">
        <f>SUM(G3978:G3985)</f>
        <v>9881.14</v>
      </c>
      <c r="H3986" s="3"/>
      <c r="I3986" s="3">
        <f>SUM(I3978:I3985)</f>
        <v>16769</v>
      </c>
      <c r="J3986" s="3"/>
      <c r="K3986" s="3">
        <f>SUM(K3978:K3985)</f>
        <v>14219</v>
      </c>
      <c r="L3986" s="3"/>
      <c r="M3986" s="3">
        <f>SUM(M3978:M3985)</f>
        <v>15436</v>
      </c>
      <c r="N3986" s="3"/>
      <c r="O3986" s="3">
        <f>SUM(O3978:O3985)</f>
        <v>0</v>
      </c>
      <c r="P3986" s="3"/>
      <c r="Q3986" s="3">
        <f>SUM(Q3978:Q3985)</f>
        <v>15436</v>
      </c>
    </row>
    <row r="3987" spans="1:21" ht="11.85" customHeight="1" x14ac:dyDescent="0.2">
      <c r="C3987" s="3"/>
      <c r="D3987" s="3"/>
      <c r="F3987" s="3"/>
      <c r="H3987" s="3"/>
      <c r="I3987" s="3"/>
      <c r="J3987" s="3"/>
      <c r="K3987" s="3"/>
      <c r="L3987" s="3"/>
      <c r="M3987" s="3"/>
      <c r="N3987" s="3"/>
      <c r="O3987" s="3"/>
      <c r="P3987" s="3"/>
      <c r="Q3987" s="3"/>
    </row>
    <row r="3988" spans="1:21" ht="11.85" customHeight="1" x14ac:dyDescent="0.2">
      <c r="A3988" s="2" t="s">
        <v>1593</v>
      </c>
      <c r="C3988" s="19">
        <v>0</v>
      </c>
      <c r="D3988" s="3"/>
      <c r="E3988" s="19">
        <v>0</v>
      </c>
      <c r="F3988" s="3"/>
      <c r="G3988" s="20">
        <v>0</v>
      </c>
      <c r="H3988" s="3"/>
      <c r="I3988" s="19">
        <v>0</v>
      </c>
      <c r="J3988" s="3"/>
      <c r="K3988" s="19">
        <v>0</v>
      </c>
      <c r="L3988" s="3"/>
      <c r="M3988" s="19">
        <v>0</v>
      </c>
      <c r="N3988" s="3"/>
      <c r="O3988" s="19">
        <v>0</v>
      </c>
      <c r="P3988" s="3"/>
      <c r="Q3988" s="19">
        <f>M3988+O3988</f>
        <v>0</v>
      </c>
    </row>
    <row r="3989" spans="1:21" ht="11.85" customHeight="1" x14ac:dyDescent="0.2">
      <c r="A3989" s="2" t="s">
        <v>1594</v>
      </c>
      <c r="C3989" s="16">
        <v>0</v>
      </c>
      <c r="D3989" s="3"/>
      <c r="E3989" s="16">
        <v>0</v>
      </c>
      <c r="F3989" s="3"/>
      <c r="G3989" s="17">
        <v>0</v>
      </c>
      <c r="H3989" s="3"/>
      <c r="I3989" s="16">
        <v>0</v>
      </c>
      <c r="J3989" s="3"/>
      <c r="K3989" s="16">
        <v>0</v>
      </c>
      <c r="L3989" s="3"/>
      <c r="M3989" s="16">
        <v>60000</v>
      </c>
      <c r="N3989" s="3"/>
      <c r="O3989" s="16">
        <v>0</v>
      </c>
      <c r="P3989" s="3"/>
      <c r="Q3989" s="16">
        <f>M3989+O3989</f>
        <v>60000</v>
      </c>
    </row>
    <row r="3990" spans="1:21" ht="11.85" customHeight="1" x14ac:dyDescent="0.2">
      <c r="A3990" s="2" t="s">
        <v>293</v>
      </c>
      <c r="C3990" s="3">
        <f>SUM(C3988:C3989)</f>
        <v>0</v>
      </c>
      <c r="D3990" s="3"/>
      <c r="E3990" s="3">
        <f>SUM(E3988:E3989)</f>
        <v>0</v>
      </c>
      <c r="F3990" s="3"/>
      <c r="G3990" s="4">
        <f>SUM(G3988:G3989)</f>
        <v>0</v>
      </c>
      <c r="H3990" s="3"/>
      <c r="I3990" s="3">
        <f>SUM(I3988:I3989)</f>
        <v>0</v>
      </c>
      <c r="J3990" s="3"/>
      <c r="K3990" s="3">
        <f>SUM(K3988:K3989)</f>
        <v>0</v>
      </c>
      <c r="L3990" s="3"/>
      <c r="M3990" s="3">
        <f>SUM(M3988:M3989)</f>
        <v>60000</v>
      </c>
      <c r="N3990" s="3"/>
      <c r="O3990" s="3">
        <f>SUM(O3988:O3989)</f>
        <v>0</v>
      </c>
      <c r="P3990" s="3"/>
      <c r="Q3990" s="3">
        <f>SUM(Q3988:Q3989)</f>
        <v>60000</v>
      </c>
    </row>
    <row r="3991" spans="1:21" ht="11.85" customHeight="1" x14ac:dyDescent="0.2">
      <c r="C3991" s="3"/>
      <c r="D3991" s="3"/>
      <c r="F3991" s="3"/>
      <c r="H3991" s="3"/>
      <c r="I3991" s="3"/>
      <c r="J3991" s="3"/>
      <c r="K3991" s="3"/>
      <c r="L3991" s="3"/>
      <c r="M3991" s="3"/>
      <c r="N3991" s="3"/>
      <c r="O3991" s="3"/>
      <c r="P3991" s="3"/>
      <c r="Q3991" s="3"/>
    </row>
    <row r="3992" spans="1:21" ht="11.85" customHeight="1" x14ac:dyDescent="0.2">
      <c r="A3992" s="14" t="s">
        <v>294</v>
      </c>
      <c r="C3992" s="3"/>
      <c r="D3992" s="3"/>
      <c r="F3992" s="3"/>
      <c r="H3992" s="3"/>
      <c r="I3992" s="3"/>
      <c r="J3992" s="3"/>
      <c r="K3992" s="3"/>
      <c r="L3992" s="3"/>
      <c r="M3992" s="3"/>
      <c r="N3992" s="3"/>
      <c r="O3992" s="3"/>
      <c r="P3992" s="3"/>
      <c r="Q3992" s="3"/>
    </row>
    <row r="3993" spans="1:21" ht="11.85" customHeight="1" x14ac:dyDescent="0.2">
      <c r="A3993" s="2" t="s">
        <v>1595</v>
      </c>
      <c r="C3993" s="3">
        <v>0</v>
      </c>
      <c r="D3993" s="3"/>
      <c r="E3993" s="3">
        <v>0</v>
      </c>
      <c r="F3993" s="3"/>
      <c r="G3993" s="4">
        <v>12966.9</v>
      </c>
      <c r="H3993" s="3"/>
      <c r="I3993" s="3">
        <v>16502</v>
      </c>
      <c r="J3993" s="3"/>
      <c r="K3993" s="3">
        <v>16502</v>
      </c>
      <c r="L3993" s="3"/>
      <c r="M3993" s="3">
        <v>17134</v>
      </c>
      <c r="N3993" s="3"/>
      <c r="O3993" s="3">
        <v>0</v>
      </c>
      <c r="P3993" s="3"/>
      <c r="Q3993" s="3">
        <f>M3993+O3993</f>
        <v>17134</v>
      </c>
      <c r="T3993" s="15"/>
    </row>
    <row r="3994" spans="1:21" ht="11.85" customHeight="1" x14ac:dyDescent="0.2">
      <c r="A3994" s="2" t="s">
        <v>1596</v>
      </c>
      <c r="C3994" s="16">
        <v>0</v>
      </c>
      <c r="D3994" s="3"/>
      <c r="E3994" s="16">
        <v>0</v>
      </c>
      <c r="F3994" s="3"/>
      <c r="G3994" s="17">
        <v>190210</v>
      </c>
      <c r="H3994" s="3"/>
      <c r="I3994" s="16">
        <v>0</v>
      </c>
      <c r="J3994" s="3"/>
      <c r="K3994" s="16">
        <v>0</v>
      </c>
      <c r="L3994" s="3"/>
      <c r="M3994" s="16">
        <v>0</v>
      </c>
      <c r="N3994" s="3"/>
      <c r="O3994" s="16">
        <v>0</v>
      </c>
      <c r="P3994" s="3"/>
      <c r="Q3994" s="16">
        <f>M3994+O3994</f>
        <v>0</v>
      </c>
    </row>
    <row r="3995" spans="1:21" ht="11.85" customHeight="1" x14ac:dyDescent="0.2">
      <c r="A3995" s="2" t="s">
        <v>296</v>
      </c>
      <c r="C3995" s="3">
        <f>SUM(C3993:C3994)</f>
        <v>0</v>
      </c>
      <c r="D3995" s="3"/>
      <c r="E3995" s="3">
        <f>SUM(E3993:E3994)</f>
        <v>0</v>
      </c>
      <c r="F3995" s="3"/>
      <c r="G3995" s="4">
        <f>SUM(G3993:G3994)</f>
        <v>203176.9</v>
      </c>
      <c r="H3995" s="3"/>
      <c r="I3995" s="3">
        <f>SUM(I3993:I3994)</f>
        <v>16502</v>
      </c>
      <c r="J3995" s="3"/>
      <c r="K3995" s="3">
        <f>SUM(K3993:K3994)</f>
        <v>16502</v>
      </c>
      <c r="L3995" s="3"/>
      <c r="M3995" s="3">
        <f>SUM(M3993:M3994)</f>
        <v>17134</v>
      </c>
      <c r="N3995" s="3"/>
      <c r="O3995" s="3">
        <f>SUM(O3993:O3994)</f>
        <v>0</v>
      </c>
      <c r="P3995" s="3"/>
      <c r="Q3995" s="3">
        <f>SUM(Q3993:Q3994)</f>
        <v>17134</v>
      </c>
    </row>
    <row r="3996" spans="1:21" ht="11.85" customHeight="1" x14ac:dyDescent="0.2">
      <c r="C3996" s="3"/>
      <c r="D3996" s="3"/>
      <c r="F3996" s="3"/>
      <c r="H3996" s="3"/>
      <c r="I3996" s="3"/>
      <c r="J3996" s="3"/>
      <c r="K3996" s="3"/>
      <c r="L3996" s="3"/>
      <c r="M3996" s="3"/>
      <c r="N3996" s="3"/>
      <c r="O3996" s="3"/>
      <c r="P3996" s="3"/>
      <c r="Q3996" s="3"/>
    </row>
    <row r="3997" spans="1:21" ht="11.85" customHeight="1" x14ac:dyDescent="0.2">
      <c r="A3997" s="2" t="s">
        <v>1597</v>
      </c>
      <c r="C3997" s="3">
        <f>C3971+C3986+C3995+C3975+C3990</f>
        <v>0</v>
      </c>
      <c r="D3997" s="3"/>
      <c r="E3997" s="3">
        <f>E3971+E3986+E3995+E3975+E3990</f>
        <v>0</v>
      </c>
      <c r="F3997" s="3"/>
      <c r="G3997" s="3">
        <f>G3971+G3986+G3995+G3975+G3990</f>
        <v>217202.94</v>
      </c>
      <c r="H3997" s="3"/>
      <c r="I3997" s="3">
        <f>I3971+I3986+I3995+I3975+I3990</f>
        <v>48108</v>
      </c>
      <c r="J3997" s="3"/>
      <c r="K3997" s="4">
        <f>K3971+K3986+K3995+K3975+K3990</f>
        <v>49108</v>
      </c>
      <c r="L3997" s="3"/>
      <c r="M3997" s="3">
        <f>M3971+M3986+M3995+M3975+M3990</f>
        <v>132260</v>
      </c>
      <c r="N3997" s="3"/>
      <c r="O3997" s="3">
        <f>O3971+O3986+O3995+O3975+O3990</f>
        <v>0</v>
      </c>
      <c r="P3997" s="3"/>
      <c r="Q3997" s="3">
        <f>Q3971+Q3986+Q3995+Q3975+Q3990</f>
        <v>132260</v>
      </c>
      <c r="R3997" s="3"/>
      <c r="S3997" s="3"/>
      <c r="T3997" s="15"/>
      <c r="U3997" s="33"/>
    </row>
    <row r="3998" spans="1:21" ht="11.85" customHeight="1" x14ac:dyDescent="0.2"/>
    <row r="3999" spans="1:21" ht="11.85" customHeight="1" x14ac:dyDescent="0.2"/>
    <row r="4000" spans="1:21" ht="11.85" customHeight="1" x14ac:dyDescent="0.2"/>
    <row r="4001" ht="11.85" customHeight="1" x14ac:dyDescent="0.2"/>
    <row r="4002" ht="11.85" customHeight="1" x14ac:dyDescent="0.2"/>
    <row r="4003" ht="11.85" customHeight="1" x14ac:dyDescent="0.2"/>
    <row r="4004" ht="11.85" customHeight="1" x14ac:dyDescent="0.2"/>
    <row r="4005" ht="11.85" customHeight="1" x14ac:dyDescent="0.2"/>
    <row r="4006" ht="11.85" customHeight="1" x14ac:dyDescent="0.2"/>
    <row r="4007" ht="11.85" customHeight="1" x14ac:dyDescent="0.2"/>
    <row r="4008" ht="11.85" customHeight="1" x14ac:dyDescent="0.2"/>
    <row r="4009" ht="11.85" customHeight="1" x14ac:dyDescent="0.2"/>
    <row r="4010" ht="11.85" customHeight="1" x14ac:dyDescent="0.2"/>
    <row r="4011" ht="11.85" customHeight="1" x14ac:dyDescent="0.2"/>
    <row r="4012" ht="11.85" customHeight="1" x14ac:dyDescent="0.2"/>
    <row r="4013" ht="11.85" customHeight="1" x14ac:dyDescent="0.2"/>
    <row r="4014" ht="11.85" customHeight="1" x14ac:dyDescent="0.2"/>
    <row r="4015" ht="11.85" customHeight="1" x14ac:dyDescent="0.2"/>
    <row r="4016" ht="11.85" customHeight="1" x14ac:dyDescent="0.2"/>
    <row r="4017" spans="1:21" ht="11.85" customHeight="1" x14ac:dyDescent="0.2"/>
    <row r="4018" spans="1:21" ht="11.85" customHeight="1" x14ac:dyDescent="0.2">
      <c r="A4018" s="1"/>
      <c r="B4018" s="1"/>
      <c r="E4018" s="3" t="str">
        <f>$E$1</f>
        <v>CITY OF BRADY</v>
      </c>
    </row>
    <row r="4019" spans="1:21" ht="11.85" customHeight="1" x14ac:dyDescent="0.2">
      <c r="E4019" s="3" t="str">
        <f>$E$2</f>
        <v>BUDGET REPORT</v>
      </c>
    </row>
    <row r="4020" spans="1:21" ht="11.85" customHeight="1" x14ac:dyDescent="0.2">
      <c r="E4020" s="3" t="str">
        <f>$E$3</f>
        <v>FISCAL YEAR 2015 - 2016</v>
      </c>
    </row>
    <row r="4021" spans="1:21" ht="11.85" customHeight="1" x14ac:dyDescent="0.2">
      <c r="A4021" s="2" t="s">
        <v>1510</v>
      </c>
    </row>
    <row r="4022" spans="1:21" ht="11.85" customHeight="1" x14ac:dyDescent="0.2"/>
    <row r="4023" spans="1:21" ht="11.85" customHeight="1" x14ac:dyDescent="0.2">
      <c r="I4023" s="48" t="str">
        <f>$I$6</f>
        <v>(----- 2014-2015 ------)</v>
      </c>
      <c r="J4023" s="48"/>
      <c r="K4023" s="48"/>
      <c r="L4023" s="7"/>
      <c r="M4023" s="48" t="str">
        <f>$M$6</f>
        <v>2015-2016</v>
      </c>
      <c r="N4023" s="48"/>
      <c r="O4023" s="48"/>
      <c r="P4023" s="48"/>
      <c r="Q4023" s="48"/>
    </row>
    <row r="4024" spans="1:21" ht="11.85" customHeight="1" x14ac:dyDescent="0.2">
      <c r="C4024" s="7" t="str">
        <f>$C$7</f>
        <v>2011- 2012</v>
      </c>
      <c r="D4024" s="7"/>
      <c r="E4024" s="8" t="str">
        <f>$E$7</f>
        <v>2012-2013</v>
      </c>
      <c r="F4024" s="7"/>
      <c r="G4024" s="9" t="str">
        <f>$G$7</f>
        <v>2013- 2014</v>
      </c>
      <c r="H4024" s="7"/>
      <c r="I4024" s="7" t="s">
        <v>9</v>
      </c>
      <c r="J4024" s="7"/>
      <c r="K4024" s="7" t="str">
        <f>+$K$7</f>
        <v>PROJECTED</v>
      </c>
      <c r="L4024" s="7"/>
      <c r="M4024" s="7" t="str">
        <f>$M$7</f>
        <v>2015-2016</v>
      </c>
      <c r="N4024" s="7"/>
      <c r="O4024" s="7" t="str">
        <f>$O$7</f>
        <v>2015-2016</v>
      </c>
      <c r="P4024" s="7"/>
      <c r="Q4024" s="42" t="str">
        <f>$Q$7</f>
        <v>APPROVED</v>
      </c>
    </row>
    <row r="4025" spans="1:21" ht="11.85" customHeight="1" x14ac:dyDescent="0.2">
      <c r="A4025" s="10" t="s">
        <v>237</v>
      </c>
      <c r="C4025" s="11" t="s">
        <v>12</v>
      </c>
      <c r="D4025" s="7"/>
      <c r="E4025" s="12" t="s">
        <v>12</v>
      </c>
      <c r="F4025" s="7"/>
      <c r="G4025" s="13" t="s">
        <v>12</v>
      </c>
      <c r="H4025" s="7"/>
      <c r="I4025" s="11" t="s">
        <v>13</v>
      </c>
      <c r="J4025" s="7"/>
      <c r="K4025" s="11" t="s">
        <v>13</v>
      </c>
      <c r="L4025" s="7"/>
      <c r="M4025" s="11" t="str">
        <f>$M$8</f>
        <v>BASE</v>
      </c>
      <c r="N4025" s="7"/>
      <c r="O4025" s="11" t="str">
        <f>$O$8</f>
        <v>SUPPLEMENTAL</v>
      </c>
      <c r="P4025" s="7"/>
      <c r="Q4025" s="11" t="str">
        <f>$Q$8</f>
        <v>BUDGET</v>
      </c>
    </row>
    <row r="4026" spans="1:21" ht="11.85" customHeight="1" x14ac:dyDescent="0.2"/>
    <row r="4027" spans="1:21" ht="11.85" customHeight="1" thickBot="1" x14ac:dyDescent="0.25">
      <c r="A4027" s="2" t="s">
        <v>1047</v>
      </c>
      <c r="C4027" s="22">
        <f>C3913+C3997</f>
        <v>761199</v>
      </c>
      <c r="D4027" s="3"/>
      <c r="E4027" s="22">
        <f>E3913+E3997</f>
        <v>783363.04</v>
      </c>
      <c r="F4027" s="3"/>
      <c r="G4027" s="23">
        <f>G3913+G3997</f>
        <v>988285.78</v>
      </c>
      <c r="H4027" s="3"/>
      <c r="I4027" s="22">
        <f>I3913+I3997</f>
        <v>1143364</v>
      </c>
      <c r="J4027" s="3"/>
      <c r="K4027" s="22">
        <f>K3913+K3997</f>
        <v>1184719</v>
      </c>
      <c r="L4027" s="3"/>
      <c r="M4027" s="22">
        <f>M3913+M3997</f>
        <v>1025398</v>
      </c>
      <c r="N4027" s="3"/>
      <c r="O4027" s="22">
        <f>O3913+O3997</f>
        <v>399062</v>
      </c>
      <c r="P4027" s="3"/>
      <c r="Q4027" s="22">
        <f>Q3913+Q3997</f>
        <v>1424460</v>
      </c>
      <c r="R4027" s="3"/>
      <c r="S4027" s="3"/>
      <c r="U4027" s="3"/>
    </row>
    <row r="4028" spans="1:21" ht="11.85" customHeight="1" thickTop="1" x14ac:dyDescent="0.2">
      <c r="C4028" s="3"/>
      <c r="D4028" s="3"/>
      <c r="F4028" s="3"/>
      <c r="H4028" s="3"/>
      <c r="I4028" s="3"/>
      <c r="J4028" s="3"/>
      <c r="K4028" s="3"/>
      <c r="L4028" s="3"/>
      <c r="M4028" s="3"/>
      <c r="N4028" s="3"/>
      <c r="O4028" s="3"/>
      <c r="P4028" s="3"/>
      <c r="Q4028" s="3"/>
    </row>
    <row r="4029" spans="1:21" ht="11.85" customHeight="1" thickBot="1" x14ac:dyDescent="0.25">
      <c r="A4029" s="2" t="s">
        <v>1048</v>
      </c>
      <c r="C4029" s="22">
        <f>C3801-C4027</f>
        <v>115105</v>
      </c>
      <c r="D4029" s="3"/>
      <c r="E4029" s="22">
        <f>E3801-E4027</f>
        <v>49822.939999999944</v>
      </c>
      <c r="F4029" s="3"/>
      <c r="G4029" s="23">
        <f>G3801-G4027</f>
        <v>116078.12000000011</v>
      </c>
      <c r="H4029" s="3"/>
      <c r="I4029" s="22">
        <f>I3801-I4027</f>
        <v>0</v>
      </c>
      <c r="J4029" s="3"/>
      <c r="K4029" s="22">
        <f>K3801-K4027</f>
        <v>-61763</v>
      </c>
      <c r="L4029" s="3"/>
      <c r="M4029" s="22">
        <f>M3801-M4027</f>
        <v>-78398</v>
      </c>
      <c r="N4029" s="3"/>
      <c r="O4029" s="22">
        <f>O3801-O4027</f>
        <v>-166062</v>
      </c>
      <c r="P4029" s="3"/>
      <c r="Q4029" s="22">
        <f>Q3801-Q4027</f>
        <v>-244460</v>
      </c>
      <c r="U4029" s="3"/>
    </row>
    <row r="4030" spans="1:21" ht="11.85" customHeight="1" thickTop="1" x14ac:dyDescent="0.2">
      <c r="C4030" s="3"/>
      <c r="D4030" s="3"/>
      <c r="F4030" s="3"/>
      <c r="H4030" s="3"/>
      <c r="I4030" s="3"/>
      <c r="J4030" s="3"/>
      <c r="K4030" s="3"/>
      <c r="L4030" s="3"/>
      <c r="M4030" s="3"/>
      <c r="N4030" s="3"/>
      <c r="O4030" s="3"/>
      <c r="P4030" s="3"/>
      <c r="Q4030" s="3"/>
    </row>
    <row r="4031" spans="1:21" ht="11.85" customHeight="1" x14ac:dyDescent="0.2">
      <c r="C4031" s="3"/>
      <c r="D4031" s="3"/>
      <c r="F4031" s="3"/>
      <c r="H4031" s="3"/>
      <c r="I4031" s="3"/>
      <c r="J4031" s="3"/>
      <c r="K4031" s="3"/>
      <c r="L4031" s="3"/>
      <c r="M4031" s="3"/>
      <c r="N4031" s="3"/>
      <c r="O4031" s="3"/>
      <c r="P4031" s="3"/>
      <c r="Q4031" s="3"/>
    </row>
    <row r="4032" spans="1:21" ht="11.85" customHeight="1" x14ac:dyDescent="0.2">
      <c r="A4032" s="2" t="s">
        <v>1049</v>
      </c>
      <c r="C4032" s="3"/>
      <c r="D4032" s="3"/>
      <c r="F4032" s="3"/>
      <c r="H4032" s="3"/>
      <c r="I4032" s="3"/>
      <c r="J4032" s="3"/>
      <c r="K4032" s="3"/>
      <c r="L4032" s="3"/>
      <c r="M4032" s="3"/>
      <c r="N4032" s="3"/>
      <c r="O4032" s="3"/>
      <c r="P4032" s="3"/>
      <c r="Q4032" s="3"/>
    </row>
    <row r="4033" spans="1:21" ht="11.85" customHeight="1" thickBot="1" x14ac:dyDescent="0.25">
      <c r="A4033" s="2" t="s">
        <v>17</v>
      </c>
      <c r="C4033" s="22"/>
      <c r="D4033" s="3"/>
      <c r="E4033" s="22">
        <f>E3773+E3801-E4027</f>
        <v>49822.939999999944</v>
      </c>
      <c r="F4033" s="3"/>
      <c r="G4033" s="22">
        <f>G3773+G3801-G4027</f>
        <v>835926.12000000011</v>
      </c>
      <c r="H4033" s="3"/>
      <c r="I4033" s="22">
        <f>I3773+I3801-I4027</f>
        <v>835926.12000000011</v>
      </c>
      <c r="J4033" s="3"/>
      <c r="K4033" s="22">
        <f>K3773+K3801-K4027</f>
        <v>774163.12000000011</v>
      </c>
      <c r="L4033" s="3"/>
      <c r="M4033" s="22">
        <f>M3773+M3801-M4027</f>
        <v>695765.12000000011</v>
      </c>
      <c r="N4033" s="3"/>
      <c r="O4033" s="3"/>
      <c r="P4033" s="3"/>
      <c r="Q4033" s="22">
        <f>Q3773+Q3801-Q4027</f>
        <v>529703.12000000011</v>
      </c>
      <c r="U4033" s="3"/>
    </row>
    <row r="4034" spans="1:21" ht="11.85" customHeight="1" thickTop="1" x14ac:dyDescent="0.2">
      <c r="C4034" s="4"/>
      <c r="D4034" s="4"/>
      <c r="F4034" s="4"/>
      <c r="H4034" s="4"/>
      <c r="I4034" s="4"/>
      <c r="J4034" s="4"/>
      <c r="K4034" s="4"/>
      <c r="L4034" s="4"/>
      <c r="M4034" s="4"/>
      <c r="N4034" s="4"/>
      <c r="O4034" s="4"/>
      <c r="P4034" s="4"/>
      <c r="Q4034" s="4"/>
    </row>
    <row r="4035" spans="1:21" ht="11.85" customHeight="1" x14ac:dyDescent="0.2"/>
    <row r="4036" spans="1:21" ht="11.85" customHeight="1" x14ac:dyDescent="0.2"/>
    <row r="4037" spans="1:21" ht="11.85" customHeight="1" x14ac:dyDescent="0.2"/>
    <row r="4038" spans="1:21" ht="11.85" customHeight="1" x14ac:dyDescent="0.2"/>
    <row r="4039" spans="1:21" ht="11.85" customHeight="1" x14ac:dyDescent="0.2"/>
    <row r="4040" spans="1:21" ht="11.85" customHeight="1" x14ac:dyDescent="0.2"/>
    <row r="4041" spans="1:21" ht="11.85" customHeight="1" x14ac:dyDescent="0.2"/>
    <row r="4042" spans="1:21" ht="11.85" customHeight="1" x14ac:dyDescent="0.2"/>
    <row r="4043" spans="1:21" ht="11.85" customHeight="1" x14ac:dyDescent="0.2"/>
    <row r="4044" spans="1:21" ht="11.85" customHeight="1" x14ac:dyDescent="0.2"/>
    <row r="4045" spans="1:21" ht="11.85" customHeight="1" x14ac:dyDescent="0.2"/>
    <row r="4046" spans="1:21" ht="11.85" customHeight="1" x14ac:dyDescent="0.2"/>
    <row r="4047" spans="1:21" ht="11.85" customHeight="1" x14ac:dyDescent="0.2"/>
    <row r="4048" spans="1:21" ht="11.85" customHeight="1" x14ac:dyDescent="0.2"/>
    <row r="4049" ht="11.85" customHeight="1" x14ac:dyDescent="0.2"/>
    <row r="4050" ht="11.85" customHeight="1" x14ac:dyDescent="0.2"/>
    <row r="4051" ht="11.85" customHeight="1" x14ac:dyDescent="0.2"/>
    <row r="4052" ht="11.85" customHeight="1" x14ac:dyDescent="0.2"/>
    <row r="4053" ht="11.85" customHeight="1" x14ac:dyDescent="0.2"/>
    <row r="4054" ht="11.85" customHeight="1" x14ac:dyDescent="0.2"/>
    <row r="4055" ht="11.85" customHeight="1" x14ac:dyDescent="0.2"/>
    <row r="4056" ht="11.85" customHeight="1" x14ac:dyDescent="0.2"/>
    <row r="4057" ht="11.85" customHeight="1" x14ac:dyDescent="0.2"/>
    <row r="4058" ht="11.85" customHeight="1" x14ac:dyDescent="0.2"/>
    <row r="4059" ht="11.85" customHeight="1" x14ac:dyDescent="0.2"/>
    <row r="4060" ht="11.85" customHeight="1" x14ac:dyDescent="0.2"/>
    <row r="4061" ht="11.85" customHeight="1" x14ac:dyDescent="0.2"/>
    <row r="4062" ht="11.85" customHeight="1" x14ac:dyDescent="0.2"/>
    <row r="4063" ht="11.85" customHeight="1" x14ac:dyDescent="0.2"/>
    <row r="4064" ht="11.85" customHeight="1" x14ac:dyDescent="0.2"/>
    <row r="4065" ht="11.85" customHeight="1" x14ac:dyDescent="0.2"/>
    <row r="4066" ht="11.85" customHeight="1" x14ac:dyDescent="0.2"/>
    <row r="4067" ht="11.85" customHeight="1" x14ac:dyDescent="0.2"/>
    <row r="4068" ht="11.85" customHeight="1" x14ac:dyDescent="0.2"/>
    <row r="4069" ht="11.85" customHeight="1" x14ac:dyDescent="0.2"/>
    <row r="4070" ht="11.85" customHeight="1" x14ac:dyDescent="0.2"/>
    <row r="4071" ht="11.85" customHeight="1" x14ac:dyDescent="0.2"/>
    <row r="4072" ht="11.85" customHeight="1" x14ac:dyDescent="0.2"/>
    <row r="4073" ht="11.85" customHeight="1" x14ac:dyDescent="0.2"/>
    <row r="4074" ht="11.85" customHeight="1" x14ac:dyDescent="0.2"/>
    <row r="4075" ht="11.85" customHeight="1" x14ac:dyDescent="0.2"/>
    <row r="4076" ht="11.85" customHeight="1" x14ac:dyDescent="0.2"/>
    <row r="4077" ht="11.85" customHeight="1" x14ac:dyDescent="0.2"/>
    <row r="4078" ht="11.85" customHeight="1" x14ac:dyDescent="0.2"/>
    <row r="4079" ht="11.85" customHeight="1" x14ac:dyDescent="0.2"/>
    <row r="4080" ht="11.85" customHeight="1" x14ac:dyDescent="0.2"/>
    <row r="4081" spans="1:17" ht="11.85" customHeight="1" x14ac:dyDescent="0.2">
      <c r="A4081" s="1"/>
      <c r="B4081" s="1"/>
      <c r="E4081" s="3" t="str">
        <f>$E$1</f>
        <v>CITY OF BRADY</v>
      </c>
    </row>
    <row r="4082" spans="1:17" ht="11.85" customHeight="1" x14ac:dyDescent="0.2">
      <c r="E4082" s="3" t="str">
        <f>$E$2</f>
        <v>BUDGET REPORT</v>
      </c>
    </row>
    <row r="4083" spans="1:17" ht="11.85" customHeight="1" x14ac:dyDescent="0.2">
      <c r="E4083" s="3" t="str">
        <f>$E$3</f>
        <v>FISCAL YEAR 2015 - 2016</v>
      </c>
    </row>
    <row r="4084" spans="1:17" ht="11.85" customHeight="1" x14ac:dyDescent="0.2">
      <c r="A4084" s="2" t="s">
        <v>1598</v>
      </c>
    </row>
    <row r="4085" spans="1:17" ht="11.85" customHeight="1" x14ac:dyDescent="0.2"/>
    <row r="4086" spans="1:17" ht="11.85" customHeight="1" x14ac:dyDescent="0.2">
      <c r="I4086" s="48" t="str">
        <f>$I$6</f>
        <v>(----- 2014-2015 ------)</v>
      </c>
      <c r="J4086" s="48"/>
      <c r="K4086" s="48"/>
      <c r="L4086" s="7"/>
      <c r="M4086" s="48" t="str">
        <f>$M$6</f>
        <v>2015-2016</v>
      </c>
      <c r="N4086" s="48"/>
      <c r="O4086" s="48"/>
      <c r="P4086" s="48"/>
      <c r="Q4086" s="48"/>
    </row>
    <row r="4087" spans="1:17" ht="11.85" customHeight="1" x14ac:dyDescent="0.2">
      <c r="C4087" s="7" t="str">
        <f>$C$7</f>
        <v>2011- 2012</v>
      </c>
      <c r="D4087" s="7"/>
      <c r="E4087" s="8" t="str">
        <f>$E$7</f>
        <v>2012-2013</v>
      </c>
      <c r="F4087" s="7"/>
      <c r="G4087" s="9" t="str">
        <f>$G$7</f>
        <v>2013- 2014</v>
      </c>
      <c r="H4087" s="7"/>
      <c r="I4087" s="7" t="s">
        <v>9</v>
      </c>
      <c r="J4087" s="7"/>
      <c r="K4087" s="7" t="str">
        <f>+$K$7</f>
        <v>PROJECTED</v>
      </c>
      <c r="L4087" s="7"/>
      <c r="M4087" s="7" t="str">
        <f>$M$7</f>
        <v>2015-2016</v>
      </c>
      <c r="N4087" s="7"/>
      <c r="O4087" s="7" t="str">
        <f>$O$7</f>
        <v>2015-2016</v>
      </c>
      <c r="P4087" s="7"/>
      <c r="Q4087" s="42" t="str">
        <f>$Q$7</f>
        <v>APPROVED</v>
      </c>
    </row>
    <row r="4088" spans="1:17" ht="11.85" customHeight="1" x14ac:dyDescent="0.2">
      <c r="A4088" s="10"/>
      <c r="C4088" s="11" t="s">
        <v>12</v>
      </c>
      <c r="D4088" s="7"/>
      <c r="E4088" s="12" t="s">
        <v>12</v>
      </c>
      <c r="F4088" s="7"/>
      <c r="G4088" s="13" t="s">
        <v>12</v>
      </c>
      <c r="H4088" s="7"/>
      <c r="I4088" s="11" t="s">
        <v>13</v>
      </c>
      <c r="J4088" s="7"/>
      <c r="K4088" s="11" t="s">
        <v>13</v>
      </c>
      <c r="L4088" s="7"/>
      <c r="M4088" s="11" t="str">
        <f>$M$8</f>
        <v>BASE</v>
      </c>
      <c r="N4088" s="7"/>
      <c r="O4088" s="11" t="str">
        <f>$O$8</f>
        <v>SUPPLEMENTAL</v>
      </c>
      <c r="P4088" s="7"/>
      <c r="Q4088" s="11" t="str">
        <f>$Q$8</f>
        <v>BUDGET</v>
      </c>
    </row>
    <row r="4089" spans="1:17" ht="11.85" customHeight="1" x14ac:dyDescent="0.2"/>
    <row r="4090" spans="1:17" ht="11.85" customHeight="1" x14ac:dyDescent="0.2">
      <c r="A4090" s="2" t="s">
        <v>16</v>
      </c>
    </row>
    <row r="4091" spans="1:17" ht="11.85" customHeight="1" x14ac:dyDescent="0.2">
      <c r="A4091" s="2" t="s">
        <v>17</v>
      </c>
      <c r="C4091" s="3"/>
      <c r="D4091" s="3"/>
      <c r="E4091" s="3">
        <v>131720</v>
      </c>
      <c r="F4091" s="3"/>
      <c r="G4091" s="3">
        <f>+E4450</f>
        <v>138242.33000000054</v>
      </c>
      <c r="H4091" s="3"/>
      <c r="I4091" s="3">
        <f>+G4450</f>
        <v>195020.42000000039</v>
      </c>
      <c r="J4091" s="3"/>
      <c r="K4091" s="3">
        <f>+I4091</f>
        <v>195020.42000000039</v>
      </c>
      <c r="L4091" s="3"/>
      <c r="M4091" s="3">
        <f>+K4450</f>
        <v>343188.42000000039</v>
      </c>
      <c r="N4091" s="3"/>
      <c r="O4091" s="3"/>
      <c r="P4091" s="3"/>
      <c r="Q4091" s="3">
        <f>M4091</f>
        <v>343188.42000000039</v>
      </c>
    </row>
    <row r="4092" spans="1:17" ht="11.85" customHeight="1" x14ac:dyDescent="0.2">
      <c r="C4092" s="3"/>
      <c r="D4092" s="3"/>
      <c r="F4092" s="3"/>
      <c r="H4092" s="3"/>
      <c r="I4092" s="3"/>
      <c r="J4092" s="3"/>
      <c r="K4092" s="3"/>
      <c r="L4092" s="3"/>
      <c r="M4092" s="3"/>
      <c r="N4092" s="3"/>
      <c r="O4092" s="3"/>
      <c r="P4092" s="3"/>
      <c r="Q4092" s="3"/>
    </row>
    <row r="4093" spans="1:17" ht="11.85" customHeight="1" x14ac:dyDescent="0.2">
      <c r="A4093" s="14" t="s">
        <v>18</v>
      </c>
      <c r="C4093" s="3"/>
      <c r="D4093" s="3"/>
      <c r="F4093" s="3"/>
      <c r="H4093" s="3"/>
      <c r="I4093" s="3"/>
      <c r="J4093" s="3"/>
      <c r="K4093" s="3"/>
      <c r="L4093" s="3"/>
      <c r="M4093" s="3"/>
      <c r="N4093" s="3"/>
      <c r="O4093" s="3"/>
      <c r="P4093" s="3"/>
      <c r="Q4093" s="3"/>
    </row>
    <row r="4094" spans="1:17" ht="11.85" customHeight="1" x14ac:dyDescent="0.2">
      <c r="C4094" s="3"/>
      <c r="D4094" s="3"/>
      <c r="F4094" s="3"/>
      <c r="H4094" s="3"/>
      <c r="I4094" s="3"/>
      <c r="J4094" s="3"/>
      <c r="K4094" s="3"/>
      <c r="L4094" s="3"/>
      <c r="M4094" s="3"/>
      <c r="N4094" s="3"/>
      <c r="O4094" s="3"/>
      <c r="P4094" s="3"/>
      <c r="Q4094" s="3"/>
    </row>
    <row r="4095" spans="1:17" ht="11.85" customHeight="1" x14ac:dyDescent="0.2">
      <c r="A4095" s="14" t="s">
        <v>1599</v>
      </c>
      <c r="C4095" s="3"/>
      <c r="D4095" s="3"/>
      <c r="F4095" s="3"/>
      <c r="H4095" s="3"/>
      <c r="I4095" s="3"/>
      <c r="J4095" s="3"/>
      <c r="K4095" s="3"/>
      <c r="L4095" s="3"/>
      <c r="M4095" s="3"/>
      <c r="N4095" s="3"/>
      <c r="O4095" s="3"/>
      <c r="P4095" s="3"/>
      <c r="Q4095" s="3"/>
    </row>
    <row r="4096" spans="1:17" ht="11.85" customHeight="1" x14ac:dyDescent="0.2">
      <c r="A4096" s="2" t="s">
        <v>1600</v>
      </c>
      <c r="C4096" s="3">
        <v>168910</v>
      </c>
      <c r="D4096" s="3"/>
      <c r="E4096" s="3">
        <v>189927.01</v>
      </c>
      <c r="F4096" s="3"/>
      <c r="G4096" s="4">
        <v>230739.62</v>
      </c>
      <c r="H4096" s="3"/>
      <c r="I4096" s="3">
        <v>189500</v>
      </c>
      <c r="J4096" s="3"/>
      <c r="K4096" s="3">
        <v>235000</v>
      </c>
      <c r="L4096" s="3"/>
      <c r="M4096" s="3">
        <v>225000</v>
      </c>
      <c r="N4096" s="3"/>
      <c r="O4096" s="3">
        <v>0</v>
      </c>
      <c r="P4096" s="3"/>
      <c r="Q4096" s="3">
        <f>M4096+O4096</f>
        <v>225000</v>
      </c>
    </row>
    <row r="4097" spans="1:19" ht="11.85" customHeight="1" x14ac:dyDescent="0.2">
      <c r="A4097" s="2" t="s">
        <v>1601</v>
      </c>
      <c r="C4097" s="3">
        <v>194825</v>
      </c>
      <c r="D4097" s="3"/>
      <c r="E4097" s="3">
        <v>205200.3</v>
      </c>
      <c r="F4097" s="3"/>
      <c r="G4097" s="4">
        <v>232473.12</v>
      </c>
      <c r="H4097" s="3"/>
      <c r="I4097" s="3">
        <v>210000</v>
      </c>
      <c r="J4097" s="3"/>
      <c r="K4097" s="3">
        <v>258000</v>
      </c>
      <c r="L4097" s="3"/>
      <c r="M4097" s="3">
        <v>240000</v>
      </c>
      <c r="N4097" s="3"/>
      <c r="O4097" s="3">
        <v>0</v>
      </c>
      <c r="P4097" s="3"/>
      <c r="Q4097" s="3">
        <f>M4097+O4097</f>
        <v>240000</v>
      </c>
    </row>
    <row r="4098" spans="1:19" ht="11.85" customHeight="1" x14ac:dyDescent="0.2">
      <c r="A4098" s="2" t="s">
        <v>1602</v>
      </c>
      <c r="C4098" s="3">
        <v>4801</v>
      </c>
      <c r="D4098" s="3"/>
      <c r="E4098" s="3">
        <v>5699.4</v>
      </c>
      <c r="F4098" s="3"/>
      <c r="G4098" s="4">
        <v>4559.45</v>
      </c>
      <c r="H4098" s="3"/>
      <c r="I4098" s="3">
        <v>5000</v>
      </c>
      <c r="J4098" s="3"/>
      <c r="K4098" s="3">
        <v>5000</v>
      </c>
      <c r="L4098" s="3"/>
      <c r="M4098" s="3">
        <v>5000</v>
      </c>
      <c r="N4098" s="3"/>
      <c r="O4098" s="3">
        <v>0</v>
      </c>
      <c r="P4098" s="3"/>
      <c r="Q4098" s="3">
        <f>M4098+O4098</f>
        <v>5000</v>
      </c>
    </row>
    <row r="4099" spans="1:19" ht="11.85" customHeight="1" x14ac:dyDescent="0.2">
      <c r="A4099" s="2" t="s">
        <v>1603</v>
      </c>
      <c r="C4099" s="3">
        <v>0</v>
      </c>
      <c r="D4099" s="3"/>
      <c r="E4099" s="3">
        <v>0</v>
      </c>
      <c r="F4099" s="3"/>
      <c r="G4099" s="4">
        <v>0</v>
      </c>
      <c r="H4099" s="3"/>
      <c r="I4099" s="3">
        <v>0</v>
      </c>
      <c r="J4099" s="3"/>
      <c r="K4099" s="3">
        <v>0</v>
      </c>
      <c r="L4099" s="3"/>
      <c r="M4099" s="3">
        <v>0</v>
      </c>
      <c r="N4099" s="3"/>
      <c r="O4099" s="3">
        <v>0</v>
      </c>
      <c r="P4099" s="3"/>
      <c r="Q4099" s="3">
        <f>M4099+O4099</f>
        <v>0</v>
      </c>
    </row>
    <row r="4100" spans="1:19" ht="11.85" customHeight="1" x14ac:dyDescent="0.2">
      <c r="A4100" s="2" t="s">
        <v>1604</v>
      </c>
      <c r="C4100" s="3">
        <v>23000</v>
      </c>
      <c r="D4100" s="3"/>
      <c r="E4100" s="3">
        <v>35164.370000000003</v>
      </c>
      <c r="F4100" s="3"/>
      <c r="G4100" s="4">
        <v>14500</v>
      </c>
      <c r="H4100" s="3"/>
      <c r="I4100" s="3">
        <v>0</v>
      </c>
      <c r="J4100" s="3"/>
      <c r="K4100" s="3">
        <v>0</v>
      </c>
      <c r="L4100" s="3"/>
      <c r="M4100" s="3">
        <v>0</v>
      </c>
      <c r="N4100" s="3"/>
      <c r="O4100" s="3">
        <v>0</v>
      </c>
      <c r="P4100" s="3"/>
      <c r="Q4100" s="3">
        <f>M4100+O4100</f>
        <v>0</v>
      </c>
      <c r="R4100" s="3"/>
      <c r="S4100" s="3"/>
    </row>
    <row r="4101" spans="1:19" ht="6" customHeight="1" x14ac:dyDescent="0.2">
      <c r="C4101" s="3"/>
      <c r="D4101" s="3"/>
      <c r="F4101" s="3"/>
      <c r="H4101" s="3"/>
      <c r="I4101" s="3"/>
      <c r="J4101" s="3"/>
      <c r="K4101" s="3"/>
      <c r="L4101" s="3"/>
      <c r="M4101" s="3"/>
      <c r="N4101" s="3"/>
      <c r="O4101" s="3"/>
      <c r="P4101" s="3"/>
      <c r="Q4101" s="3"/>
    </row>
    <row r="4102" spans="1:19" ht="11.85" customHeight="1" x14ac:dyDescent="0.2">
      <c r="A4102" s="2" t="s">
        <v>1605</v>
      </c>
      <c r="C4102" s="3">
        <v>13886</v>
      </c>
      <c r="D4102" s="3"/>
      <c r="E4102" s="3">
        <v>14859.81</v>
      </c>
      <c r="F4102" s="3"/>
      <c r="G4102" s="4">
        <v>14343.48</v>
      </c>
      <c r="H4102" s="3"/>
      <c r="I4102" s="3">
        <v>0</v>
      </c>
      <c r="J4102" s="3"/>
      <c r="K4102" s="3">
        <v>0</v>
      </c>
      <c r="L4102" s="3"/>
      <c r="M4102" s="3">
        <v>0</v>
      </c>
      <c r="N4102" s="3"/>
      <c r="O4102" s="3">
        <v>0</v>
      </c>
      <c r="P4102" s="3"/>
      <c r="Q4102" s="3">
        <f t="shared" ref="Q4102:Q4108" si="113">M4102+O4102</f>
        <v>0</v>
      </c>
    </row>
    <row r="4103" spans="1:19" ht="11.85" customHeight="1" x14ac:dyDescent="0.2">
      <c r="A4103" s="2" t="s">
        <v>1606</v>
      </c>
      <c r="C4103" s="3">
        <v>58149</v>
      </c>
      <c r="D4103" s="3"/>
      <c r="E4103" s="3">
        <v>51000.86</v>
      </c>
      <c r="F4103" s="3"/>
      <c r="G4103" s="4">
        <v>69657.89</v>
      </c>
      <c r="H4103" s="3"/>
      <c r="I4103" s="3">
        <v>28000</v>
      </c>
      <c r="J4103" s="3"/>
      <c r="K4103" s="3">
        <v>15000</v>
      </c>
      <c r="L4103" s="3"/>
      <c r="M4103" s="3">
        <v>0</v>
      </c>
      <c r="N4103" s="3"/>
      <c r="O4103" s="3">
        <v>0</v>
      </c>
      <c r="P4103" s="3"/>
      <c r="Q4103" s="3">
        <f t="shared" si="113"/>
        <v>0</v>
      </c>
    </row>
    <row r="4104" spans="1:19" ht="11.85" customHeight="1" x14ac:dyDescent="0.2">
      <c r="A4104" s="2" t="s">
        <v>1607</v>
      </c>
      <c r="C4104" s="3">
        <v>70518</v>
      </c>
      <c r="D4104" s="3"/>
      <c r="E4104" s="3">
        <v>66209.740000000005</v>
      </c>
      <c r="F4104" s="3"/>
      <c r="G4104" s="4">
        <v>69329.039999999994</v>
      </c>
      <c r="H4104" s="3"/>
      <c r="I4104" s="3">
        <v>70000</v>
      </c>
      <c r="J4104" s="3"/>
      <c r="K4104" s="3">
        <v>70000</v>
      </c>
      <c r="L4104" s="3"/>
      <c r="M4104" s="3">
        <v>68000</v>
      </c>
      <c r="N4104" s="3"/>
      <c r="O4104" s="3">
        <v>0</v>
      </c>
      <c r="P4104" s="3"/>
      <c r="Q4104" s="3">
        <f t="shared" si="113"/>
        <v>68000</v>
      </c>
    </row>
    <row r="4105" spans="1:19" ht="11.85" customHeight="1" x14ac:dyDescent="0.2">
      <c r="A4105" s="2" t="s">
        <v>1608</v>
      </c>
      <c r="C4105" s="3">
        <v>31713</v>
      </c>
      <c r="D4105" s="3"/>
      <c r="E4105" s="3">
        <v>29123.02</v>
      </c>
      <c r="F4105" s="3"/>
      <c r="G4105" s="4">
        <v>30755.14</v>
      </c>
      <c r="H4105" s="3"/>
      <c r="I4105" s="3">
        <v>28000</v>
      </c>
      <c r="J4105" s="3"/>
      <c r="K4105" s="3">
        <v>28000</v>
      </c>
      <c r="L4105" s="3"/>
      <c r="M4105" s="3">
        <v>28000</v>
      </c>
      <c r="N4105" s="3"/>
      <c r="O4105" s="3">
        <v>0</v>
      </c>
      <c r="P4105" s="3"/>
      <c r="Q4105" s="3">
        <f t="shared" si="113"/>
        <v>28000</v>
      </c>
    </row>
    <row r="4106" spans="1:19" ht="11.85" customHeight="1" x14ac:dyDescent="0.2">
      <c r="A4106" s="2" t="s">
        <v>1609</v>
      </c>
      <c r="C4106" s="3">
        <v>0</v>
      </c>
      <c r="D4106" s="3"/>
      <c r="E4106" s="3">
        <v>0</v>
      </c>
      <c r="F4106" s="3"/>
      <c r="G4106" s="4">
        <v>6.6</v>
      </c>
      <c r="H4106" s="3"/>
      <c r="I4106" s="3">
        <v>0</v>
      </c>
      <c r="J4106" s="3"/>
      <c r="K4106" s="3">
        <v>0</v>
      </c>
      <c r="L4106" s="3"/>
      <c r="M4106" s="3">
        <v>0</v>
      </c>
      <c r="N4106" s="3"/>
      <c r="O4106" s="3">
        <v>0</v>
      </c>
      <c r="P4106" s="3"/>
      <c r="Q4106" s="3">
        <f t="shared" si="113"/>
        <v>0</v>
      </c>
    </row>
    <row r="4107" spans="1:19" ht="11.85" customHeight="1" x14ac:dyDescent="0.2">
      <c r="A4107" s="2" t="s">
        <v>1610</v>
      </c>
      <c r="C4107" s="3">
        <v>5463</v>
      </c>
      <c r="D4107" s="3"/>
      <c r="E4107" s="3">
        <v>0</v>
      </c>
      <c r="F4107" s="3"/>
      <c r="G4107" s="4">
        <v>2523</v>
      </c>
      <c r="H4107" s="3"/>
      <c r="I4107" s="3">
        <v>0</v>
      </c>
      <c r="J4107" s="3"/>
      <c r="K4107" s="3">
        <v>0</v>
      </c>
      <c r="L4107" s="3"/>
      <c r="M4107" s="3">
        <v>0</v>
      </c>
      <c r="N4107" s="3"/>
      <c r="O4107" s="3">
        <v>0</v>
      </c>
      <c r="P4107" s="3"/>
      <c r="Q4107" s="3">
        <f t="shared" si="113"/>
        <v>0</v>
      </c>
    </row>
    <row r="4108" spans="1:19" ht="11.85" customHeight="1" x14ac:dyDescent="0.2">
      <c r="A4108" s="2" t="s">
        <v>1611</v>
      </c>
      <c r="C4108" s="3">
        <v>15</v>
      </c>
      <c r="D4108" s="3"/>
      <c r="E4108" s="3">
        <v>0</v>
      </c>
      <c r="F4108" s="3"/>
      <c r="G4108" s="4">
        <v>33.380000000000003</v>
      </c>
      <c r="H4108" s="3"/>
      <c r="I4108" s="3">
        <v>0</v>
      </c>
      <c r="J4108" s="3"/>
      <c r="K4108" s="3">
        <v>0</v>
      </c>
      <c r="L4108" s="3"/>
      <c r="M4108" s="3">
        <v>0</v>
      </c>
      <c r="N4108" s="3"/>
      <c r="O4108" s="3">
        <v>0</v>
      </c>
      <c r="P4108" s="3"/>
      <c r="Q4108" s="3">
        <f t="shared" si="113"/>
        <v>0</v>
      </c>
      <c r="R4108" s="3"/>
      <c r="S4108" s="3"/>
    </row>
    <row r="4109" spans="1:19" ht="7.5" customHeight="1" x14ac:dyDescent="0.2">
      <c r="C4109" s="3"/>
      <c r="D4109" s="3"/>
      <c r="F4109" s="3"/>
      <c r="H4109" s="3"/>
      <c r="I4109" s="3"/>
      <c r="J4109" s="3"/>
      <c r="K4109" s="3"/>
      <c r="L4109" s="3"/>
      <c r="M4109" s="3"/>
      <c r="N4109" s="3"/>
      <c r="O4109" s="3"/>
      <c r="P4109" s="3"/>
      <c r="Q4109" s="3"/>
    </row>
    <row r="4110" spans="1:19" ht="11.85" customHeight="1" x14ac:dyDescent="0.2">
      <c r="A4110" s="2" t="s">
        <v>1612</v>
      </c>
      <c r="C4110" s="3">
        <v>0</v>
      </c>
      <c r="D4110" s="3"/>
      <c r="E4110" s="3">
        <v>0</v>
      </c>
      <c r="F4110" s="3"/>
      <c r="G4110" s="4">
        <v>0</v>
      </c>
      <c r="H4110" s="3"/>
      <c r="I4110" s="3">
        <v>0</v>
      </c>
      <c r="J4110" s="3"/>
      <c r="K4110" s="3">
        <v>0</v>
      </c>
      <c r="L4110" s="3"/>
      <c r="M4110" s="3">
        <v>0</v>
      </c>
      <c r="N4110" s="3"/>
      <c r="O4110" s="3">
        <v>0</v>
      </c>
      <c r="P4110" s="3"/>
      <c r="Q4110" s="3">
        <f t="shared" ref="Q4110:Q4139" si="114">M4110+O4110</f>
        <v>0</v>
      </c>
    </row>
    <row r="4111" spans="1:19" ht="11.85" customHeight="1" x14ac:dyDescent="0.2">
      <c r="A4111" s="2" t="s">
        <v>1613</v>
      </c>
      <c r="C4111" s="3">
        <v>11703</v>
      </c>
      <c r="D4111" s="3"/>
      <c r="E4111" s="3">
        <v>0</v>
      </c>
      <c r="F4111" s="3"/>
      <c r="G4111" s="4">
        <v>0</v>
      </c>
      <c r="H4111" s="3"/>
      <c r="I4111" s="3">
        <v>20000</v>
      </c>
      <c r="J4111" s="3"/>
      <c r="K4111" s="3">
        <v>20000</v>
      </c>
      <c r="L4111" s="3"/>
      <c r="M4111" s="3">
        <v>10000</v>
      </c>
      <c r="N4111" s="3"/>
      <c r="O4111" s="3">
        <v>0</v>
      </c>
      <c r="P4111" s="3"/>
      <c r="Q4111" s="3">
        <f t="shared" si="114"/>
        <v>10000</v>
      </c>
    </row>
    <row r="4112" spans="1:19" ht="11.85" customHeight="1" x14ac:dyDescent="0.2">
      <c r="A4112" s="2" t="s">
        <v>1614</v>
      </c>
      <c r="C4112" s="3">
        <v>106358</v>
      </c>
      <c r="D4112" s="3"/>
      <c r="E4112" s="3">
        <v>0</v>
      </c>
      <c r="F4112" s="3"/>
      <c r="G4112" s="4">
        <v>0</v>
      </c>
      <c r="H4112" s="3"/>
      <c r="I4112" s="3">
        <v>0</v>
      </c>
      <c r="J4112" s="3"/>
      <c r="K4112" s="3">
        <v>0</v>
      </c>
      <c r="L4112" s="3"/>
      <c r="M4112" s="3">
        <v>0</v>
      </c>
      <c r="N4112" s="3"/>
      <c r="O4112" s="3">
        <v>0</v>
      </c>
      <c r="P4112" s="3"/>
      <c r="Q4112" s="3">
        <f t="shared" si="114"/>
        <v>0</v>
      </c>
    </row>
    <row r="4113" spans="1:17" ht="11.85" customHeight="1" x14ac:dyDescent="0.2">
      <c r="A4113" s="2" t="s">
        <v>1615</v>
      </c>
      <c r="C4113" s="3">
        <v>33111</v>
      </c>
      <c r="D4113" s="3"/>
      <c r="E4113" s="3">
        <v>0</v>
      </c>
      <c r="F4113" s="3"/>
      <c r="G4113" s="4">
        <v>0</v>
      </c>
      <c r="H4113" s="3"/>
      <c r="I4113" s="3">
        <v>0</v>
      </c>
      <c r="J4113" s="3"/>
      <c r="K4113" s="3">
        <v>0</v>
      </c>
      <c r="L4113" s="3"/>
      <c r="M4113" s="3">
        <v>0</v>
      </c>
      <c r="N4113" s="3"/>
      <c r="O4113" s="3">
        <v>0</v>
      </c>
      <c r="P4113" s="3"/>
      <c r="Q4113" s="3">
        <f t="shared" si="114"/>
        <v>0</v>
      </c>
    </row>
    <row r="4114" spans="1:17" ht="11.85" customHeight="1" x14ac:dyDescent="0.2">
      <c r="A4114" s="2" t="s">
        <v>1616</v>
      </c>
      <c r="C4114" s="3">
        <v>0</v>
      </c>
      <c r="D4114" s="3"/>
      <c r="E4114" s="3">
        <v>0</v>
      </c>
      <c r="F4114" s="3"/>
      <c r="G4114" s="4">
        <v>0</v>
      </c>
      <c r="H4114" s="3"/>
      <c r="I4114" s="3">
        <v>0</v>
      </c>
      <c r="J4114" s="3"/>
      <c r="K4114" s="3">
        <v>12500</v>
      </c>
      <c r="L4114" s="3"/>
      <c r="M4114" s="3">
        <v>37500</v>
      </c>
      <c r="N4114" s="3"/>
      <c r="O4114" s="3">
        <v>0</v>
      </c>
      <c r="P4114" s="3"/>
      <c r="Q4114" s="3">
        <f t="shared" si="114"/>
        <v>37500</v>
      </c>
    </row>
    <row r="4115" spans="1:17" ht="11.85" customHeight="1" x14ac:dyDescent="0.2">
      <c r="A4115" s="2" t="s">
        <v>1617</v>
      </c>
      <c r="C4115" s="3">
        <v>16060</v>
      </c>
      <c r="D4115" s="3"/>
      <c r="E4115" s="3">
        <v>12256.48</v>
      </c>
      <c r="F4115" s="3"/>
      <c r="G4115" s="4">
        <v>13049.92</v>
      </c>
      <c r="H4115" s="3"/>
      <c r="I4115" s="3">
        <v>5000</v>
      </c>
      <c r="J4115" s="3"/>
      <c r="K4115" s="3">
        <v>9000</v>
      </c>
      <c r="L4115" s="3"/>
      <c r="M4115" s="3">
        <v>15000</v>
      </c>
      <c r="N4115" s="3"/>
      <c r="O4115" s="3">
        <v>0</v>
      </c>
      <c r="P4115" s="3"/>
      <c r="Q4115" s="3">
        <f t="shared" si="114"/>
        <v>15000</v>
      </c>
    </row>
    <row r="4116" spans="1:17" ht="11.85" customHeight="1" x14ac:dyDescent="0.2">
      <c r="A4116" s="2" t="s">
        <v>1618</v>
      </c>
      <c r="C4116" s="3">
        <v>0</v>
      </c>
      <c r="D4116" s="3"/>
      <c r="E4116" s="3">
        <v>0</v>
      </c>
      <c r="F4116" s="3"/>
      <c r="G4116" s="4">
        <v>0</v>
      </c>
      <c r="H4116" s="3"/>
      <c r="I4116" s="3">
        <v>0</v>
      </c>
      <c r="J4116" s="3"/>
      <c r="K4116" s="3">
        <v>0</v>
      </c>
      <c r="L4116" s="3"/>
      <c r="M4116" s="3">
        <v>127152</v>
      </c>
      <c r="N4116" s="3"/>
      <c r="O4116" s="3">
        <v>0</v>
      </c>
      <c r="P4116" s="3"/>
      <c r="Q4116" s="3">
        <f t="shared" si="114"/>
        <v>127152</v>
      </c>
    </row>
    <row r="4117" spans="1:17" ht="11.85" customHeight="1" x14ac:dyDescent="0.2">
      <c r="A4117" s="2" t="s">
        <v>1619</v>
      </c>
      <c r="C4117" s="3">
        <v>0</v>
      </c>
      <c r="D4117" s="3"/>
      <c r="E4117" s="3">
        <v>0</v>
      </c>
      <c r="F4117" s="3"/>
      <c r="G4117" s="4">
        <v>0</v>
      </c>
      <c r="H4117" s="3"/>
      <c r="I4117" s="3">
        <v>0</v>
      </c>
      <c r="J4117" s="3"/>
      <c r="K4117" s="3">
        <v>0</v>
      </c>
      <c r="L4117" s="3"/>
      <c r="M4117" s="3">
        <v>0</v>
      </c>
      <c r="N4117" s="3"/>
      <c r="O4117" s="3">
        <v>0</v>
      </c>
      <c r="P4117" s="3"/>
      <c r="Q4117" s="3">
        <f t="shared" si="114"/>
        <v>0</v>
      </c>
    </row>
    <row r="4118" spans="1:17" ht="11.85" customHeight="1" x14ac:dyDescent="0.2">
      <c r="A4118" s="2" t="s">
        <v>1620</v>
      </c>
      <c r="C4118" s="3">
        <v>0</v>
      </c>
      <c r="D4118" s="3"/>
      <c r="E4118" s="3">
        <v>0</v>
      </c>
      <c r="F4118" s="3"/>
      <c r="G4118" s="4">
        <v>0</v>
      </c>
      <c r="H4118" s="3"/>
      <c r="I4118" s="3">
        <v>594000</v>
      </c>
      <c r="J4118" s="3"/>
      <c r="K4118" s="3">
        <v>0</v>
      </c>
      <c r="L4118" s="3"/>
      <c r="M4118" s="3">
        <v>594000</v>
      </c>
      <c r="N4118" s="3"/>
      <c r="O4118" s="3">
        <v>0</v>
      </c>
      <c r="P4118" s="3"/>
      <c r="Q4118" s="3">
        <f t="shared" si="114"/>
        <v>594000</v>
      </c>
    </row>
    <row r="4119" spans="1:17" ht="11.85" customHeight="1" x14ac:dyDescent="0.2">
      <c r="A4119" s="2" t="s">
        <v>1621</v>
      </c>
      <c r="C4119" s="3">
        <v>0</v>
      </c>
      <c r="D4119" s="3"/>
      <c r="E4119" s="3">
        <v>0</v>
      </c>
      <c r="F4119" s="3"/>
      <c r="G4119" s="4">
        <v>0</v>
      </c>
      <c r="H4119" s="3"/>
      <c r="I4119" s="3">
        <v>150000</v>
      </c>
      <c r="J4119" s="3"/>
      <c r="K4119" s="3">
        <v>150000</v>
      </c>
      <c r="L4119" s="3"/>
      <c r="M4119" s="3">
        <v>0</v>
      </c>
      <c r="N4119" s="3"/>
      <c r="O4119" s="3">
        <v>0</v>
      </c>
      <c r="P4119" s="3"/>
      <c r="Q4119" s="3">
        <f t="shared" si="114"/>
        <v>0</v>
      </c>
    </row>
    <row r="4120" spans="1:17" ht="11.85" customHeight="1" x14ac:dyDescent="0.2">
      <c r="A4120" s="2" t="s">
        <v>1622</v>
      </c>
      <c r="C4120" s="3">
        <v>0</v>
      </c>
      <c r="D4120" s="3"/>
      <c r="E4120" s="3">
        <v>0</v>
      </c>
      <c r="F4120" s="3"/>
      <c r="G4120" s="4">
        <v>0</v>
      </c>
      <c r="H4120" s="3"/>
      <c r="I4120" s="3">
        <v>0</v>
      </c>
      <c r="J4120" s="3"/>
      <c r="K4120" s="3">
        <v>0</v>
      </c>
      <c r="L4120" s="3"/>
      <c r="M4120" s="3">
        <v>0</v>
      </c>
      <c r="N4120" s="3"/>
      <c r="O4120" s="3">
        <v>150000</v>
      </c>
      <c r="P4120" s="3"/>
      <c r="Q4120" s="3">
        <f t="shared" si="114"/>
        <v>150000</v>
      </c>
    </row>
    <row r="4121" spans="1:17" ht="11.85" customHeight="1" x14ac:dyDescent="0.2">
      <c r="A4121" s="2" t="s">
        <v>1623</v>
      </c>
      <c r="C4121" s="3">
        <v>0</v>
      </c>
      <c r="D4121" s="3"/>
      <c r="E4121" s="3">
        <v>0</v>
      </c>
      <c r="F4121" s="3"/>
      <c r="G4121" s="4">
        <v>0</v>
      </c>
      <c r="H4121" s="3"/>
      <c r="I4121" s="3">
        <v>0</v>
      </c>
      <c r="J4121" s="3"/>
      <c r="K4121" s="3">
        <v>0</v>
      </c>
      <c r="L4121" s="3"/>
      <c r="M4121" s="3">
        <v>0</v>
      </c>
      <c r="N4121" s="3"/>
      <c r="O4121" s="3">
        <v>0</v>
      </c>
      <c r="P4121" s="3"/>
      <c r="Q4121" s="3">
        <f t="shared" si="114"/>
        <v>0</v>
      </c>
    </row>
    <row r="4122" spans="1:17" ht="11.85" customHeight="1" x14ac:dyDescent="0.2">
      <c r="A4122" s="2" t="s">
        <v>1624</v>
      </c>
      <c r="C4122" s="3">
        <v>0</v>
      </c>
      <c r="D4122" s="3"/>
      <c r="E4122" s="3">
        <v>0</v>
      </c>
      <c r="F4122" s="3"/>
      <c r="G4122" s="4">
        <v>0</v>
      </c>
      <c r="H4122" s="3"/>
      <c r="I4122" s="3">
        <v>0</v>
      </c>
      <c r="J4122" s="3"/>
      <c r="K4122" s="3">
        <v>0</v>
      </c>
      <c r="L4122" s="3"/>
      <c r="M4122" s="3">
        <v>0</v>
      </c>
      <c r="N4122" s="3"/>
      <c r="O4122" s="3">
        <v>200000</v>
      </c>
      <c r="P4122" s="3"/>
      <c r="Q4122" s="3">
        <f t="shared" si="114"/>
        <v>200000</v>
      </c>
    </row>
    <row r="4123" spans="1:17" ht="11.85" customHeight="1" x14ac:dyDescent="0.2">
      <c r="A4123" s="2" t="s">
        <v>1625</v>
      </c>
      <c r="C4123" s="3">
        <v>369848</v>
      </c>
      <c r="D4123" s="3"/>
      <c r="E4123" s="3">
        <v>1311393.8500000001</v>
      </c>
      <c r="F4123" s="3"/>
      <c r="G4123" s="4">
        <v>0</v>
      </c>
      <c r="H4123" s="3"/>
      <c r="I4123" s="3">
        <v>0</v>
      </c>
      <c r="J4123" s="3"/>
      <c r="K4123" s="3">
        <v>0</v>
      </c>
      <c r="L4123" s="3"/>
      <c r="M4123" s="3">
        <v>0</v>
      </c>
      <c r="N4123" s="3"/>
      <c r="O4123" s="3">
        <v>0</v>
      </c>
      <c r="P4123" s="3"/>
      <c r="Q4123" s="3">
        <f t="shared" si="114"/>
        <v>0</v>
      </c>
    </row>
    <row r="4124" spans="1:17" ht="11.85" customHeight="1" x14ac:dyDescent="0.2">
      <c r="A4124" s="2" t="s">
        <v>1626</v>
      </c>
      <c r="C4124" s="3">
        <v>0</v>
      </c>
      <c r="D4124" s="3"/>
      <c r="E4124" s="3">
        <v>0</v>
      </c>
      <c r="F4124" s="3"/>
      <c r="G4124" s="4">
        <v>28174.7</v>
      </c>
      <c r="H4124" s="3"/>
      <c r="I4124" s="3">
        <v>0</v>
      </c>
      <c r="J4124" s="3"/>
      <c r="K4124" s="3">
        <v>0</v>
      </c>
      <c r="L4124" s="3"/>
      <c r="M4124" s="3">
        <v>0</v>
      </c>
      <c r="N4124" s="3"/>
      <c r="O4124" s="3">
        <v>0</v>
      </c>
      <c r="P4124" s="3"/>
      <c r="Q4124" s="3">
        <f t="shared" si="114"/>
        <v>0</v>
      </c>
    </row>
    <row r="4125" spans="1:17" ht="11.85" customHeight="1" x14ac:dyDescent="0.2">
      <c r="A4125" s="2" t="s">
        <v>1627</v>
      </c>
      <c r="C4125" s="3">
        <v>0</v>
      </c>
      <c r="D4125" s="3"/>
      <c r="E4125" s="3">
        <v>0</v>
      </c>
      <c r="F4125" s="3"/>
      <c r="G4125" s="4">
        <v>0</v>
      </c>
      <c r="H4125" s="3"/>
      <c r="I4125" s="3">
        <v>0</v>
      </c>
      <c r="J4125" s="3"/>
      <c r="K4125" s="3">
        <v>0</v>
      </c>
      <c r="L4125" s="3"/>
      <c r="M4125" s="3">
        <v>81030</v>
      </c>
      <c r="N4125" s="3"/>
      <c r="O4125" s="3">
        <v>0</v>
      </c>
      <c r="P4125" s="3"/>
      <c r="Q4125" s="3">
        <f t="shared" si="114"/>
        <v>81030</v>
      </c>
    </row>
    <row r="4126" spans="1:17" ht="11.85" customHeight="1" x14ac:dyDescent="0.2">
      <c r="A4126" s="2" t="s">
        <v>1628</v>
      </c>
      <c r="C4126" s="3">
        <v>0</v>
      </c>
      <c r="D4126" s="3"/>
      <c r="E4126" s="3">
        <v>0</v>
      </c>
      <c r="F4126" s="3"/>
      <c r="G4126" s="4">
        <v>0</v>
      </c>
      <c r="H4126" s="3"/>
      <c r="I4126" s="3">
        <v>0</v>
      </c>
      <c r="J4126" s="3"/>
      <c r="K4126" s="3">
        <v>0</v>
      </c>
      <c r="L4126" s="3"/>
      <c r="M4126" s="3">
        <v>50000</v>
      </c>
      <c r="N4126" s="3"/>
      <c r="O4126" s="3">
        <v>0</v>
      </c>
      <c r="P4126" s="3"/>
      <c r="Q4126" s="3">
        <f t="shared" si="114"/>
        <v>50000</v>
      </c>
    </row>
    <row r="4127" spans="1:17" ht="11.85" hidden="1" customHeight="1" x14ac:dyDescent="0.2">
      <c r="A4127" s="2" t="s">
        <v>1629</v>
      </c>
      <c r="C4127" s="3">
        <v>0</v>
      </c>
      <c r="D4127" s="3"/>
      <c r="E4127" s="3">
        <v>0</v>
      </c>
      <c r="F4127" s="3"/>
      <c r="G4127" s="4">
        <v>0</v>
      </c>
      <c r="H4127" s="3"/>
      <c r="I4127" s="3">
        <v>0</v>
      </c>
      <c r="J4127" s="3"/>
      <c r="K4127" s="3">
        <v>0</v>
      </c>
      <c r="L4127" s="3"/>
      <c r="M4127" s="3">
        <v>0</v>
      </c>
      <c r="N4127" s="3"/>
      <c r="O4127" s="3">
        <v>0</v>
      </c>
      <c r="P4127" s="3"/>
      <c r="Q4127" s="3">
        <f t="shared" si="114"/>
        <v>0</v>
      </c>
    </row>
    <row r="4128" spans="1:17" ht="11.85" customHeight="1" x14ac:dyDescent="0.2">
      <c r="A4128" s="2" t="s">
        <v>1630</v>
      </c>
      <c r="C4128" s="3">
        <v>0</v>
      </c>
      <c r="D4128" s="3"/>
      <c r="E4128" s="3">
        <v>0</v>
      </c>
      <c r="F4128" s="3"/>
      <c r="G4128" s="4">
        <v>0</v>
      </c>
      <c r="H4128" s="3"/>
      <c r="I4128" s="3">
        <v>200000</v>
      </c>
      <c r="J4128" s="3"/>
      <c r="K4128" s="3">
        <v>100000</v>
      </c>
      <c r="L4128" s="3"/>
      <c r="M4128" s="3">
        <v>100000</v>
      </c>
      <c r="N4128" s="3"/>
      <c r="O4128" s="3">
        <v>0</v>
      </c>
      <c r="P4128" s="3"/>
      <c r="Q4128" s="3">
        <f t="shared" si="114"/>
        <v>100000</v>
      </c>
    </row>
    <row r="4129" spans="1:21" ht="11.85" customHeight="1" x14ac:dyDescent="0.2">
      <c r="A4129" s="2" t="s">
        <v>1631</v>
      </c>
      <c r="C4129" s="3">
        <v>0</v>
      </c>
      <c r="D4129" s="3"/>
      <c r="E4129" s="3">
        <v>0</v>
      </c>
      <c r="F4129" s="3"/>
      <c r="G4129" s="4">
        <v>0</v>
      </c>
      <c r="H4129" s="3"/>
      <c r="I4129" s="3">
        <v>0</v>
      </c>
      <c r="J4129" s="3"/>
      <c r="K4129" s="3">
        <v>0</v>
      </c>
      <c r="L4129" s="3"/>
      <c r="M4129" s="3">
        <v>75000</v>
      </c>
      <c r="N4129" s="3"/>
      <c r="O4129" s="3">
        <v>0</v>
      </c>
      <c r="P4129" s="3"/>
      <c r="Q4129" s="3">
        <f t="shared" si="114"/>
        <v>75000</v>
      </c>
    </row>
    <row r="4130" spans="1:21" ht="11.85" customHeight="1" x14ac:dyDescent="0.2">
      <c r="A4130" s="2" t="s">
        <v>1632</v>
      </c>
      <c r="C4130" s="3">
        <v>16564</v>
      </c>
      <c r="D4130" s="3"/>
      <c r="E4130" s="3">
        <v>181135.72</v>
      </c>
      <c r="F4130" s="3"/>
      <c r="G4130" s="4">
        <v>0</v>
      </c>
      <c r="H4130" s="3"/>
      <c r="I4130" s="3">
        <v>0</v>
      </c>
      <c r="J4130" s="3"/>
      <c r="K4130" s="3">
        <v>0</v>
      </c>
      <c r="L4130" s="3"/>
      <c r="M4130" s="3">
        <v>0</v>
      </c>
      <c r="N4130" s="3"/>
      <c r="O4130" s="3">
        <v>0</v>
      </c>
      <c r="P4130" s="3"/>
      <c r="Q4130" s="3">
        <f t="shared" si="114"/>
        <v>0</v>
      </c>
    </row>
    <row r="4131" spans="1:21" ht="11.85" customHeight="1" x14ac:dyDescent="0.2">
      <c r="A4131" s="2" t="s">
        <v>1633</v>
      </c>
      <c r="C4131" s="3">
        <v>0</v>
      </c>
      <c r="D4131" s="3"/>
      <c r="E4131" s="3">
        <v>0</v>
      </c>
      <c r="F4131" s="3"/>
      <c r="G4131" s="4">
        <v>0</v>
      </c>
      <c r="H4131" s="3"/>
      <c r="I4131" s="3">
        <v>0</v>
      </c>
      <c r="J4131" s="3"/>
      <c r="K4131" s="3">
        <v>0</v>
      </c>
      <c r="L4131" s="3"/>
      <c r="M4131" s="3">
        <v>0</v>
      </c>
      <c r="N4131" s="3"/>
      <c r="O4131" s="3">
        <v>0</v>
      </c>
      <c r="P4131" s="3"/>
      <c r="Q4131" s="3">
        <f t="shared" si="114"/>
        <v>0</v>
      </c>
    </row>
    <row r="4132" spans="1:21" ht="11.85" customHeight="1" x14ac:dyDescent="0.2">
      <c r="A4132" s="2" t="s">
        <v>1634</v>
      </c>
      <c r="C4132" s="3">
        <v>0</v>
      </c>
      <c r="D4132" s="3"/>
      <c r="E4132" s="3">
        <v>0</v>
      </c>
      <c r="F4132" s="3"/>
      <c r="G4132" s="4">
        <v>0</v>
      </c>
      <c r="H4132" s="3"/>
      <c r="I4132" s="3">
        <v>0</v>
      </c>
      <c r="J4132" s="3"/>
      <c r="K4132" s="3">
        <v>0</v>
      </c>
      <c r="L4132" s="3"/>
      <c r="M4132" s="3">
        <v>0</v>
      </c>
      <c r="N4132" s="3"/>
      <c r="O4132" s="3">
        <v>0</v>
      </c>
      <c r="P4132" s="3"/>
      <c r="Q4132" s="3">
        <f t="shared" si="114"/>
        <v>0</v>
      </c>
    </row>
    <row r="4133" spans="1:21" ht="11.85" customHeight="1" x14ac:dyDescent="0.2">
      <c r="A4133" s="2" t="s">
        <v>1635</v>
      </c>
      <c r="C4133" s="3">
        <v>0</v>
      </c>
      <c r="D4133" s="3"/>
      <c r="E4133" s="3">
        <v>0</v>
      </c>
      <c r="F4133" s="3"/>
      <c r="G4133" s="4">
        <v>0</v>
      </c>
      <c r="H4133" s="3"/>
      <c r="I4133" s="3">
        <v>0</v>
      </c>
      <c r="J4133" s="3"/>
      <c r="K4133" s="3">
        <v>0</v>
      </c>
      <c r="L4133" s="3"/>
      <c r="M4133" s="3">
        <v>0</v>
      </c>
      <c r="N4133" s="3"/>
      <c r="O4133" s="3">
        <v>0</v>
      </c>
      <c r="P4133" s="3"/>
      <c r="Q4133" s="3">
        <f t="shared" si="114"/>
        <v>0</v>
      </c>
    </row>
    <row r="4134" spans="1:21" ht="11.85" customHeight="1" x14ac:dyDescent="0.2">
      <c r="A4134" s="2" t="s">
        <v>1636</v>
      </c>
      <c r="C4134" s="19">
        <v>0</v>
      </c>
      <c r="D4134" s="19"/>
      <c r="E4134" s="19">
        <v>0</v>
      </c>
      <c r="F4134" s="19"/>
      <c r="G4134" s="20">
        <v>0</v>
      </c>
      <c r="H4134" s="19"/>
      <c r="I4134" s="19">
        <v>0</v>
      </c>
      <c r="J4134" s="19"/>
      <c r="K4134" s="19">
        <v>0</v>
      </c>
      <c r="L4134" s="19"/>
      <c r="M4134" s="19">
        <v>0</v>
      </c>
      <c r="N4134" s="19"/>
      <c r="O4134" s="19">
        <v>0</v>
      </c>
      <c r="P4134" s="19"/>
      <c r="Q4134" s="19">
        <f t="shared" si="114"/>
        <v>0</v>
      </c>
    </row>
    <row r="4135" spans="1:21" ht="11.85" customHeight="1" x14ac:dyDescent="0.2">
      <c r="A4135" s="2" t="s">
        <v>1637</v>
      </c>
      <c r="C4135" s="19">
        <v>0</v>
      </c>
      <c r="D4135" s="3"/>
      <c r="E4135" s="19">
        <v>0</v>
      </c>
      <c r="F4135" s="3"/>
      <c r="G4135" s="20">
        <v>0</v>
      </c>
      <c r="H4135" s="3"/>
      <c r="I4135" s="19">
        <v>0</v>
      </c>
      <c r="J4135" s="3"/>
      <c r="K4135" s="19">
        <v>0</v>
      </c>
      <c r="L4135" s="3"/>
      <c r="M4135" s="19">
        <v>0</v>
      </c>
      <c r="N4135" s="3"/>
      <c r="O4135" s="19">
        <v>0</v>
      </c>
      <c r="P4135" s="3"/>
      <c r="Q4135" s="19">
        <f t="shared" si="114"/>
        <v>0</v>
      </c>
    </row>
    <row r="4136" spans="1:21" ht="11.85" customHeight="1" x14ac:dyDescent="0.2">
      <c r="A4136" s="2" t="s">
        <v>1638</v>
      </c>
      <c r="C4136" s="19">
        <v>0</v>
      </c>
      <c r="D4136" s="3"/>
      <c r="E4136" s="19">
        <v>0</v>
      </c>
      <c r="F4136" s="3"/>
      <c r="G4136" s="20">
        <v>0</v>
      </c>
      <c r="H4136" s="3"/>
      <c r="I4136" s="19">
        <v>0</v>
      </c>
      <c r="J4136" s="3"/>
      <c r="K4136" s="19">
        <v>0</v>
      </c>
      <c r="L4136" s="3"/>
      <c r="M4136" s="19">
        <v>0</v>
      </c>
      <c r="N4136" s="3"/>
      <c r="O4136" s="19">
        <v>0</v>
      </c>
      <c r="P4136" s="3"/>
      <c r="Q4136" s="19">
        <f t="shared" si="114"/>
        <v>0</v>
      </c>
    </row>
    <row r="4137" spans="1:21" ht="11.85" customHeight="1" x14ac:dyDescent="0.2">
      <c r="A4137" s="2" t="s">
        <v>1639</v>
      </c>
      <c r="C4137" s="19">
        <v>0</v>
      </c>
      <c r="D4137" s="3"/>
      <c r="E4137" s="19">
        <v>0</v>
      </c>
      <c r="F4137" s="3"/>
      <c r="G4137" s="20">
        <v>0</v>
      </c>
      <c r="H4137" s="3"/>
      <c r="I4137" s="19">
        <v>0</v>
      </c>
      <c r="J4137" s="3"/>
      <c r="K4137" s="19">
        <v>0</v>
      </c>
      <c r="L4137" s="3"/>
      <c r="M4137" s="19">
        <v>0</v>
      </c>
      <c r="N4137" s="3"/>
      <c r="O4137" s="19">
        <v>0</v>
      </c>
      <c r="P4137" s="3"/>
      <c r="Q4137" s="19">
        <v>0</v>
      </c>
      <c r="R4137" s="3"/>
      <c r="S4137" s="3"/>
    </row>
    <row r="4138" spans="1:21" ht="6.6" customHeight="1" x14ac:dyDescent="0.2">
      <c r="C4138" s="19"/>
      <c r="D4138" s="3"/>
      <c r="E4138" s="19"/>
      <c r="F4138" s="3"/>
      <c r="G4138" s="20"/>
      <c r="H4138" s="3"/>
      <c r="I4138" s="19"/>
      <c r="J4138" s="3"/>
      <c r="K4138" s="19"/>
      <c r="L4138" s="3"/>
      <c r="M4138" s="19"/>
      <c r="N4138" s="3"/>
      <c r="O4138" s="19"/>
      <c r="P4138" s="3"/>
      <c r="Q4138" s="19"/>
    </row>
    <row r="4139" spans="1:21" ht="11.85" customHeight="1" x14ac:dyDescent="0.2">
      <c r="A4139" s="2" t="s">
        <v>1640</v>
      </c>
      <c r="C4139" s="16">
        <v>0</v>
      </c>
      <c r="D4139" s="3"/>
      <c r="E4139" s="16">
        <v>0</v>
      </c>
      <c r="F4139" s="3"/>
      <c r="G4139" s="17">
        <v>0</v>
      </c>
      <c r="H4139" s="3"/>
      <c r="I4139" s="16">
        <v>0</v>
      </c>
      <c r="J4139" s="3"/>
      <c r="K4139" s="16">
        <v>0</v>
      </c>
      <c r="L4139" s="3"/>
      <c r="M4139" s="16">
        <v>0</v>
      </c>
      <c r="N4139" s="3"/>
      <c r="O4139" s="16">
        <v>43000</v>
      </c>
      <c r="P4139" s="3"/>
      <c r="Q4139" s="16">
        <f t="shared" si="114"/>
        <v>43000</v>
      </c>
      <c r="R4139" s="3"/>
      <c r="S4139" s="3"/>
    </row>
    <row r="4140" spans="1:21" ht="11.85" customHeight="1" x14ac:dyDescent="0.2">
      <c r="A4140" s="2" t="s">
        <v>1054</v>
      </c>
      <c r="C4140" s="3">
        <f>SUM(C4096:C4126)+SUM(C4127:C4139)</f>
        <v>1124924</v>
      </c>
      <c r="D4140" s="3"/>
      <c r="E4140" s="3">
        <f>SUM(E4096:E4126)+SUM(E4127:E4139)</f>
        <v>2101970.56</v>
      </c>
      <c r="F4140" s="3"/>
      <c r="G4140" s="4">
        <f>SUM(G4096:G4126)+SUM(G4127:G4139)</f>
        <v>710145.34</v>
      </c>
      <c r="H4140" s="3"/>
      <c r="I4140" s="3">
        <f>SUM(I4096:I4126)+SUM(I4127:I4139)</f>
        <v>1499500</v>
      </c>
      <c r="J4140" s="3"/>
      <c r="K4140" s="3">
        <f>SUM(K4096:K4126)+SUM(K4127:K4139)</f>
        <v>902500</v>
      </c>
      <c r="L4140" s="3"/>
      <c r="M4140" s="3">
        <f>SUM(M4096:M4126)+SUM(M4127:M4139)</f>
        <v>1655682</v>
      </c>
      <c r="N4140" s="3"/>
      <c r="O4140" s="3">
        <f>SUM(O4096:O4126)+SUM(O4127:O4139)</f>
        <v>393000</v>
      </c>
      <c r="P4140" s="3"/>
      <c r="Q4140" s="3">
        <f>SUM(Q4096:Q4126)+SUM(Q4127:Q4139)</f>
        <v>2048682</v>
      </c>
      <c r="U4140" s="3"/>
    </row>
    <row r="4141" spans="1:21" ht="11.25" customHeight="1" x14ac:dyDescent="0.2"/>
    <row r="4142" spans="1:21" ht="11.25" customHeight="1" x14ac:dyDescent="0.2"/>
    <row r="4143" spans="1:21" ht="11.25" customHeight="1" x14ac:dyDescent="0.2"/>
    <row r="4144" spans="1:21" ht="11.25" customHeight="1" x14ac:dyDescent="0.2"/>
    <row r="4145" spans="1:17" ht="11.25" customHeight="1" x14ac:dyDescent="0.2"/>
    <row r="4146" spans="1:17" ht="11.25" customHeight="1" x14ac:dyDescent="0.2">
      <c r="A4146" s="1"/>
      <c r="B4146" s="1"/>
      <c r="E4146" s="3" t="str">
        <f>$E$1</f>
        <v>CITY OF BRADY</v>
      </c>
    </row>
    <row r="4147" spans="1:17" ht="11.85" customHeight="1" x14ac:dyDescent="0.2">
      <c r="E4147" s="3" t="str">
        <f>$E$2</f>
        <v>BUDGET REPORT</v>
      </c>
    </row>
    <row r="4148" spans="1:17" ht="11.85" customHeight="1" x14ac:dyDescent="0.2">
      <c r="E4148" s="3" t="str">
        <f>$E$3</f>
        <v>FISCAL YEAR 2015 - 2016</v>
      </c>
    </row>
    <row r="4149" spans="1:17" ht="11.85" customHeight="1" x14ac:dyDescent="0.2">
      <c r="A4149" s="2" t="s">
        <v>1598</v>
      </c>
    </row>
    <row r="4150" spans="1:17" ht="11.85" customHeight="1" x14ac:dyDescent="0.2"/>
    <row r="4151" spans="1:17" ht="11.85" customHeight="1" x14ac:dyDescent="0.2">
      <c r="I4151" s="48" t="str">
        <f>$I$6</f>
        <v>(----- 2014-2015 ------)</v>
      </c>
      <c r="J4151" s="48"/>
      <c r="K4151" s="48"/>
      <c r="L4151" s="7"/>
      <c r="M4151" s="48" t="str">
        <f>$M$6</f>
        <v>2015-2016</v>
      </c>
      <c r="N4151" s="48"/>
      <c r="O4151" s="48"/>
      <c r="P4151" s="48"/>
      <c r="Q4151" s="48"/>
    </row>
    <row r="4152" spans="1:17" ht="11.85" customHeight="1" x14ac:dyDescent="0.2">
      <c r="C4152" s="7" t="str">
        <f>$C$7</f>
        <v>2011- 2012</v>
      </c>
      <c r="D4152" s="7"/>
      <c r="E4152" s="8" t="str">
        <f>$E$7</f>
        <v>2012-2013</v>
      </c>
      <c r="F4152" s="7"/>
      <c r="G4152" s="9" t="str">
        <f>$G$7</f>
        <v>2013- 2014</v>
      </c>
      <c r="H4152" s="7"/>
      <c r="I4152" s="7" t="s">
        <v>9</v>
      </c>
      <c r="J4152" s="7"/>
      <c r="K4152" s="7" t="str">
        <f>+$K$7</f>
        <v>PROJECTED</v>
      </c>
      <c r="L4152" s="7"/>
      <c r="M4152" s="7" t="str">
        <f>$M$7</f>
        <v>2015-2016</v>
      </c>
      <c r="N4152" s="7"/>
      <c r="O4152" s="7" t="str">
        <f>$O$7</f>
        <v>2015-2016</v>
      </c>
      <c r="P4152" s="7"/>
      <c r="Q4152" s="42" t="str">
        <f>$Q$7</f>
        <v>APPROVED</v>
      </c>
    </row>
    <row r="4153" spans="1:17" ht="11.85" customHeight="1" x14ac:dyDescent="0.2">
      <c r="A4153" s="10"/>
      <c r="C4153" s="11" t="s">
        <v>12</v>
      </c>
      <c r="D4153" s="7"/>
      <c r="E4153" s="12" t="s">
        <v>12</v>
      </c>
      <c r="F4153" s="7"/>
      <c r="G4153" s="13" t="s">
        <v>12</v>
      </c>
      <c r="H4153" s="7"/>
      <c r="I4153" s="11" t="s">
        <v>13</v>
      </c>
      <c r="J4153" s="7"/>
      <c r="K4153" s="11" t="s">
        <v>13</v>
      </c>
      <c r="L4153" s="7"/>
      <c r="M4153" s="11" t="str">
        <f>$M$8</f>
        <v>BASE</v>
      </c>
      <c r="N4153" s="7"/>
      <c r="O4153" s="11" t="str">
        <f>$O$8</f>
        <v>SUPPLEMENTAL</v>
      </c>
      <c r="P4153" s="7"/>
      <c r="Q4153" s="11" t="str">
        <f>$Q$8</f>
        <v>BUDGET</v>
      </c>
    </row>
    <row r="4154" spans="1:17" ht="11.85" customHeight="1" x14ac:dyDescent="0.2">
      <c r="C4154" s="3"/>
      <c r="D4154" s="3"/>
      <c r="F4154" s="3"/>
      <c r="H4154" s="3"/>
      <c r="I4154" s="3"/>
      <c r="J4154" s="3"/>
      <c r="K4154" s="3"/>
      <c r="L4154" s="3"/>
      <c r="M4154" s="3"/>
      <c r="N4154" s="3"/>
      <c r="O4154" s="3"/>
      <c r="P4154" s="3"/>
      <c r="Q4154" s="3"/>
    </row>
    <row r="4155" spans="1:17" ht="11.85" customHeight="1" x14ac:dyDescent="0.2">
      <c r="A4155" s="14" t="s">
        <v>210</v>
      </c>
      <c r="C4155" s="3"/>
      <c r="D4155" s="3"/>
      <c r="F4155" s="3"/>
      <c r="H4155" s="3"/>
      <c r="I4155" s="3"/>
      <c r="J4155" s="3"/>
      <c r="K4155" s="3"/>
      <c r="L4155" s="3"/>
      <c r="M4155" s="3"/>
      <c r="N4155" s="3"/>
      <c r="O4155" s="3"/>
      <c r="P4155" s="3"/>
      <c r="Q4155" s="3"/>
    </row>
    <row r="4156" spans="1:17" ht="11.85" customHeight="1" x14ac:dyDescent="0.2">
      <c r="A4156" s="2" t="s">
        <v>1641</v>
      </c>
      <c r="C4156" s="3">
        <v>233059</v>
      </c>
      <c r="D4156" s="3"/>
      <c r="E4156" s="3">
        <v>707888</v>
      </c>
      <c r="F4156" s="3"/>
      <c r="G4156" s="4">
        <v>0</v>
      </c>
      <c r="H4156" s="3"/>
      <c r="I4156" s="3">
        <v>0</v>
      </c>
      <c r="J4156" s="3"/>
      <c r="K4156" s="3">
        <v>0</v>
      </c>
      <c r="L4156" s="3"/>
      <c r="M4156" s="3">
        <v>0</v>
      </c>
      <c r="N4156" s="3"/>
      <c r="O4156" s="3">
        <v>0</v>
      </c>
      <c r="P4156" s="3"/>
      <c r="Q4156" s="3">
        <v>0</v>
      </c>
    </row>
    <row r="4157" spans="1:17" ht="10.5" customHeight="1" x14ac:dyDescent="0.2">
      <c r="A4157" s="2" t="s">
        <v>1642</v>
      </c>
      <c r="C4157" s="3">
        <v>0</v>
      </c>
      <c r="D4157" s="3"/>
      <c r="E4157" s="3">
        <v>0</v>
      </c>
      <c r="F4157" s="3"/>
      <c r="G4157" s="4">
        <v>176625</v>
      </c>
      <c r="H4157" s="3"/>
      <c r="I4157" s="3">
        <v>139168</v>
      </c>
      <c r="J4157" s="3"/>
      <c r="K4157" s="3">
        <v>145730</v>
      </c>
      <c r="L4157" s="3"/>
      <c r="M4157" s="3">
        <v>152612</v>
      </c>
      <c r="N4157" s="3"/>
      <c r="O4157" s="3">
        <v>4000</v>
      </c>
      <c r="P4157" s="3"/>
      <c r="Q4157" s="3">
        <f>M4157+O4157</f>
        <v>156612</v>
      </c>
    </row>
    <row r="4158" spans="1:17" ht="10.5" customHeight="1" x14ac:dyDescent="0.2">
      <c r="A4158" s="2" t="s">
        <v>1643</v>
      </c>
      <c r="C4158" s="3">
        <v>0</v>
      </c>
      <c r="D4158" s="3"/>
      <c r="E4158" s="3">
        <v>0</v>
      </c>
      <c r="F4158" s="3"/>
      <c r="G4158" s="4">
        <v>69029</v>
      </c>
      <c r="H4158" s="3"/>
      <c r="I4158" s="3">
        <v>83100</v>
      </c>
      <c r="J4158" s="3"/>
      <c r="K4158" s="3">
        <v>0</v>
      </c>
      <c r="L4158" s="3"/>
      <c r="M4158" s="3">
        <v>0</v>
      </c>
      <c r="N4158" s="3"/>
      <c r="O4158" s="3">
        <v>0</v>
      </c>
      <c r="P4158" s="3"/>
      <c r="Q4158" s="3">
        <f>M4158+O4158</f>
        <v>0</v>
      </c>
    </row>
    <row r="4159" spans="1:17" ht="10.5" customHeight="1" x14ac:dyDescent="0.2">
      <c r="A4159" s="2" t="s">
        <v>1644</v>
      </c>
      <c r="C4159" s="3"/>
      <c r="D4159" s="3"/>
      <c r="F4159" s="3"/>
      <c r="G4159" s="4">
        <v>44390</v>
      </c>
      <c r="H4159" s="3"/>
      <c r="I4159" s="3">
        <v>0</v>
      </c>
      <c r="J4159" s="3"/>
      <c r="K4159" s="3">
        <v>0</v>
      </c>
      <c r="L4159" s="3"/>
      <c r="M4159" s="3">
        <v>0</v>
      </c>
      <c r="N4159" s="3"/>
      <c r="O4159" s="3">
        <v>0</v>
      </c>
      <c r="P4159" s="3"/>
      <c r="Q4159" s="3">
        <f>M4159+O4159</f>
        <v>0</v>
      </c>
    </row>
    <row r="4160" spans="1:17" ht="11.85" customHeight="1" x14ac:dyDescent="0.2">
      <c r="A4160" s="2" t="s">
        <v>1645</v>
      </c>
      <c r="C4160" s="16">
        <v>0</v>
      </c>
      <c r="D4160" s="3"/>
      <c r="E4160" s="16">
        <v>0</v>
      </c>
      <c r="F4160" s="3"/>
      <c r="G4160" s="17">
        <v>0</v>
      </c>
      <c r="H4160" s="3"/>
      <c r="I4160" s="16">
        <v>0</v>
      </c>
      <c r="J4160" s="3"/>
      <c r="K4160" s="16">
        <v>62750</v>
      </c>
      <c r="L4160" s="3"/>
      <c r="M4160" s="16">
        <v>103635</v>
      </c>
      <c r="N4160" s="3"/>
      <c r="O4160" s="16">
        <v>130000</v>
      </c>
      <c r="P4160" s="3"/>
      <c r="Q4160" s="16">
        <f>M4160+O4160</f>
        <v>233635</v>
      </c>
    </row>
    <row r="4161" spans="1:22" ht="11.85" customHeight="1" x14ac:dyDescent="0.2">
      <c r="A4161" s="2" t="s">
        <v>224</v>
      </c>
      <c r="C4161" s="3">
        <f>SUM(C4156:C4160)</f>
        <v>233059</v>
      </c>
      <c r="D4161" s="3"/>
      <c r="E4161" s="3">
        <f>SUM(E4156:E4160)</f>
        <v>707888</v>
      </c>
      <c r="F4161" s="3"/>
      <c r="G4161" s="4">
        <f>SUM(G4156:G4160)</f>
        <v>290044</v>
      </c>
      <c r="H4161" s="3"/>
      <c r="I4161" s="3">
        <f>SUM(I4156:I4160)</f>
        <v>222268</v>
      </c>
      <c r="J4161" s="3"/>
      <c r="K4161" s="3">
        <f>SUM(K4156:K4160)</f>
        <v>208480</v>
      </c>
      <c r="L4161" s="3"/>
      <c r="M4161" s="3">
        <f>SUM(M4156:M4160)</f>
        <v>256247</v>
      </c>
      <c r="N4161" s="3"/>
      <c r="O4161" s="3">
        <f>SUM(O4156:O4160)</f>
        <v>134000</v>
      </c>
      <c r="P4161" s="3"/>
      <c r="Q4161" s="3">
        <f>SUM(Q4156:Q4160)</f>
        <v>390247</v>
      </c>
    </row>
    <row r="4162" spans="1:22" ht="11.85" customHeight="1" x14ac:dyDescent="0.2">
      <c r="C4162" s="3"/>
      <c r="D4162" s="3"/>
      <c r="F4162" s="3"/>
      <c r="H4162" s="3"/>
      <c r="I4162" s="3"/>
      <c r="J4162" s="3"/>
      <c r="K4162" s="3"/>
      <c r="L4162" s="3"/>
      <c r="M4162" s="3"/>
      <c r="N4162" s="3"/>
      <c r="O4162" s="3"/>
      <c r="P4162" s="3"/>
      <c r="Q4162" s="3"/>
      <c r="U4162" s="4"/>
    </row>
    <row r="4163" spans="1:22" ht="11.85" customHeight="1" thickBot="1" x14ac:dyDescent="0.25">
      <c r="A4163" s="2" t="s">
        <v>234</v>
      </c>
      <c r="C4163" s="22">
        <f>C4140+C4161</f>
        <v>1357983</v>
      </c>
      <c r="D4163" s="3"/>
      <c r="E4163" s="22">
        <f>E4140+E4161</f>
        <v>2809858.56</v>
      </c>
      <c r="F4163" s="3"/>
      <c r="G4163" s="23">
        <f>G4140+G4161</f>
        <v>1000189.34</v>
      </c>
      <c r="H4163" s="3"/>
      <c r="I4163" s="22">
        <f>I4140+I4161</f>
        <v>1721768</v>
      </c>
      <c r="J4163" s="3"/>
      <c r="K4163" s="22">
        <f>K4140+K4161</f>
        <v>1110980</v>
      </c>
      <c r="L4163" s="3"/>
      <c r="M4163" s="22">
        <f>M4140+M4161</f>
        <v>1911929</v>
      </c>
      <c r="N4163" s="3"/>
      <c r="O4163" s="22">
        <f>O4140+O4161</f>
        <v>527000</v>
      </c>
      <c r="P4163" s="3"/>
      <c r="Q4163" s="22">
        <f>Q4140+Q4161</f>
        <v>2438929</v>
      </c>
      <c r="U4163" s="34"/>
      <c r="V4163" s="3"/>
    </row>
    <row r="4164" spans="1:22" ht="11.85" customHeight="1" thickTop="1" x14ac:dyDescent="0.2">
      <c r="C4164" s="3"/>
      <c r="D4164" s="3"/>
      <c r="F4164" s="3"/>
      <c r="H4164" s="3"/>
      <c r="I4164" s="3"/>
      <c r="J4164" s="3"/>
      <c r="K4164" s="3"/>
      <c r="L4164" s="3"/>
      <c r="M4164" s="3"/>
      <c r="N4164" s="3"/>
      <c r="O4164" s="3"/>
      <c r="P4164" s="3"/>
      <c r="Q4164" s="3"/>
      <c r="U4164" s="4"/>
    </row>
    <row r="4165" spans="1:22" ht="11.85" customHeight="1" x14ac:dyDescent="0.2">
      <c r="C4165" s="3"/>
      <c r="D4165" s="3"/>
      <c r="F4165" s="3"/>
      <c r="H4165" s="3"/>
      <c r="I4165" s="3"/>
      <c r="J4165" s="3"/>
      <c r="K4165" s="3"/>
      <c r="L4165" s="3"/>
      <c r="M4165" s="3"/>
      <c r="N4165" s="3"/>
      <c r="O4165" s="3"/>
      <c r="P4165" s="3"/>
      <c r="Q4165" s="3"/>
      <c r="U4165" s="4"/>
    </row>
    <row r="4166" spans="1:22" ht="11.85" customHeight="1" x14ac:dyDescent="0.2">
      <c r="A4166" s="2" t="s">
        <v>235</v>
      </c>
      <c r="C4166" s="3">
        <f>C4091+C4163</f>
        <v>1357983</v>
      </c>
      <c r="D4166" s="3"/>
      <c r="E4166" s="3">
        <f>E4091+E4163</f>
        <v>2941578.56</v>
      </c>
      <c r="F4166" s="3"/>
      <c r="G4166" s="4">
        <f>G4091+G4163</f>
        <v>1138431.6700000004</v>
      </c>
      <c r="H4166" s="3"/>
      <c r="I4166" s="3">
        <f>I4091+I4163</f>
        <v>1916788.4200000004</v>
      </c>
      <c r="J4166" s="3"/>
      <c r="K4166" s="3">
        <f>K4091+K4163</f>
        <v>1306000.4200000004</v>
      </c>
      <c r="L4166" s="3"/>
      <c r="M4166" s="3">
        <f>M4091+M4163</f>
        <v>2255117.4200000004</v>
      </c>
      <c r="N4166" s="3"/>
      <c r="O4166" s="3"/>
      <c r="P4166" s="3"/>
      <c r="Q4166" s="3">
        <f>Q4091+Q4163</f>
        <v>2782117.4200000004</v>
      </c>
      <c r="U4166" s="4"/>
    </row>
    <row r="4167" spans="1:22" ht="11.85" customHeight="1" x14ac:dyDescent="0.2">
      <c r="C4167" s="3"/>
      <c r="D4167" s="3"/>
      <c r="F4167" s="3"/>
      <c r="H4167" s="3"/>
      <c r="I4167" s="3"/>
      <c r="J4167" s="3"/>
      <c r="K4167" s="3"/>
      <c r="L4167" s="3"/>
      <c r="M4167" s="3"/>
      <c r="N4167" s="3"/>
      <c r="O4167" s="3"/>
      <c r="P4167" s="3"/>
      <c r="Q4167" s="3"/>
    </row>
    <row r="4168" spans="1:22" ht="11.85" customHeight="1" x14ac:dyDescent="0.2">
      <c r="C4168" s="3"/>
      <c r="D4168" s="3"/>
      <c r="F4168" s="3"/>
      <c r="H4168" s="3"/>
      <c r="I4168" s="3"/>
      <c r="J4168" s="3"/>
      <c r="K4168" s="3"/>
      <c r="L4168" s="3"/>
      <c r="M4168" s="3"/>
      <c r="N4168" s="3"/>
      <c r="O4168" s="3"/>
      <c r="P4168" s="3"/>
      <c r="Q4168" s="3"/>
    </row>
    <row r="4169" spans="1:22" ht="11.85" customHeight="1" x14ac:dyDescent="0.2">
      <c r="C4169" s="3"/>
      <c r="D4169" s="3"/>
      <c r="F4169" s="3"/>
      <c r="H4169" s="3"/>
      <c r="I4169" s="3"/>
      <c r="J4169" s="3"/>
      <c r="K4169" s="3"/>
      <c r="L4169" s="3"/>
      <c r="M4169" s="3"/>
      <c r="N4169" s="3"/>
      <c r="O4169" s="3"/>
      <c r="P4169" s="3"/>
      <c r="Q4169" s="3"/>
    </row>
    <row r="4170" spans="1:22" ht="11.85" customHeight="1" x14ac:dyDescent="0.2">
      <c r="C4170" s="3"/>
      <c r="D4170" s="3"/>
      <c r="F4170" s="3"/>
      <c r="H4170" s="3"/>
      <c r="I4170" s="3"/>
      <c r="J4170" s="3"/>
      <c r="K4170" s="3"/>
      <c r="L4170" s="3"/>
      <c r="M4170" s="3"/>
      <c r="N4170" s="3"/>
      <c r="O4170" s="3"/>
      <c r="P4170" s="3"/>
      <c r="Q4170" s="3"/>
    </row>
    <row r="4171" spans="1:22" ht="11.85" customHeight="1" x14ac:dyDescent="0.2">
      <c r="C4171" s="3"/>
      <c r="D4171" s="3"/>
      <c r="F4171" s="3"/>
      <c r="H4171" s="3"/>
      <c r="I4171" s="3"/>
      <c r="J4171" s="3"/>
      <c r="K4171" s="3"/>
      <c r="L4171" s="3"/>
      <c r="M4171" s="3"/>
      <c r="N4171" s="3"/>
      <c r="O4171" s="3"/>
      <c r="P4171" s="3"/>
      <c r="Q4171" s="3"/>
    </row>
    <row r="4172" spans="1:22" ht="11.85" customHeight="1" x14ac:dyDescent="0.2">
      <c r="C4172" s="3"/>
      <c r="D4172" s="3"/>
      <c r="F4172" s="3"/>
      <c r="H4172" s="3"/>
      <c r="I4172" s="3"/>
      <c r="J4172" s="3"/>
      <c r="K4172" s="3"/>
      <c r="L4172" s="3"/>
      <c r="M4172" s="3"/>
      <c r="N4172" s="3"/>
      <c r="O4172" s="3"/>
      <c r="P4172" s="3"/>
      <c r="Q4172" s="3"/>
    </row>
    <row r="4173" spans="1:22" ht="11.85" customHeight="1" x14ac:dyDescent="0.2">
      <c r="C4173" s="3"/>
      <c r="D4173" s="3"/>
      <c r="F4173" s="3"/>
      <c r="H4173" s="3"/>
      <c r="I4173" s="3"/>
      <c r="J4173" s="3"/>
      <c r="K4173" s="3"/>
      <c r="L4173" s="3"/>
      <c r="M4173" s="3"/>
      <c r="N4173" s="3"/>
      <c r="O4173" s="3"/>
      <c r="P4173" s="3"/>
      <c r="Q4173" s="3"/>
    </row>
    <row r="4174" spans="1:22" ht="11.85" customHeight="1" x14ac:dyDescent="0.2">
      <c r="C4174" s="3"/>
      <c r="D4174" s="3"/>
      <c r="F4174" s="3"/>
      <c r="H4174" s="3"/>
      <c r="I4174" s="3"/>
      <c r="J4174" s="3"/>
      <c r="K4174" s="3"/>
      <c r="L4174" s="3"/>
      <c r="M4174" s="3"/>
      <c r="N4174" s="3"/>
      <c r="O4174" s="3"/>
      <c r="P4174" s="3"/>
      <c r="Q4174" s="3"/>
    </row>
    <row r="4175" spans="1:22" ht="11.85" customHeight="1" x14ac:dyDescent="0.2">
      <c r="C4175" s="3"/>
      <c r="D4175" s="3"/>
      <c r="F4175" s="3"/>
      <c r="H4175" s="3"/>
      <c r="I4175" s="3"/>
      <c r="J4175" s="3"/>
      <c r="K4175" s="3"/>
      <c r="L4175" s="3"/>
      <c r="M4175" s="3"/>
      <c r="N4175" s="3"/>
      <c r="O4175" s="3"/>
      <c r="P4175" s="3"/>
      <c r="Q4175" s="3"/>
    </row>
    <row r="4176" spans="1:22" ht="11.85" customHeight="1" x14ac:dyDescent="0.2">
      <c r="C4176" s="3"/>
      <c r="D4176" s="3"/>
      <c r="F4176" s="3"/>
      <c r="H4176" s="3"/>
      <c r="I4176" s="3"/>
      <c r="J4176" s="3"/>
      <c r="K4176" s="3"/>
      <c r="L4176" s="3"/>
      <c r="M4176" s="3"/>
      <c r="N4176" s="3"/>
      <c r="O4176" s="3"/>
      <c r="P4176" s="3"/>
      <c r="Q4176" s="3"/>
    </row>
    <row r="4177" ht="11.25" customHeight="1" x14ac:dyDescent="0.2"/>
    <row r="4178" ht="11.85" customHeight="1" x14ac:dyDescent="0.2"/>
    <row r="4179" ht="11.85" customHeight="1" x14ac:dyDescent="0.2"/>
    <row r="4180" ht="11.85" customHeight="1" x14ac:dyDescent="0.2"/>
    <row r="4181" ht="11.85" customHeight="1" x14ac:dyDescent="0.2"/>
    <row r="4182" ht="11.85" customHeight="1" x14ac:dyDescent="0.2"/>
    <row r="4183" ht="11.85" customHeight="1" x14ac:dyDescent="0.2"/>
    <row r="4184" ht="11.85" customHeight="1" x14ac:dyDescent="0.2"/>
    <row r="4185" ht="11.85" customHeight="1" x14ac:dyDescent="0.2"/>
    <row r="4186" ht="11.85" customHeight="1" x14ac:dyDescent="0.2"/>
    <row r="4187" ht="11.85" customHeight="1" x14ac:dyDescent="0.2"/>
    <row r="4188" ht="11.85" customHeight="1" x14ac:dyDescent="0.2"/>
    <row r="4189" ht="11.85" customHeight="1" x14ac:dyDescent="0.2"/>
    <row r="4190" ht="11.85" customHeight="1" x14ac:dyDescent="0.2"/>
    <row r="4191" ht="11.85" customHeight="1" x14ac:dyDescent="0.2"/>
    <row r="4192" ht="11.85" customHeight="1" x14ac:dyDescent="0.2"/>
    <row r="4193" ht="11.85" customHeight="1" x14ac:dyDescent="0.2"/>
    <row r="4194" ht="11.85" customHeight="1" x14ac:dyDescent="0.2"/>
    <row r="4195" ht="11.85" customHeight="1" x14ac:dyDescent="0.2"/>
    <row r="4196" ht="11.85" customHeight="1" x14ac:dyDescent="0.2"/>
    <row r="4197" ht="11.85" customHeight="1" x14ac:dyDescent="0.2"/>
    <row r="4198" ht="11.85" customHeight="1" x14ac:dyDescent="0.2"/>
    <row r="4199" ht="11.85" customHeight="1" x14ac:dyDescent="0.2"/>
    <row r="4200" ht="11.85" customHeight="1" x14ac:dyDescent="0.2"/>
    <row r="4201" ht="11.85" customHeight="1" x14ac:dyDescent="0.2"/>
    <row r="4202" ht="11.85" customHeight="1" x14ac:dyDescent="0.2"/>
    <row r="4203" ht="11.85" customHeight="1" x14ac:dyDescent="0.2"/>
    <row r="4204" ht="11.85" customHeight="1" x14ac:dyDescent="0.2"/>
    <row r="4205" ht="11.85" customHeight="1" x14ac:dyDescent="0.2"/>
    <row r="4206" ht="11.85" customHeight="1" x14ac:dyDescent="0.2"/>
    <row r="4207" ht="11.85" customHeight="1" x14ac:dyDescent="0.2"/>
    <row r="4208" ht="11.85" customHeight="1" x14ac:dyDescent="0.2"/>
    <row r="4209" spans="1:17" ht="11.85" customHeight="1" x14ac:dyDescent="0.2"/>
    <row r="4210" spans="1:17" ht="11.85" customHeight="1" x14ac:dyDescent="0.2">
      <c r="A4210" s="1"/>
      <c r="B4210" s="1"/>
      <c r="E4210" s="3" t="str">
        <f>$E$1</f>
        <v>CITY OF BRADY</v>
      </c>
    </row>
    <row r="4211" spans="1:17" ht="11.85" customHeight="1" x14ac:dyDescent="0.2">
      <c r="E4211" s="3" t="str">
        <f>$E$2</f>
        <v>BUDGET REPORT</v>
      </c>
    </row>
    <row r="4212" spans="1:17" ht="11.85" customHeight="1" x14ac:dyDescent="0.2">
      <c r="E4212" s="3" t="str">
        <f>$E$3</f>
        <v>FISCAL YEAR 2015 - 2016</v>
      </c>
    </row>
    <row r="4213" spans="1:17" ht="11.85" customHeight="1" x14ac:dyDescent="0.2">
      <c r="A4213" s="2" t="s">
        <v>1598</v>
      </c>
    </row>
    <row r="4214" spans="1:17" ht="11.85" customHeight="1" x14ac:dyDescent="0.2">
      <c r="A4214" s="2" t="s">
        <v>1646</v>
      </c>
    </row>
    <row r="4215" spans="1:17" ht="11.85" customHeight="1" x14ac:dyDescent="0.2">
      <c r="I4215" s="48" t="str">
        <f>$I$6</f>
        <v>(----- 2014-2015 ------)</v>
      </c>
      <c r="J4215" s="48"/>
      <c r="K4215" s="48"/>
      <c r="L4215" s="7"/>
      <c r="M4215" s="48" t="str">
        <f>$M$6</f>
        <v>2015-2016</v>
      </c>
      <c r="N4215" s="48"/>
      <c r="O4215" s="48"/>
      <c r="P4215" s="48"/>
      <c r="Q4215" s="48"/>
    </row>
    <row r="4216" spans="1:17" ht="11.85" customHeight="1" x14ac:dyDescent="0.2">
      <c r="C4216" s="7" t="str">
        <f>$C$7</f>
        <v>2011- 2012</v>
      </c>
      <c r="D4216" s="7"/>
      <c r="E4216" s="8" t="str">
        <f>$E$7</f>
        <v>2012-2013</v>
      </c>
      <c r="F4216" s="7"/>
      <c r="G4216" s="9" t="str">
        <f>$G$7</f>
        <v>2013- 2014</v>
      </c>
      <c r="H4216" s="7"/>
      <c r="I4216" s="7" t="s">
        <v>9</v>
      </c>
      <c r="J4216" s="7"/>
      <c r="K4216" s="7" t="str">
        <f>+$K$7</f>
        <v>PROJECTED</v>
      </c>
      <c r="L4216" s="7"/>
      <c r="M4216" s="7" t="str">
        <f>$M$7</f>
        <v>2015-2016</v>
      </c>
      <c r="N4216" s="7"/>
      <c r="O4216" s="7" t="str">
        <f>$O$7</f>
        <v>2015-2016</v>
      </c>
      <c r="P4216" s="7"/>
      <c r="Q4216" s="42" t="str">
        <f>$Q$7</f>
        <v>APPROVED</v>
      </c>
    </row>
    <row r="4217" spans="1:17" ht="11.85" customHeight="1" x14ac:dyDescent="0.2">
      <c r="A4217" s="10" t="s">
        <v>237</v>
      </c>
      <c r="C4217" s="11" t="s">
        <v>12</v>
      </c>
      <c r="D4217" s="7"/>
      <c r="E4217" s="12" t="s">
        <v>12</v>
      </c>
      <c r="F4217" s="7"/>
      <c r="G4217" s="13" t="s">
        <v>12</v>
      </c>
      <c r="H4217" s="7"/>
      <c r="I4217" s="11" t="s">
        <v>13</v>
      </c>
      <c r="J4217" s="7"/>
      <c r="K4217" s="11" t="s">
        <v>13</v>
      </c>
      <c r="L4217" s="7"/>
      <c r="M4217" s="11" t="str">
        <f>$M$8</f>
        <v>BASE</v>
      </c>
      <c r="N4217" s="7"/>
      <c r="O4217" s="11" t="str">
        <f>$O$8</f>
        <v>SUPPLEMENTAL</v>
      </c>
      <c r="P4217" s="7"/>
      <c r="Q4217" s="11" t="str">
        <f>$Q$8</f>
        <v>BUDGET</v>
      </c>
    </row>
    <row r="4218" spans="1:17" ht="11.85" customHeight="1" x14ac:dyDescent="0.2"/>
    <row r="4219" spans="1:17" ht="11.85" customHeight="1" x14ac:dyDescent="0.2">
      <c r="A4219" s="14" t="s">
        <v>250</v>
      </c>
      <c r="C4219" s="3"/>
      <c r="D4219" s="3"/>
      <c r="F4219" s="3"/>
      <c r="H4219" s="3"/>
      <c r="I4219" s="3"/>
      <c r="J4219" s="3"/>
      <c r="K4219" s="3"/>
      <c r="L4219" s="3"/>
      <c r="M4219" s="3"/>
      <c r="N4219" s="3"/>
      <c r="O4219" s="3"/>
      <c r="P4219" s="3"/>
      <c r="Q4219" s="3"/>
    </row>
    <row r="4220" spans="1:17" ht="11.85" customHeight="1" x14ac:dyDescent="0.2">
      <c r="A4220" s="2" t="s">
        <v>1647</v>
      </c>
      <c r="C4220" s="3">
        <v>148641</v>
      </c>
      <c r="D4220" s="3"/>
      <c r="E4220" s="3">
        <v>167135.76999999999</v>
      </c>
      <c r="F4220" s="3"/>
      <c r="G4220" s="4">
        <v>203537.31</v>
      </c>
      <c r="H4220" s="3"/>
      <c r="I4220" s="3">
        <v>145000</v>
      </c>
      <c r="J4220" s="3"/>
      <c r="K4220" s="3">
        <v>145000</v>
      </c>
      <c r="L4220" s="3"/>
      <c r="M4220" s="3">
        <v>145000</v>
      </c>
      <c r="N4220" s="3"/>
      <c r="O4220" s="3">
        <v>32700</v>
      </c>
      <c r="P4220" s="3"/>
      <c r="Q4220" s="3">
        <f t="shared" ref="Q4220:Q4227" si="115">M4220+O4220</f>
        <v>177700</v>
      </c>
    </row>
    <row r="4221" spans="1:17" ht="11.85" customHeight="1" x14ac:dyDescent="0.2">
      <c r="A4221" s="2" t="s">
        <v>1648</v>
      </c>
      <c r="C4221" s="3">
        <v>13513</v>
      </c>
      <c r="D4221" s="3"/>
      <c r="E4221" s="3">
        <v>15194.16</v>
      </c>
      <c r="F4221" s="3"/>
      <c r="G4221" s="4">
        <v>18134.88</v>
      </c>
      <c r="H4221" s="3"/>
      <c r="I4221" s="3">
        <v>15000</v>
      </c>
      <c r="J4221" s="3"/>
      <c r="K4221" s="3">
        <v>15000</v>
      </c>
      <c r="L4221" s="3"/>
      <c r="M4221" s="3">
        <v>0</v>
      </c>
      <c r="N4221" s="3"/>
      <c r="O4221" s="3">
        <v>0</v>
      </c>
      <c r="P4221" s="3"/>
      <c r="Q4221" s="3">
        <f t="shared" si="115"/>
        <v>0</v>
      </c>
    </row>
    <row r="4222" spans="1:17" ht="12" customHeight="1" x14ac:dyDescent="0.2">
      <c r="A4222" s="2" t="s">
        <v>1649</v>
      </c>
      <c r="C4222" s="3">
        <v>6756</v>
      </c>
      <c r="D4222" s="3"/>
      <c r="E4222" s="3">
        <v>7597.09</v>
      </c>
      <c r="F4222" s="3"/>
      <c r="G4222" s="4">
        <v>9067.43</v>
      </c>
      <c r="H4222" s="3"/>
      <c r="I4222" s="3">
        <v>7500</v>
      </c>
      <c r="J4222" s="3"/>
      <c r="K4222" s="3">
        <v>7500</v>
      </c>
      <c r="L4222" s="3"/>
      <c r="M4222" s="3">
        <v>0</v>
      </c>
      <c r="N4222" s="3"/>
      <c r="O4222" s="3">
        <v>0</v>
      </c>
      <c r="P4222" s="3"/>
      <c r="Q4222" s="3">
        <f t="shared" si="115"/>
        <v>0</v>
      </c>
    </row>
    <row r="4223" spans="1:17" ht="12" customHeight="1" x14ac:dyDescent="0.2">
      <c r="A4223" s="2" t="s">
        <v>1650</v>
      </c>
      <c r="C4223" s="3">
        <v>0</v>
      </c>
      <c r="D4223" s="3"/>
      <c r="E4223" s="3">
        <v>0</v>
      </c>
      <c r="F4223" s="3"/>
      <c r="G4223" s="4">
        <v>0</v>
      </c>
      <c r="H4223" s="3"/>
      <c r="I4223" s="3">
        <v>22000</v>
      </c>
      <c r="J4223" s="3"/>
      <c r="K4223" s="3">
        <v>67500</v>
      </c>
      <c r="L4223" s="3"/>
      <c r="M4223" s="3">
        <v>80000</v>
      </c>
      <c r="N4223" s="3"/>
      <c r="O4223" s="3">
        <v>-32700</v>
      </c>
      <c r="P4223" s="3"/>
      <c r="Q4223" s="3">
        <f t="shared" si="115"/>
        <v>47300</v>
      </c>
    </row>
    <row r="4224" spans="1:17" ht="11.85" customHeight="1" x14ac:dyDescent="0.2">
      <c r="A4224" s="2" t="s">
        <v>1651</v>
      </c>
      <c r="C4224" s="3">
        <v>194825</v>
      </c>
      <c r="D4224" s="3"/>
      <c r="E4224" s="3">
        <v>205200.3</v>
      </c>
      <c r="F4224" s="3"/>
      <c r="G4224" s="4">
        <v>232473.12</v>
      </c>
      <c r="H4224" s="3"/>
      <c r="I4224" s="3">
        <v>210000</v>
      </c>
      <c r="J4224" s="3"/>
      <c r="K4224" s="3">
        <v>258000</v>
      </c>
      <c r="L4224" s="3"/>
      <c r="M4224" s="3">
        <v>240000</v>
      </c>
      <c r="N4224" s="3"/>
      <c r="O4224" s="3">
        <v>0</v>
      </c>
      <c r="P4224" s="3"/>
      <c r="Q4224" s="3">
        <f t="shared" si="115"/>
        <v>240000</v>
      </c>
    </row>
    <row r="4225" spans="1:17" ht="11.85" customHeight="1" x14ac:dyDescent="0.2">
      <c r="A4225" s="2" t="s">
        <v>1652</v>
      </c>
      <c r="C4225" s="3">
        <v>4801</v>
      </c>
      <c r="D4225" s="3"/>
      <c r="E4225" s="3">
        <v>5699.39</v>
      </c>
      <c r="F4225" s="3"/>
      <c r="G4225" s="4">
        <v>4559.45</v>
      </c>
      <c r="H4225" s="3"/>
      <c r="I4225" s="3">
        <v>5000</v>
      </c>
      <c r="J4225" s="3"/>
      <c r="K4225" s="3">
        <v>5000</v>
      </c>
      <c r="L4225" s="3"/>
      <c r="M4225" s="3">
        <v>5000</v>
      </c>
      <c r="N4225" s="3"/>
      <c r="O4225" s="3">
        <v>0</v>
      </c>
      <c r="P4225" s="3"/>
      <c r="Q4225" s="3">
        <f t="shared" si="115"/>
        <v>5000</v>
      </c>
    </row>
    <row r="4226" spans="1:17" ht="11.85" hidden="1" customHeight="1" x14ac:dyDescent="0.2">
      <c r="A4226" s="2" t="s">
        <v>1653</v>
      </c>
      <c r="C4226" s="3">
        <v>0</v>
      </c>
      <c r="D4226" s="3"/>
      <c r="E4226" s="3">
        <v>0</v>
      </c>
      <c r="F4226" s="3"/>
      <c r="G4226" s="4">
        <v>0</v>
      </c>
      <c r="H4226" s="3"/>
      <c r="I4226" s="3">
        <v>0</v>
      </c>
      <c r="J4226" s="3"/>
      <c r="K4226" s="3">
        <v>0</v>
      </c>
      <c r="L4226" s="3"/>
      <c r="M4226" s="3">
        <v>0</v>
      </c>
      <c r="N4226" s="3"/>
      <c r="O4226" s="3">
        <v>0</v>
      </c>
      <c r="P4226" s="3"/>
      <c r="Q4226" s="3">
        <f t="shared" si="115"/>
        <v>0</v>
      </c>
    </row>
    <row r="4227" spans="1:17" ht="11.85" customHeight="1" x14ac:dyDescent="0.2">
      <c r="A4227" s="2" t="s">
        <v>1654</v>
      </c>
      <c r="C4227" s="16">
        <v>23000</v>
      </c>
      <c r="D4227" s="3"/>
      <c r="E4227" s="16">
        <v>35164.370000000003</v>
      </c>
      <c r="F4227" s="3"/>
      <c r="G4227" s="17">
        <v>14500</v>
      </c>
      <c r="H4227" s="3"/>
      <c r="I4227" s="16">
        <v>0</v>
      </c>
      <c r="J4227" s="3"/>
      <c r="K4227" s="16">
        <v>0</v>
      </c>
      <c r="L4227" s="3"/>
      <c r="M4227" s="16">
        <v>0</v>
      </c>
      <c r="N4227" s="3"/>
      <c r="O4227" s="16">
        <v>0</v>
      </c>
      <c r="P4227" s="3"/>
      <c r="Q4227" s="16">
        <f t="shared" si="115"/>
        <v>0</v>
      </c>
    </row>
    <row r="4228" spans="1:17" ht="11.85" customHeight="1" x14ac:dyDescent="0.2">
      <c r="A4228" s="2" t="s">
        <v>267</v>
      </c>
      <c r="C4228" s="3">
        <f>SUM(C4220:C4227)</f>
        <v>391536</v>
      </c>
      <c r="D4228" s="3"/>
      <c r="E4228" s="3">
        <f>SUM(E4220:E4227)</f>
        <v>435991.07999999996</v>
      </c>
      <c r="F4228" s="3"/>
      <c r="G4228" s="4">
        <f>SUM(G4220:G4227)</f>
        <v>482272.19</v>
      </c>
      <c r="H4228" s="3"/>
      <c r="I4228" s="3">
        <f>SUM(I4220:I4227)</f>
        <v>404500</v>
      </c>
      <c r="J4228" s="3"/>
      <c r="K4228" s="3">
        <f>SUM(K4220:K4227)</f>
        <v>498000</v>
      </c>
      <c r="L4228" s="3"/>
      <c r="M4228" s="3">
        <f>SUM(M4220:M4227)</f>
        <v>470000</v>
      </c>
      <c r="N4228" s="3"/>
      <c r="O4228" s="3">
        <f>SUM(O4220:O4227)</f>
        <v>0</v>
      </c>
      <c r="P4228" s="3"/>
      <c r="Q4228" s="3">
        <f>SUM(Q4220:Q4227)</f>
        <v>470000</v>
      </c>
    </row>
    <row r="4229" spans="1:17" ht="11.85" customHeight="1" x14ac:dyDescent="0.2">
      <c r="C4229" s="3"/>
      <c r="D4229" s="3"/>
      <c r="F4229" s="3"/>
      <c r="H4229" s="3"/>
      <c r="I4229" s="3"/>
      <c r="J4229" s="3"/>
      <c r="K4229" s="3"/>
      <c r="L4229" s="3"/>
      <c r="M4229" s="3"/>
      <c r="N4229" s="3"/>
      <c r="O4229" s="3"/>
      <c r="P4229" s="3"/>
      <c r="Q4229" s="3"/>
    </row>
    <row r="4230" spans="1:17" ht="11.85" customHeight="1" x14ac:dyDescent="0.2">
      <c r="A4230" s="2" t="s">
        <v>1655</v>
      </c>
      <c r="C4230" s="3">
        <f>C4228</f>
        <v>391536</v>
      </c>
      <c r="D4230" s="3"/>
      <c r="E4230" s="3">
        <f>E4228</f>
        <v>435991.07999999996</v>
      </c>
      <c r="F4230" s="3"/>
      <c r="G4230" s="4">
        <f>G4228</f>
        <v>482272.19</v>
      </c>
      <c r="H4230" s="3"/>
      <c r="I4230" s="3">
        <f>I4228</f>
        <v>404500</v>
      </c>
      <c r="J4230" s="3"/>
      <c r="K4230" s="3">
        <f>K4228</f>
        <v>498000</v>
      </c>
      <c r="L4230" s="3"/>
      <c r="M4230" s="3">
        <f>M4228</f>
        <v>470000</v>
      </c>
      <c r="N4230" s="3"/>
      <c r="O4230" s="3">
        <f>O4228</f>
        <v>0</v>
      </c>
      <c r="P4230" s="3"/>
      <c r="Q4230" s="3">
        <f>Q4228</f>
        <v>470000</v>
      </c>
    </row>
    <row r="4231" spans="1:17" ht="11.85" customHeight="1" x14ac:dyDescent="0.2">
      <c r="C4231" s="3"/>
      <c r="D4231" s="3"/>
      <c r="F4231" s="3"/>
      <c r="H4231" s="3"/>
      <c r="I4231" s="3"/>
      <c r="J4231" s="3"/>
      <c r="K4231" s="3"/>
      <c r="L4231" s="3"/>
      <c r="M4231" s="3"/>
      <c r="N4231" s="3"/>
      <c r="O4231" s="3"/>
      <c r="P4231" s="3"/>
      <c r="Q4231" s="3"/>
    </row>
    <row r="4232" spans="1:17" ht="11.85" customHeight="1" x14ac:dyDescent="0.2">
      <c r="C4232" s="3"/>
      <c r="D4232" s="3"/>
      <c r="F4232" s="3"/>
      <c r="H4232" s="3"/>
      <c r="I4232" s="3"/>
      <c r="J4232" s="3"/>
      <c r="K4232" s="3"/>
      <c r="L4232" s="3"/>
      <c r="M4232" s="3"/>
      <c r="N4232" s="3"/>
      <c r="O4232" s="3"/>
      <c r="P4232" s="3"/>
      <c r="Q4232" s="3"/>
    </row>
    <row r="4233" spans="1:17" ht="11.85" customHeight="1" x14ac:dyDescent="0.2">
      <c r="C4233" s="3"/>
      <c r="D4233" s="3"/>
      <c r="F4233" s="3"/>
      <c r="H4233" s="3"/>
      <c r="I4233" s="3"/>
      <c r="J4233" s="3"/>
      <c r="K4233" s="3"/>
      <c r="L4233" s="3"/>
      <c r="M4233" s="3"/>
      <c r="N4233" s="3"/>
      <c r="O4233" s="3"/>
      <c r="P4233" s="3"/>
      <c r="Q4233" s="3"/>
    </row>
    <row r="4234" spans="1:17" ht="11.85" customHeight="1" x14ac:dyDescent="0.2">
      <c r="C4234" s="3"/>
      <c r="D4234" s="3"/>
      <c r="F4234" s="3"/>
      <c r="H4234" s="3"/>
      <c r="I4234" s="3"/>
      <c r="J4234" s="3"/>
      <c r="K4234" s="3"/>
      <c r="L4234" s="3"/>
      <c r="M4234" s="3"/>
      <c r="N4234" s="3"/>
      <c r="O4234" s="3"/>
      <c r="P4234" s="3"/>
      <c r="Q4234" s="3"/>
    </row>
    <row r="4235" spans="1:17" ht="11.85" customHeight="1" x14ac:dyDescent="0.2">
      <c r="C4235" s="3"/>
      <c r="D4235" s="3"/>
      <c r="F4235" s="3"/>
      <c r="H4235" s="3"/>
      <c r="I4235" s="3"/>
      <c r="J4235" s="3"/>
      <c r="K4235" s="3"/>
      <c r="L4235" s="3"/>
      <c r="M4235" s="3"/>
      <c r="N4235" s="3"/>
      <c r="O4235" s="3"/>
      <c r="P4235" s="3"/>
      <c r="Q4235" s="3"/>
    </row>
    <row r="4236" spans="1:17" ht="11.85" customHeight="1" x14ac:dyDescent="0.2">
      <c r="C4236" s="3"/>
      <c r="D4236" s="3"/>
      <c r="F4236" s="3"/>
      <c r="H4236" s="3"/>
      <c r="I4236" s="3"/>
      <c r="J4236" s="3"/>
      <c r="K4236" s="3"/>
      <c r="L4236" s="3"/>
      <c r="M4236" s="3"/>
      <c r="N4236" s="3"/>
      <c r="O4236" s="3"/>
      <c r="P4236" s="3"/>
      <c r="Q4236" s="3"/>
    </row>
    <row r="4237" spans="1:17" ht="11.85" customHeight="1" x14ac:dyDescent="0.2">
      <c r="C4237" s="3"/>
      <c r="D4237" s="3"/>
      <c r="F4237" s="3"/>
      <c r="H4237" s="3"/>
      <c r="I4237" s="3"/>
      <c r="J4237" s="3"/>
      <c r="K4237" s="3"/>
      <c r="L4237" s="3"/>
      <c r="M4237" s="3"/>
      <c r="N4237" s="3"/>
      <c r="O4237" s="3"/>
      <c r="P4237" s="3"/>
      <c r="Q4237" s="3"/>
    </row>
    <row r="4238" spans="1:17" ht="11.85" customHeight="1" x14ac:dyDescent="0.2">
      <c r="C4238" s="3"/>
      <c r="D4238" s="3"/>
      <c r="F4238" s="3"/>
      <c r="H4238" s="3"/>
      <c r="I4238" s="3"/>
      <c r="J4238" s="3"/>
      <c r="K4238" s="3"/>
      <c r="L4238" s="3"/>
      <c r="M4238" s="3"/>
      <c r="N4238" s="3"/>
      <c r="O4238" s="3"/>
      <c r="P4238" s="3"/>
      <c r="Q4238" s="3"/>
    </row>
    <row r="4239" spans="1:17" ht="11.85" customHeight="1" x14ac:dyDescent="0.2">
      <c r="C4239" s="3"/>
      <c r="D4239" s="3"/>
      <c r="F4239" s="3"/>
      <c r="H4239" s="3"/>
      <c r="I4239" s="3"/>
      <c r="J4239" s="3"/>
      <c r="K4239" s="3"/>
      <c r="L4239" s="3"/>
      <c r="M4239" s="3"/>
      <c r="N4239" s="3"/>
      <c r="O4239" s="3"/>
      <c r="P4239" s="3"/>
      <c r="Q4239" s="3"/>
    </row>
    <row r="4240" spans="1:17" ht="11.85" customHeight="1" x14ac:dyDescent="0.2">
      <c r="C4240" s="3"/>
      <c r="D4240" s="3"/>
      <c r="F4240" s="3"/>
      <c r="H4240" s="3"/>
      <c r="I4240" s="3"/>
      <c r="J4240" s="3"/>
      <c r="K4240" s="3"/>
      <c r="L4240" s="3"/>
      <c r="M4240" s="3"/>
      <c r="N4240" s="3"/>
      <c r="O4240" s="3"/>
      <c r="P4240" s="3"/>
      <c r="Q4240" s="3"/>
    </row>
    <row r="4241" spans="3:17" ht="11.85" customHeight="1" x14ac:dyDescent="0.2">
      <c r="C4241" s="3"/>
      <c r="D4241" s="3"/>
      <c r="F4241" s="3"/>
      <c r="H4241" s="3"/>
      <c r="I4241" s="3"/>
      <c r="J4241" s="3"/>
      <c r="K4241" s="3"/>
      <c r="L4241" s="3"/>
      <c r="M4241" s="3"/>
      <c r="N4241" s="3"/>
      <c r="O4241" s="3"/>
      <c r="P4241" s="3"/>
      <c r="Q4241" s="3"/>
    </row>
    <row r="4242" spans="3:17" ht="11.85" customHeight="1" x14ac:dyDescent="0.2">
      <c r="C4242" s="3"/>
      <c r="D4242" s="3"/>
      <c r="F4242" s="3"/>
      <c r="H4242" s="3"/>
      <c r="I4242" s="3"/>
      <c r="J4242" s="3"/>
      <c r="K4242" s="3"/>
      <c r="L4242" s="3"/>
      <c r="M4242" s="3"/>
      <c r="N4242" s="3"/>
      <c r="O4242" s="3"/>
      <c r="P4242" s="3"/>
      <c r="Q4242" s="3"/>
    </row>
    <row r="4243" spans="3:17" ht="11.85" customHeight="1" x14ac:dyDescent="0.2">
      <c r="C4243" s="3"/>
      <c r="D4243" s="3"/>
      <c r="F4243" s="3"/>
      <c r="H4243" s="3"/>
      <c r="I4243" s="3"/>
      <c r="J4243" s="3"/>
      <c r="K4243" s="3"/>
      <c r="L4243" s="3"/>
      <c r="M4243" s="3"/>
      <c r="N4243" s="3"/>
      <c r="O4243" s="3"/>
      <c r="P4243" s="3"/>
      <c r="Q4243" s="3"/>
    </row>
    <row r="4244" spans="3:17" ht="11.85" customHeight="1" x14ac:dyDescent="0.2">
      <c r="C4244" s="3"/>
      <c r="D4244" s="3"/>
      <c r="F4244" s="3"/>
      <c r="H4244" s="3"/>
      <c r="I4244" s="3"/>
      <c r="J4244" s="3"/>
      <c r="K4244" s="3"/>
      <c r="L4244" s="3"/>
      <c r="M4244" s="3"/>
      <c r="N4244" s="3"/>
      <c r="O4244" s="3"/>
      <c r="P4244" s="3"/>
      <c r="Q4244" s="3"/>
    </row>
    <row r="4245" spans="3:17" ht="11.85" customHeight="1" x14ac:dyDescent="0.2">
      <c r="C4245" s="3"/>
      <c r="D4245" s="3"/>
      <c r="F4245" s="3"/>
      <c r="H4245" s="3"/>
      <c r="I4245" s="3"/>
      <c r="J4245" s="3"/>
      <c r="K4245" s="3"/>
      <c r="L4245" s="3"/>
      <c r="M4245" s="3"/>
      <c r="N4245" s="3"/>
      <c r="O4245" s="3"/>
      <c r="P4245" s="3"/>
      <c r="Q4245" s="3"/>
    </row>
    <row r="4246" spans="3:17" ht="11.85" customHeight="1" x14ac:dyDescent="0.2">
      <c r="C4246" s="3"/>
      <c r="D4246" s="3"/>
      <c r="F4246" s="3"/>
      <c r="H4246" s="3"/>
      <c r="I4246" s="3"/>
      <c r="J4246" s="3"/>
      <c r="K4246" s="3"/>
      <c r="L4246" s="3"/>
      <c r="M4246" s="3"/>
      <c r="N4246" s="3"/>
      <c r="O4246" s="3"/>
      <c r="P4246" s="3"/>
      <c r="Q4246" s="3"/>
    </row>
    <row r="4247" spans="3:17" ht="11.85" customHeight="1" x14ac:dyDescent="0.2">
      <c r="C4247" s="3"/>
      <c r="D4247" s="3"/>
      <c r="F4247" s="3"/>
      <c r="H4247" s="3"/>
      <c r="I4247" s="3"/>
      <c r="J4247" s="3"/>
      <c r="K4247" s="3"/>
      <c r="L4247" s="3"/>
      <c r="M4247" s="3"/>
      <c r="N4247" s="3"/>
      <c r="O4247" s="3"/>
      <c r="P4247" s="3"/>
      <c r="Q4247" s="3"/>
    </row>
    <row r="4248" spans="3:17" ht="11.85" customHeight="1" x14ac:dyDescent="0.2">
      <c r="C4248" s="3"/>
      <c r="D4248" s="3"/>
      <c r="F4248" s="3"/>
      <c r="H4248" s="3"/>
      <c r="I4248" s="3"/>
      <c r="J4248" s="3"/>
      <c r="K4248" s="3"/>
      <c r="L4248" s="3"/>
      <c r="M4248" s="3"/>
      <c r="N4248" s="3"/>
      <c r="O4248" s="3"/>
      <c r="P4248" s="3"/>
      <c r="Q4248" s="3"/>
    </row>
    <row r="4249" spans="3:17" ht="11.85" customHeight="1" x14ac:dyDescent="0.2">
      <c r="C4249" s="3"/>
      <c r="D4249" s="3"/>
      <c r="F4249" s="3"/>
      <c r="H4249" s="3"/>
      <c r="I4249" s="3"/>
      <c r="J4249" s="3"/>
      <c r="K4249" s="3"/>
      <c r="L4249" s="3"/>
      <c r="M4249" s="3"/>
      <c r="N4249" s="3"/>
      <c r="O4249" s="3"/>
      <c r="P4249" s="3"/>
      <c r="Q4249" s="3"/>
    </row>
    <row r="4250" spans="3:17" ht="11.85" customHeight="1" x14ac:dyDescent="0.2">
      <c r="C4250" s="3"/>
      <c r="D4250" s="3"/>
      <c r="F4250" s="3"/>
      <c r="H4250" s="3"/>
      <c r="I4250" s="3"/>
      <c r="J4250" s="3"/>
      <c r="K4250" s="3"/>
      <c r="L4250" s="3"/>
      <c r="M4250" s="3"/>
      <c r="N4250" s="3"/>
      <c r="O4250" s="3"/>
      <c r="P4250" s="3"/>
      <c r="Q4250" s="3"/>
    </row>
    <row r="4251" spans="3:17" ht="11.85" customHeight="1" x14ac:dyDescent="0.2">
      <c r="C4251" s="3"/>
      <c r="D4251" s="3"/>
      <c r="F4251" s="3"/>
      <c r="H4251" s="3"/>
      <c r="I4251" s="3"/>
      <c r="J4251" s="3"/>
      <c r="K4251" s="3"/>
      <c r="L4251" s="3"/>
      <c r="M4251" s="3"/>
      <c r="N4251" s="3"/>
      <c r="O4251" s="3"/>
      <c r="P4251" s="3"/>
      <c r="Q4251" s="3"/>
    </row>
    <row r="4252" spans="3:17" ht="11.85" customHeight="1" x14ac:dyDescent="0.2">
      <c r="C4252" s="3"/>
      <c r="D4252" s="3"/>
      <c r="F4252" s="3"/>
      <c r="H4252" s="3"/>
      <c r="I4252" s="3"/>
      <c r="J4252" s="3"/>
      <c r="K4252" s="3"/>
      <c r="L4252" s="3"/>
      <c r="M4252" s="3"/>
      <c r="N4252" s="3"/>
      <c r="O4252" s="3"/>
      <c r="P4252" s="3"/>
      <c r="Q4252" s="3"/>
    </row>
    <row r="4253" spans="3:17" ht="11.85" customHeight="1" x14ac:dyDescent="0.2">
      <c r="C4253" s="3"/>
      <c r="D4253" s="3"/>
      <c r="F4253" s="3"/>
      <c r="H4253" s="3"/>
      <c r="I4253" s="3"/>
      <c r="J4253" s="3"/>
      <c r="K4253" s="3"/>
      <c r="L4253" s="3"/>
      <c r="M4253" s="3"/>
      <c r="N4253" s="3"/>
      <c r="O4253" s="3"/>
      <c r="P4253" s="3"/>
      <c r="Q4253" s="3"/>
    </row>
    <row r="4254" spans="3:17" ht="11.85" customHeight="1" x14ac:dyDescent="0.2">
      <c r="C4254" s="3"/>
      <c r="D4254" s="3"/>
      <c r="F4254" s="3"/>
      <c r="H4254" s="3"/>
      <c r="I4254" s="3"/>
      <c r="J4254" s="3"/>
      <c r="K4254" s="3"/>
      <c r="L4254" s="3"/>
      <c r="M4254" s="3"/>
      <c r="N4254" s="3"/>
      <c r="O4254" s="3"/>
      <c r="P4254" s="3"/>
      <c r="Q4254" s="3"/>
    </row>
    <row r="4255" spans="3:17" ht="11.85" customHeight="1" x14ac:dyDescent="0.2">
      <c r="C4255" s="3"/>
      <c r="D4255" s="3"/>
      <c r="F4255" s="3"/>
      <c r="H4255" s="3"/>
      <c r="I4255" s="3"/>
      <c r="J4255" s="3"/>
      <c r="K4255" s="3"/>
      <c r="L4255" s="3"/>
      <c r="M4255" s="3"/>
      <c r="N4255" s="3"/>
      <c r="O4255" s="3"/>
      <c r="P4255" s="3"/>
      <c r="Q4255" s="3"/>
    </row>
    <row r="4256" spans="3:17" ht="11.85" customHeight="1" x14ac:dyDescent="0.2">
      <c r="C4256" s="3"/>
      <c r="D4256" s="3"/>
      <c r="F4256" s="3"/>
      <c r="H4256" s="3"/>
      <c r="I4256" s="3"/>
      <c r="J4256" s="3"/>
      <c r="K4256" s="3"/>
      <c r="L4256" s="3"/>
      <c r="M4256" s="3"/>
      <c r="N4256" s="3"/>
      <c r="O4256" s="3"/>
      <c r="P4256" s="3"/>
      <c r="Q4256" s="3"/>
    </row>
    <row r="4257" spans="3:17" ht="11.85" customHeight="1" x14ac:dyDescent="0.2">
      <c r="C4257" s="3"/>
      <c r="D4257" s="3"/>
      <c r="F4257" s="3"/>
      <c r="H4257" s="3"/>
      <c r="I4257" s="3"/>
      <c r="J4257" s="3"/>
      <c r="K4257" s="3"/>
      <c r="L4257" s="3"/>
      <c r="M4257" s="3"/>
      <c r="N4257" s="3"/>
      <c r="O4257" s="3"/>
      <c r="P4257" s="3"/>
      <c r="Q4257" s="3"/>
    </row>
    <row r="4258" spans="3:17" ht="11.85" customHeight="1" x14ac:dyDescent="0.2">
      <c r="C4258" s="3"/>
      <c r="D4258" s="3"/>
      <c r="F4258" s="3"/>
      <c r="H4258" s="3"/>
      <c r="I4258" s="3"/>
      <c r="J4258" s="3"/>
      <c r="K4258" s="3"/>
      <c r="L4258" s="3"/>
      <c r="M4258" s="3"/>
      <c r="N4258" s="3"/>
      <c r="O4258" s="3"/>
      <c r="P4258" s="3"/>
      <c r="Q4258" s="3"/>
    </row>
    <row r="4259" spans="3:17" ht="11.85" customHeight="1" x14ac:dyDescent="0.2">
      <c r="C4259" s="3"/>
      <c r="D4259" s="3"/>
      <c r="F4259" s="3"/>
      <c r="H4259" s="3"/>
      <c r="I4259" s="3"/>
      <c r="J4259" s="3"/>
      <c r="K4259" s="3"/>
      <c r="L4259" s="3"/>
      <c r="M4259" s="3"/>
      <c r="N4259" s="3"/>
      <c r="O4259" s="3"/>
      <c r="P4259" s="3"/>
      <c r="Q4259" s="3"/>
    </row>
    <row r="4260" spans="3:17" ht="11.85" customHeight="1" x14ac:dyDescent="0.2">
      <c r="C4260" s="3"/>
      <c r="D4260" s="3"/>
      <c r="F4260" s="3"/>
      <c r="H4260" s="3"/>
      <c r="I4260" s="3"/>
      <c r="J4260" s="3"/>
      <c r="K4260" s="3"/>
      <c r="L4260" s="3"/>
      <c r="M4260" s="3"/>
      <c r="N4260" s="3"/>
      <c r="O4260" s="3"/>
      <c r="P4260" s="3"/>
      <c r="Q4260" s="3"/>
    </row>
    <row r="4261" spans="3:17" ht="11.85" customHeight="1" x14ac:dyDescent="0.2">
      <c r="C4261" s="3"/>
      <c r="D4261" s="3"/>
      <c r="F4261" s="3"/>
      <c r="H4261" s="3"/>
      <c r="I4261" s="3"/>
      <c r="J4261" s="3"/>
      <c r="K4261" s="3"/>
      <c r="L4261" s="3"/>
      <c r="M4261" s="3"/>
      <c r="N4261" s="3"/>
      <c r="O4261" s="3"/>
      <c r="P4261" s="3"/>
      <c r="Q4261" s="3"/>
    </row>
    <row r="4262" spans="3:17" ht="11.85" customHeight="1" x14ac:dyDescent="0.2">
      <c r="C4262" s="3"/>
      <c r="D4262" s="3"/>
      <c r="F4262" s="3"/>
      <c r="H4262" s="3"/>
      <c r="I4262" s="3"/>
      <c r="J4262" s="3"/>
      <c r="K4262" s="3"/>
      <c r="L4262" s="3"/>
      <c r="M4262" s="3"/>
      <c r="N4262" s="3"/>
      <c r="O4262" s="3"/>
      <c r="P4262" s="3"/>
      <c r="Q4262" s="3"/>
    </row>
    <row r="4263" spans="3:17" ht="11.85" customHeight="1" x14ac:dyDescent="0.2">
      <c r="C4263" s="3"/>
      <c r="D4263" s="3"/>
      <c r="F4263" s="3"/>
      <c r="H4263" s="3"/>
      <c r="I4263" s="3"/>
      <c r="J4263" s="3"/>
      <c r="K4263" s="3"/>
      <c r="L4263" s="3"/>
      <c r="M4263" s="3"/>
      <c r="N4263" s="3"/>
      <c r="O4263" s="3"/>
      <c r="P4263" s="3"/>
      <c r="Q4263" s="3"/>
    </row>
    <row r="4264" spans="3:17" ht="11.85" customHeight="1" x14ac:dyDescent="0.2">
      <c r="C4264" s="3"/>
      <c r="D4264" s="3"/>
      <c r="F4264" s="3"/>
      <c r="H4264" s="3"/>
      <c r="I4264" s="3"/>
      <c r="J4264" s="3"/>
      <c r="K4264" s="3"/>
      <c r="L4264" s="3"/>
      <c r="M4264" s="3"/>
      <c r="N4264" s="3"/>
      <c r="O4264" s="3"/>
      <c r="P4264" s="3"/>
      <c r="Q4264" s="3"/>
    </row>
    <row r="4265" spans="3:17" ht="11.85" customHeight="1" x14ac:dyDescent="0.2">
      <c r="C4265" s="3"/>
      <c r="D4265" s="3"/>
      <c r="F4265" s="3"/>
      <c r="H4265" s="3"/>
      <c r="I4265" s="3"/>
      <c r="J4265" s="3"/>
      <c r="K4265" s="3"/>
      <c r="L4265" s="3"/>
      <c r="M4265" s="3"/>
      <c r="N4265" s="3"/>
      <c r="O4265" s="3"/>
      <c r="P4265" s="3"/>
      <c r="Q4265" s="3"/>
    </row>
    <row r="4266" spans="3:17" ht="11.85" customHeight="1" x14ac:dyDescent="0.2">
      <c r="C4266" s="3"/>
      <c r="D4266" s="3"/>
      <c r="F4266" s="3"/>
      <c r="H4266" s="3"/>
      <c r="I4266" s="3"/>
      <c r="J4266" s="3"/>
      <c r="K4266" s="3"/>
      <c r="L4266" s="3"/>
      <c r="M4266" s="3"/>
      <c r="N4266" s="3"/>
      <c r="O4266" s="3"/>
      <c r="P4266" s="3"/>
      <c r="Q4266" s="3"/>
    </row>
    <row r="4267" spans="3:17" ht="11.85" customHeight="1" x14ac:dyDescent="0.2">
      <c r="C4267" s="3"/>
      <c r="D4267" s="3"/>
      <c r="F4267" s="3"/>
      <c r="H4267" s="3"/>
      <c r="I4267" s="3"/>
      <c r="J4267" s="3"/>
      <c r="K4267" s="3"/>
      <c r="L4267" s="3"/>
      <c r="M4267" s="3"/>
      <c r="N4267" s="3"/>
      <c r="O4267" s="3"/>
      <c r="P4267" s="3"/>
      <c r="Q4267" s="3"/>
    </row>
    <row r="4268" spans="3:17" ht="11.85" customHeight="1" x14ac:dyDescent="0.2">
      <c r="C4268" s="3"/>
      <c r="D4268" s="3"/>
      <c r="F4268" s="3"/>
      <c r="H4268" s="3"/>
      <c r="I4268" s="3"/>
      <c r="J4268" s="3"/>
      <c r="K4268" s="3"/>
      <c r="L4268" s="3"/>
      <c r="M4268" s="3"/>
      <c r="N4268" s="3"/>
      <c r="O4268" s="3"/>
      <c r="P4268" s="3"/>
      <c r="Q4268" s="3"/>
    </row>
    <row r="4269" spans="3:17" ht="11.85" customHeight="1" x14ac:dyDescent="0.2">
      <c r="C4269" s="3"/>
      <c r="D4269" s="3"/>
      <c r="F4269" s="3"/>
      <c r="H4269" s="3"/>
      <c r="I4269" s="3"/>
      <c r="J4269" s="3"/>
      <c r="K4269" s="3"/>
      <c r="L4269" s="3"/>
      <c r="M4269" s="3"/>
      <c r="N4269" s="3"/>
      <c r="O4269" s="3"/>
      <c r="P4269" s="3"/>
      <c r="Q4269" s="3"/>
    </row>
    <row r="4270" spans="3:17" ht="11.85" customHeight="1" x14ac:dyDescent="0.2">
      <c r="C4270" s="3"/>
      <c r="D4270" s="3"/>
      <c r="F4270" s="3"/>
      <c r="H4270" s="3"/>
      <c r="I4270" s="3"/>
      <c r="J4270" s="3"/>
      <c r="K4270" s="3"/>
      <c r="L4270" s="3"/>
      <c r="M4270" s="3"/>
      <c r="N4270" s="3"/>
      <c r="O4270" s="3"/>
      <c r="P4270" s="3"/>
      <c r="Q4270" s="3"/>
    </row>
    <row r="4271" spans="3:17" ht="11.85" customHeight="1" x14ac:dyDescent="0.2">
      <c r="C4271" s="3"/>
      <c r="D4271" s="3"/>
      <c r="F4271" s="3"/>
      <c r="H4271" s="3"/>
      <c r="I4271" s="3"/>
      <c r="J4271" s="3"/>
      <c r="K4271" s="3"/>
      <c r="L4271" s="3"/>
      <c r="M4271" s="3"/>
      <c r="N4271" s="3"/>
      <c r="O4271" s="3"/>
      <c r="P4271" s="3"/>
      <c r="Q4271" s="3"/>
    </row>
    <row r="4272" spans="3:17" ht="11.85" customHeight="1" x14ac:dyDescent="0.2">
      <c r="C4272" s="3"/>
      <c r="D4272" s="3"/>
      <c r="F4272" s="3"/>
      <c r="H4272" s="3"/>
      <c r="I4272" s="3"/>
      <c r="J4272" s="3"/>
      <c r="K4272" s="3"/>
      <c r="L4272" s="3"/>
      <c r="M4272" s="3"/>
      <c r="N4272" s="3"/>
      <c r="O4272" s="3"/>
      <c r="P4272" s="3"/>
      <c r="Q4272" s="3"/>
    </row>
    <row r="4273" spans="1:20" ht="11.85" customHeight="1" x14ac:dyDescent="0.2">
      <c r="A4273" s="1"/>
      <c r="B4273" s="1"/>
      <c r="E4273" s="3" t="str">
        <f>$E$1</f>
        <v>CITY OF BRADY</v>
      </c>
    </row>
    <row r="4274" spans="1:20" ht="11.85" customHeight="1" x14ac:dyDescent="0.2">
      <c r="E4274" s="3" t="str">
        <f>$E$2</f>
        <v>BUDGET REPORT</v>
      </c>
    </row>
    <row r="4275" spans="1:20" ht="11.85" customHeight="1" x14ac:dyDescent="0.2">
      <c r="E4275" s="3" t="str">
        <f>$E$3</f>
        <v>FISCAL YEAR 2015 - 2016</v>
      </c>
    </row>
    <row r="4276" spans="1:20" ht="11.85" customHeight="1" x14ac:dyDescent="0.2">
      <c r="A4276" s="2" t="s">
        <v>1598</v>
      </c>
    </row>
    <row r="4277" spans="1:20" ht="11.85" customHeight="1" x14ac:dyDescent="0.2">
      <c r="A4277" s="2" t="s">
        <v>1656</v>
      </c>
    </row>
    <row r="4278" spans="1:20" ht="11.85" customHeight="1" x14ac:dyDescent="0.2">
      <c r="I4278" s="48" t="str">
        <f>$I$6</f>
        <v>(----- 2014-2015 ------)</v>
      </c>
      <c r="J4278" s="48"/>
      <c r="K4278" s="48"/>
      <c r="L4278" s="7"/>
      <c r="M4278" s="48" t="str">
        <f>$M$6</f>
        <v>2015-2016</v>
      </c>
      <c r="N4278" s="48"/>
      <c r="O4278" s="48"/>
      <c r="P4278" s="48"/>
      <c r="Q4278" s="48"/>
    </row>
    <row r="4279" spans="1:20" ht="11.85" customHeight="1" x14ac:dyDescent="0.2">
      <c r="C4279" s="7" t="str">
        <f>$C$7</f>
        <v>2011- 2012</v>
      </c>
      <c r="D4279" s="7"/>
      <c r="E4279" s="8" t="str">
        <f>$E$7</f>
        <v>2012-2013</v>
      </c>
      <c r="F4279" s="7"/>
      <c r="G4279" s="9" t="str">
        <f>$G$7</f>
        <v>2013- 2014</v>
      </c>
      <c r="H4279" s="7"/>
      <c r="I4279" s="7" t="s">
        <v>9</v>
      </c>
      <c r="J4279" s="7"/>
      <c r="K4279" s="7" t="str">
        <f>+$K$7</f>
        <v>PROJECTED</v>
      </c>
      <c r="L4279" s="7"/>
      <c r="M4279" s="7" t="str">
        <f>$M$7</f>
        <v>2015-2016</v>
      </c>
      <c r="N4279" s="7"/>
      <c r="O4279" s="7" t="str">
        <f>$O$7</f>
        <v>2015-2016</v>
      </c>
      <c r="P4279" s="7"/>
      <c r="Q4279" s="42" t="str">
        <f>$Q$7</f>
        <v>APPROVED</v>
      </c>
    </row>
    <row r="4280" spans="1:20" ht="11.85" customHeight="1" x14ac:dyDescent="0.2">
      <c r="A4280" s="10" t="s">
        <v>237</v>
      </c>
      <c r="C4280" s="11" t="s">
        <v>12</v>
      </c>
      <c r="D4280" s="7"/>
      <c r="E4280" s="12" t="s">
        <v>12</v>
      </c>
      <c r="F4280" s="7"/>
      <c r="G4280" s="13" t="s">
        <v>12</v>
      </c>
      <c r="H4280" s="7"/>
      <c r="I4280" s="11" t="s">
        <v>13</v>
      </c>
      <c r="J4280" s="7"/>
      <c r="K4280" s="11" t="s">
        <v>13</v>
      </c>
      <c r="L4280" s="7"/>
      <c r="M4280" s="11" t="str">
        <f>$M$8</f>
        <v>BASE</v>
      </c>
      <c r="N4280" s="7"/>
      <c r="O4280" s="11" t="str">
        <f>$O$8</f>
        <v>SUPPLEMENTAL</v>
      </c>
      <c r="P4280" s="7"/>
      <c r="Q4280" s="11" t="str">
        <f>$Q$8</f>
        <v>BUDGET</v>
      </c>
    </row>
    <row r="4281" spans="1:20" ht="11.85" customHeight="1" x14ac:dyDescent="0.2"/>
    <row r="4282" spans="1:20" ht="11.85" customHeight="1" x14ac:dyDescent="0.2">
      <c r="A4282" s="14" t="s">
        <v>238</v>
      </c>
    </row>
    <row r="4283" spans="1:20" ht="11.85" customHeight="1" x14ac:dyDescent="0.2">
      <c r="A4283" s="2" t="s">
        <v>1657</v>
      </c>
      <c r="C4283" s="3">
        <v>132935</v>
      </c>
      <c r="D4283" s="3"/>
      <c r="E4283" s="3">
        <v>133817.12</v>
      </c>
      <c r="F4283" s="3"/>
      <c r="G4283" s="4">
        <v>126331.04</v>
      </c>
      <c r="H4283" s="3"/>
      <c r="I4283" s="3">
        <v>87003</v>
      </c>
      <c r="J4283" s="3"/>
      <c r="K4283" s="3">
        <v>87003</v>
      </c>
      <c r="L4283" s="3"/>
      <c r="M4283" s="3">
        <v>90200</v>
      </c>
      <c r="N4283" s="3"/>
      <c r="O4283" s="3">
        <v>0</v>
      </c>
      <c r="P4283" s="3"/>
      <c r="Q4283" s="3">
        <f t="shared" ref="Q4283:Q4289" si="116">M4283+O4283</f>
        <v>90200</v>
      </c>
      <c r="T4283" s="15"/>
    </row>
    <row r="4284" spans="1:20" ht="11.85" customHeight="1" x14ac:dyDescent="0.2">
      <c r="A4284" s="2" t="s">
        <v>1658</v>
      </c>
      <c r="C4284" s="3">
        <v>725</v>
      </c>
      <c r="D4284" s="3"/>
      <c r="E4284" s="3">
        <v>2095.37</v>
      </c>
      <c r="F4284" s="3"/>
      <c r="G4284" s="4">
        <v>2829.01</v>
      </c>
      <c r="H4284" s="3"/>
      <c r="I4284" s="3">
        <v>2000</v>
      </c>
      <c r="J4284" s="3"/>
      <c r="K4284" s="3">
        <v>1000</v>
      </c>
      <c r="L4284" s="3"/>
      <c r="M4284" s="3">
        <v>0</v>
      </c>
      <c r="N4284" s="3"/>
      <c r="O4284" s="3">
        <v>0</v>
      </c>
      <c r="P4284" s="3"/>
      <c r="Q4284" s="3">
        <f t="shared" si="116"/>
        <v>0</v>
      </c>
      <c r="T4284" s="15"/>
    </row>
    <row r="4285" spans="1:20" ht="11.85" customHeight="1" x14ac:dyDescent="0.2">
      <c r="A4285" s="2" t="s">
        <v>1659</v>
      </c>
      <c r="C4285" s="3">
        <v>22486</v>
      </c>
      <c r="D4285" s="3"/>
      <c r="E4285" s="3">
        <v>18143.77</v>
      </c>
      <c r="F4285" s="3"/>
      <c r="G4285" s="4">
        <v>20248.2</v>
      </c>
      <c r="H4285" s="3"/>
      <c r="I4285" s="3">
        <v>15934</v>
      </c>
      <c r="J4285" s="3"/>
      <c r="K4285" s="3">
        <v>15934</v>
      </c>
      <c r="L4285" s="3"/>
      <c r="M4285" s="3">
        <v>18755</v>
      </c>
      <c r="N4285" s="3"/>
      <c r="O4285" s="3">
        <v>0</v>
      </c>
      <c r="P4285" s="3"/>
      <c r="Q4285" s="3">
        <f t="shared" si="116"/>
        <v>18755</v>
      </c>
      <c r="T4285" s="15"/>
    </row>
    <row r="4286" spans="1:20" ht="11.85" customHeight="1" x14ac:dyDescent="0.2">
      <c r="A4286" s="2" t="s">
        <v>1660</v>
      </c>
      <c r="C4286" s="3">
        <v>7523</v>
      </c>
      <c r="D4286" s="3"/>
      <c r="E4286" s="3">
        <v>8136.96</v>
      </c>
      <c r="F4286" s="3"/>
      <c r="G4286" s="4">
        <v>8288.84</v>
      </c>
      <c r="H4286" s="3"/>
      <c r="I4286" s="3">
        <v>5962</v>
      </c>
      <c r="J4286" s="3"/>
      <c r="K4286" s="3">
        <v>5962</v>
      </c>
      <c r="L4286" s="3"/>
      <c r="M4286" s="3">
        <v>5505</v>
      </c>
      <c r="N4286" s="3"/>
      <c r="O4286" s="3">
        <v>0</v>
      </c>
      <c r="P4286" s="3"/>
      <c r="Q4286" s="3">
        <f t="shared" si="116"/>
        <v>5505</v>
      </c>
      <c r="T4286" s="15"/>
    </row>
    <row r="4287" spans="1:20" ht="11.85" customHeight="1" x14ac:dyDescent="0.2">
      <c r="A4287" s="2" t="s">
        <v>1661</v>
      </c>
      <c r="C4287" s="3">
        <v>3430</v>
      </c>
      <c r="D4287" s="3"/>
      <c r="E4287" s="3">
        <v>3587.09</v>
      </c>
      <c r="F4287" s="3"/>
      <c r="G4287" s="4">
        <v>4188.71</v>
      </c>
      <c r="H4287" s="3"/>
      <c r="I4287" s="3">
        <v>4017</v>
      </c>
      <c r="J4287" s="3"/>
      <c r="K4287" s="3">
        <v>4017</v>
      </c>
      <c r="L4287" s="3"/>
      <c r="M4287" s="3">
        <v>1544</v>
      </c>
      <c r="N4287" s="3"/>
      <c r="O4287" s="3">
        <v>0</v>
      </c>
      <c r="P4287" s="3"/>
      <c r="Q4287" s="3">
        <f t="shared" si="116"/>
        <v>1544</v>
      </c>
      <c r="T4287" s="15"/>
    </row>
    <row r="4288" spans="1:20" ht="11.85" customHeight="1" x14ac:dyDescent="0.2">
      <c r="A4288" s="2" t="s">
        <v>1662</v>
      </c>
      <c r="C4288" s="3">
        <v>2157</v>
      </c>
      <c r="D4288" s="3"/>
      <c r="E4288" s="3">
        <v>181.89</v>
      </c>
      <c r="F4288" s="3"/>
      <c r="G4288" s="4">
        <v>1748.12</v>
      </c>
      <c r="H4288" s="3"/>
      <c r="I4288" s="3">
        <v>1863</v>
      </c>
      <c r="J4288" s="3"/>
      <c r="K4288" s="3">
        <v>1863</v>
      </c>
      <c r="L4288" s="3"/>
      <c r="M4288" s="3">
        <v>540</v>
      </c>
      <c r="N4288" s="3"/>
      <c r="O4288" s="3">
        <v>0</v>
      </c>
      <c r="P4288" s="3"/>
      <c r="Q4288" s="3">
        <f t="shared" si="116"/>
        <v>540</v>
      </c>
      <c r="T4288" s="15"/>
    </row>
    <row r="4289" spans="1:21" ht="11.85" customHeight="1" x14ac:dyDescent="0.2">
      <c r="A4289" s="2" t="s">
        <v>1663</v>
      </c>
      <c r="C4289" s="16">
        <v>10072</v>
      </c>
      <c r="D4289" s="3"/>
      <c r="E4289" s="16">
        <v>10310.02</v>
      </c>
      <c r="F4289" s="3"/>
      <c r="G4289" s="17">
        <v>9780.65</v>
      </c>
      <c r="H4289" s="3"/>
      <c r="I4289" s="16">
        <v>6942</v>
      </c>
      <c r="J4289" s="3"/>
      <c r="K4289" s="16">
        <v>6942</v>
      </c>
      <c r="L4289" s="3"/>
      <c r="M4289" s="16">
        <v>7036</v>
      </c>
      <c r="N4289" s="3"/>
      <c r="O4289" s="16">
        <v>0</v>
      </c>
      <c r="P4289" s="3"/>
      <c r="Q4289" s="16">
        <f t="shared" si="116"/>
        <v>7036</v>
      </c>
      <c r="T4289" s="15"/>
    </row>
    <row r="4290" spans="1:21" ht="11.85" customHeight="1" x14ac:dyDescent="0.2">
      <c r="A4290" s="2" t="s">
        <v>249</v>
      </c>
      <c r="C4290" s="3">
        <f>SUM(C4283:C4289)</f>
        <v>179328</v>
      </c>
      <c r="D4290" s="3"/>
      <c r="E4290" s="3">
        <f>SUM(E4283:E4289)</f>
        <v>176272.21999999997</v>
      </c>
      <c r="F4290" s="3"/>
      <c r="G4290" s="4">
        <f>SUM(G4283:G4289)</f>
        <v>173414.56999999998</v>
      </c>
      <c r="H4290" s="3"/>
      <c r="I4290" s="3">
        <f>SUM(I4283:I4289)</f>
        <v>123721</v>
      </c>
      <c r="J4290" s="3"/>
      <c r="K4290" s="3">
        <f>SUM(K4283:K4289)</f>
        <v>122721</v>
      </c>
      <c r="L4290" s="3"/>
      <c r="M4290" s="3">
        <f>SUM(M4283:M4289)</f>
        <v>123580</v>
      </c>
      <c r="N4290" s="3"/>
      <c r="O4290" s="3">
        <f>SUM(O4283:O4289)</f>
        <v>0</v>
      </c>
      <c r="P4290" s="3"/>
      <c r="Q4290" s="3">
        <f>SUM(Q4283:Q4289)</f>
        <v>123580</v>
      </c>
      <c r="R4290" s="3"/>
      <c r="S4290" s="3"/>
      <c r="U4290" s="3"/>
    </row>
    <row r="4291" spans="1:21" ht="11.85" customHeight="1" x14ac:dyDescent="0.2">
      <c r="C4291" s="3"/>
      <c r="D4291" s="3"/>
      <c r="F4291" s="3"/>
      <c r="H4291" s="3"/>
      <c r="I4291" s="3"/>
      <c r="J4291" s="3"/>
      <c r="K4291" s="3"/>
      <c r="L4291" s="3"/>
      <c r="M4291" s="3"/>
      <c r="N4291" s="3"/>
      <c r="O4291" s="3"/>
      <c r="P4291" s="3"/>
      <c r="Q4291" s="3"/>
    </row>
    <row r="4292" spans="1:21" ht="11.85" customHeight="1" x14ac:dyDescent="0.2">
      <c r="A4292" s="14" t="s">
        <v>250</v>
      </c>
      <c r="C4292" s="3"/>
      <c r="D4292" s="3"/>
      <c r="F4292" s="3"/>
      <c r="H4292" s="3"/>
      <c r="I4292" s="3"/>
      <c r="J4292" s="3"/>
      <c r="K4292" s="3"/>
      <c r="L4292" s="3"/>
      <c r="M4292" s="3"/>
      <c r="N4292" s="3"/>
      <c r="O4292" s="3"/>
      <c r="P4292" s="3"/>
      <c r="Q4292" s="3"/>
    </row>
    <row r="4293" spans="1:21" ht="11.85" customHeight="1" x14ac:dyDescent="0.2">
      <c r="A4293" s="2" t="s">
        <v>1664</v>
      </c>
      <c r="C4293" s="3">
        <v>20</v>
      </c>
      <c r="D4293" s="3"/>
      <c r="E4293" s="3">
        <v>30</v>
      </c>
      <c r="F4293" s="3"/>
      <c r="G4293" s="4">
        <v>0</v>
      </c>
      <c r="H4293" s="3"/>
      <c r="I4293" s="3">
        <v>50</v>
      </c>
      <c r="J4293" s="3"/>
      <c r="K4293" s="3">
        <v>50</v>
      </c>
      <c r="L4293" s="3"/>
      <c r="M4293" s="3">
        <v>50</v>
      </c>
      <c r="N4293" s="3"/>
      <c r="O4293" s="3">
        <v>0</v>
      </c>
      <c r="P4293" s="3"/>
      <c r="Q4293" s="3">
        <f t="shared" ref="Q4293:Q4302" si="117">M4293+O4293</f>
        <v>50</v>
      </c>
      <c r="T4293" s="15"/>
    </row>
    <row r="4294" spans="1:21" ht="11.85" customHeight="1" x14ac:dyDescent="0.2">
      <c r="A4294" s="2" t="s">
        <v>1665</v>
      </c>
      <c r="C4294" s="3">
        <v>10140</v>
      </c>
      <c r="D4294" s="3"/>
      <c r="E4294" s="3">
        <v>8725.6</v>
      </c>
      <c r="F4294" s="3"/>
      <c r="G4294" s="4">
        <v>9371.65</v>
      </c>
      <c r="H4294" s="3"/>
      <c r="I4294" s="3">
        <v>10250</v>
      </c>
      <c r="J4294" s="3"/>
      <c r="K4294" s="3">
        <v>10250</v>
      </c>
      <c r="L4294" s="3"/>
      <c r="M4294" s="3">
        <v>10250</v>
      </c>
      <c r="N4294" s="3"/>
      <c r="O4294" s="3">
        <v>0</v>
      </c>
      <c r="P4294" s="3"/>
      <c r="Q4294" s="3">
        <f t="shared" si="117"/>
        <v>10250</v>
      </c>
      <c r="T4294" s="15"/>
    </row>
    <row r="4295" spans="1:21" ht="11.85" customHeight="1" x14ac:dyDescent="0.2">
      <c r="A4295" s="2" t="s">
        <v>1666</v>
      </c>
      <c r="C4295" s="3">
        <v>124</v>
      </c>
      <c r="D4295" s="3"/>
      <c r="E4295" s="3">
        <v>550</v>
      </c>
      <c r="F4295" s="3"/>
      <c r="G4295" s="4">
        <v>150</v>
      </c>
      <c r="H4295" s="3"/>
      <c r="I4295" s="3">
        <v>150</v>
      </c>
      <c r="J4295" s="3"/>
      <c r="K4295" s="3">
        <v>150</v>
      </c>
      <c r="L4295" s="3"/>
      <c r="M4295" s="3">
        <v>150</v>
      </c>
      <c r="N4295" s="3"/>
      <c r="O4295" s="3">
        <v>0</v>
      </c>
      <c r="P4295" s="3"/>
      <c r="Q4295" s="3">
        <f t="shared" si="117"/>
        <v>150</v>
      </c>
      <c r="T4295" s="15"/>
    </row>
    <row r="4296" spans="1:21" ht="11.85" hidden="1" customHeight="1" x14ac:dyDescent="0.2">
      <c r="A4296" s="2" t="s">
        <v>1667</v>
      </c>
      <c r="C4296" s="3">
        <v>0</v>
      </c>
      <c r="D4296" s="3"/>
      <c r="E4296" s="3">
        <v>0</v>
      </c>
      <c r="F4296" s="3"/>
      <c r="G4296" s="4">
        <v>0</v>
      </c>
      <c r="H4296" s="3"/>
      <c r="I4296" s="3">
        <v>0</v>
      </c>
      <c r="J4296" s="3"/>
      <c r="K4296" s="3">
        <v>0</v>
      </c>
      <c r="L4296" s="3"/>
      <c r="M4296" s="3">
        <v>0</v>
      </c>
      <c r="N4296" s="3"/>
      <c r="O4296" s="3">
        <v>0</v>
      </c>
      <c r="P4296" s="3"/>
      <c r="Q4296" s="3">
        <f t="shared" si="117"/>
        <v>0</v>
      </c>
      <c r="T4296" s="15"/>
    </row>
    <row r="4297" spans="1:21" ht="11.85" customHeight="1" x14ac:dyDescent="0.2">
      <c r="A4297" s="2" t="s">
        <v>1668</v>
      </c>
      <c r="C4297" s="3">
        <v>0</v>
      </c>
      <c r="D4297" s="3"/>
      <c r="E4297" s="3">
        <v>0</v>
      </c>
      <c r="F4297" s="3"/>
      <c r="G4297" s="4">
        <v>0</v>
      </c>
      <c r="H4297" s="3"/>
      <c r="I4297" s="3">
        <v>28000</v>
      </c>
      <c r="J4297" s="3"/>
      <c r="K4297" s="3">
        <v>28000</v>
      </c>
      <c r="L4297" s="3"/>
      <c r="M4297" s="3">
        <v>28000</v>
      </c>
      <c r="N4297" s="3"/>
      <c r="O4297" s="3">
        <v>0</v>
      </c>
      <c r="P4297" s="3"/>
      <c r="Q4297" s="3">
        <f t="shared" si="117"/>
        <v>28000</v>
      </c>
      <c r="T4297" s="15"/>
    </row>
    <row r="4298" spans="1:21" ht="11.85" customHeight="1" x14ac:dyDescent="0.2">
      <c r="A4298" s="2" t="s">
        <v>1669</v>
      </c>
      <c r="C4298" s="3">
        <v>825</v>
      </c>
      <c r="D4298" s="3"/>
      <c r="E4298" s="3">
        <v>660</v>
      </c>
      <c r="F4298" s="3"/>
      <c r="G4298" s="4">
        <v>598</v>
      </c>
      <c r="H4298" s="3"/>
      <c r="I4298" s="3">
        <v>660</v>
      </c>
      <c r="J4298" s="3"/>
      <c r="K4298" s="3">
        <v>660</v>
      </c>
      <c r="L4298" s="3"/>
      <c r="M4298" s="3">
        <v>660</v>
      </c>
      <c r="N4298" s="3"/>
      <c r="O4298" s="3">
        <v>0</v>
      </c>
      <c r="P4298" s="3"/>
      <c r="Q4298" s="3">
        <f t="shared" si="117"/>
        <v>660</v>
      </c>
      <c r="T4298" s="15"/>
    </row>
    <row r="4299" spans="1:21" ht="11.85" customHeight="1" x14ac:dyDescent="0.2">
      <c r="A4299" s="2" t="s">
        <v>1670</v>
      </c>
      <c r="C4299" s="3">
        <v>1495</v>
      </c>
      <c r="D4299" s="3"/>
      <c r="E4299" s="3">
        <v>1531.34</v>
      </c>
      <c r="F4299" s="3"/>
      <c r="G4299" s="4">
        <v>1436.6</v>
      </c>
      <c r="H4299" s="3"/>
      <c r="I4299" s="3">
        <v>1550</v>
      </c>
      <c r="J4299" s="3"/>
      <c r="K4299" s="3">
        <v>1902</v>
      </c>
      <c r="L4299" s="3"/>
      <c r="M4299" s="3">
        <v>1902</v>
      </c>
      <c r="N4299" s="3"/>
      <c r="O4299" s="3">
        <v>0</v>
      </c>
      <c r="P4299" s="3"/>
      <c r="Q4299" s="3">
        <f t="shared" si="117"/>
        <v>1902</v>
      </c>
      <c r="T4299" s="15"/>
    </row>
    <row r="4300" spans="1:21" ht="11.85" customHeight="1" x14ac:dyDescent="0.2">
      <c r="A4300" s="2" t="s">
        <v>1671</v>
      </c>
      <c r="C4300" s="3">
        <v>0</v>
      </c>
      <c r="D4300" s="3"/>
      <c r="E4300" s="3">
        <v>0</v>
      </c>
      <c r="F4300" s="3"/>
      <c r="G4300" s="4">
        <v>0</v>
      </c>
      <c r="H4300" s="3"/>
      <c r="I4300" s="3">
        <v>0</v>
      </c>
      <c r="J4300" s="3"/>
      <c r="K4300" s="3">
        <v>0</v>
      </c>
      <c r="L4300" s="3"/>
      <c r="M4300" s="3">
        <v>2500</v>
      </c>
      <c r="N4300" s="3"/>
      <c r="O4300" s="3">
        <v>0</v>
      </c>
      <c r="P4300" s="3"/>
      <c r="Q4300" s="3">
        <f t="shared" si="117"/>
        <v>2500</v>
      </c>
      <c r="T4300" s="15"/>
    </row>
    <row r="4301" spans="1:21" ht="11.85" customHeight="1" x14ac:dyDescent="0.2">
      <c r="A4301" s="2" t="s">
        <v>1672</v>
      </c>
      <c r="C4301" s="16">
        <v>0</v>
      </c>
      <c r="D4301" s="3"/>
      <c r="E4301" s="16">
        <v>0</v>
      </c>
      <c r="F4301" s="3"/>
      <c r="G4301" s="17">
        <v>1071.08</v>
      </c>
      <c r="H4301" s="3"/>
      <c r="I4301" s="16">
        <v>0</v>
      </c>
      <c r="J4301" s="3"/>
      <c r="K4301" s="16">
        <v>0</v>
      </c>
      <c r="L4301" s="3"/>
      <c r="M4301" s="16">
        <v>0</v>
      </c>
      <c r="N4301" s="3"/>
      <c r="O4301" s="16">
        <v>0</v>
      </c>
      <c r="P4301" s="3"/>
      <c r="Q4301" s="16">
        <f t="shared" si="117"/>
        <v>0</v>
      </c>
    </row>
    <row r="4302" spans="1:21" ht="11.85" hidden="1" customHeight="1" x14ac:dyDescent="0.2">
      <c r="A4302" s="2" t="s">
        <v>1673</v>
      </c>
      <c r="C4302" s="16">
        <v>0</v>
      </c>
      <c r="D4302" s="3"/>
      <c r="E4302" s="16">
        <v>0</v>
      </c>
      <c r="F4302" s="3"/>
      <c r="G4302" s="17">
        <v>0</v>
      </c>
      <c r="H4302" s="3"/>
      <c r="I4302" s="16">
        <v>0</v>
      </c>
      <c r="J4302" s="3"/>
      <c r="K4302" s="16">
        <v>0</v>
      </c>
      <c r="L4302" s="3"/>
      <c r="M4302" s="16">
        <v>0</v>
      </c>
      <c r="N4302" s="3"/>
      <c r="O4302" s="16">
        <v>0</v>
      </c>
      <c r="P4302" s="3"/>
      <c r="Q4302" s="16">
        <f t="shared" si="117"/>
        <v>0</v>
      </c>
    </row>
    <row r="4303" spans="1:21" ht="11.85" customHeight="1" x14ac:dyDescent="0.2">
      <c r="A4303" s="2" t="s">
        <v>267</v>
      </c>
      <c r="C4303" s="3">
        <f>SUM(C4293:C4302)</f>
        <v>12604</v>
      </c>
      <c r="D4303" s="3"/>
      <c r="E4303" s="3">
        <f>SUM(E4293:E4302)</f>
        <v>11496.94</v>
      </c>
      <c r="F4303" s="3"/>
      <c r="G4303" s="4">
        <f>SUM(G4293:G4302)</f>
        <v>12627.33</v>
      </c>
      <c r="H4303" s="3"/>
      <c r="I4303" s="3">
        <f>SUM(I4293:I4302)</f>
        <v>40660</v>
      </c>
      <c r="J4303" s="3"/>
      <c r="K4303" s="3">
        <f>SUM(K4293:K4302)</f>
        <v>41012</v>
      </c>
      <c r="L4303" s="3"/>
      <c r="M4303" s="3">
        <f>SUM(M4293:M4302)</f>
        <v>43512</v>
      </c>
      <c r="N4303" s="3"/>
      <c r="O4303" s="3">
        <f>SUM(O4293:O4302)</f>
        <v>0</v>
      </c>
      <c r="P4303" s="3"/>
      <c r="Q4303" s="3">
        <f>SUM(Q4293:Q4302)</f>
        <v>43512</v>
      </c>
      <c r="R4303" s="3"/>
      <c r="S4303" s="3"/>
    </row>
    <row r="4304" spans="1:21" ht="11.85" customHeight="1" x14ac:dyDescent="0.2">
      <c r="C4304" s="3"/>
      <c r="D4304" s="3"/>
      <c r="F4304" s="3"/>
      <c r="H4304" s="3"/>
      <c r="I4304" s="3"/>
      <c r="J4304" s="3"/>
      <c r="K4304" s="3"/>
      <c r="L4304" s="3"/>
      <c r="M4304" s="3"/>
      <c r="N4304" s="3"/>
      <c r="O4304" s="3"/>
      <c r="P4304" s="3"/>
      <c r="Q4304" s="3"/>
      <c r="T4304" s="15"/>
    </row>
    <row r="4305" spans="1:21" ht="11.85" customHeight="1" x14ac:dyDescent="0.2">
      <c r="A4305" s="14" t="s">
        <v>268</v>
      </c>
      <c r="C4305" s="3"/>
      <c r="D4305" s="3"/>
      <c r="F4305" s="3"/>
      <c r="H4305" s="3"/>
      <c r="I4305" s="3"/>
      <c r="J4305" s="3"/>
      <c r="K4305" s="3"/>
      <c r="L4305" s="3"/>
      <c r="M4305" s="3"/>
      <c r="N4305" s="3"/>
      <c r="O4305" s="3"/>
      <c r="P4305" s="3"/>
      <c r="Q4305" s="3"/>
      <c r="T4305" s="15"/>
    </row>
    <row r="4306" spans="1:21" ht="11.85" customHeight="1" x14ac:dyDescent="0.2">
      <c r="A4306" s="2" t="s">
        <v>1674</v>
      </c>
      <c r="C4306" s="3">
        <v>1229</v>
      </c>
      <c r="D4306" s="3"/>
      <c r="E4306" s="3">
        <v>1054.0999999999999</v>
      </c>
      <c r="F4306" s="3"/>
      <c r="G4306" s="4">
        <v>301.32</v>
      </c>
      <c r="H4306" s="3"/>
      <c r="I4306" s="3">
        <v>900</v>
      </c>
      <c r="J4306" s="3"/>
      <c r="K4306" s="3">
        <v>900</v>
      </c>
      <c r="L4306" s="3"/>
      <c r="M4306" s="3">
        <v>900</v>
      </c>
      <c r="N4306" s="3"/>
      <c r="O4306" s="3">
        <v>0</v>
      </c>
      <c r="P4306" s="3"/>
      <c r="Q4306" s="3">
        <f t="shared" ref="Q4306:Q4319" si="118">M4306+O4306</f>
        <v>900</v>
      </c>
      <c r="T4306" s="15"/>
    </row>
    <row r="4307" spans="1:21" ht="11.85" customHeight="1" x14ac:dyDescent="0.2">
      <c r="A4307" s="2" t="s">
        <v>1675</v>
      </c>
      <c r="C4307" s="3">
        <v>1361</v>
      </c>
      <c r="D4307" s="3"/>
      <c r="E4307" s="3">
        <v>726.07</v>
      </c>
      <c r="F4307" s="3"/>
      <c r="G4307" s="4">
        <v>1683.62</v>
      </c>
      <c r="H4307" s="3"/>
      <c r="I4307" s="3">
        <v>1300</v>
      </c>
      <c r="J4307" s="3"/>
      <c r="K4307" s="3">
        <v>1300</v>
      </c>
      <c r="L4307" s="3"/>
      <c r="M4307" s="3">
        <v>1300</v>
      </c>
      <c r="N4307" s="3"/>
      <c r="O4307" s="3">
        <v>0</v>
      </c>
      <c r="P4307" s="3"/>
      <c r="Q4307" s="3">
        <f t="shared" si="118"/>
        <v>1300</v>
      </c>
      <c r="T4307" s="15"/>
    </row>
    <row r="4308" spans="1:21" ht="11.85" customHeight="1" x14ac:dyDescent="0.2">
      <c r="A4308" s="2" t="s">
        <v>1676</v>
      </c>
      <c r="C4308" s="3">
        <v>8427</v>
      </c>
      <c r="D4308" s="3"/>
      <c r="E4308" s="3">
        <v>10717.86</v>
      </c>
      <c r="F4308" s="3"/>
      <c r="G4308" s="4">
        <v>9264.93</v>
      </c>
      <c r="H4308" s="3"/>
      <c r="I4308" s="3">
        <v>10000</v>
      </c>
      <c r="J4308" s="3"/>
      <c r="K4308" s="3">
        <v>10000</v>
      </c>
      <c r="L4308" s="3"/>
      <c r="M4308" s="3">
        <v>10000</v>
      </c>
      <c r="N4308" s="3"/>
      <c r="O4308" s="3">
        <v>0</v>
      </c>
      <c r="P4308" s="3"/>
      <c r="Q4308" s="3">
        <f t="shared" si="118"/>
        <v>10000</v>
      </c>
      <c r="T4308" s="15"/>
    </row>
    <row r="4309" spans="1:21" ht="11.85" customHeight="1" x14ac:dyDescent="0.2">
      <c r="A4309" s="2" t="s">
        <v>1677</v>
      </c>
      <c r="C4309" s="3">
        <v>27000</v>
      </c>
      <c r="D4309" s="3"/>
      <c r="E4309" s="3">
        <v>30865.040000000001</v>
      </c>
      <c r="F4309" s="3"/>
      <c r="G4309" s="4">
        <v>42403.03</v>
      </c>
      <c r="H4309" s="3"/>
      <c r="I4309" s="3">
        <v>30410</v>
      </c>
      <c r="J4309" s="3"/>
      <c r="K4309" s="3">
        <v>19000</v>
      </c>
      <c r="L4309" s="3"/>
      <c r="M4309" s="3">
        <v>1500</v>
      </c>
      <c r="N4309" s="3"/>
      <c r="O4309" s="3">
        <v>0</v>
      </c>
      <c r="P4309" s="3"/>
      <c r="Q4309" s="3">
        <f t="shared" si="118"/>
        <v>1500</v>
      </c>
      <c r="T4309" s="15"/>
    </row>
    <row r="4310" spans="1:21" ht="11.85" customHeight="1" x14ac:dyDescent="0.2">
      <c r="A4310" s="2" t="s">
        <v>1678</v>
      </c>
      <c r="C4310" s="3">
        <v>0</v>
      </c>
      <c r="D4310" s="3"/>
      <c r="E4310" s="3">
        <v>79.62</v>
      </c>
      <c r="F4310" s="3"/>
      <c r="G4310" s="4">
        <v>2549.5</v>
      </c>
      <c r="H4310" s="3"/>
      <c r="I4310" s="3">
        <v>500</v>
      </c>
      <c r="J4310" s="3"/>
      <c r="K4310" s="3">
        <v>820</v>
      </c>
      <c r="L4310" s="3"/>
      <c r="M4310" s="3">
        <v>820</v>
      </c>
      <c r="N4310" s="3"/>
      <c r="O4310" s="3">
        <v>0</v>
      </c>
      <c r="P4310" s="3"/>
      <c r="Q4310" s="3">
        <f t="shared" si="118"/>
        <v>820</v>
      </c>
      <c r="T4310" s="15"/>
    </row>
    <row r="4311" spans="1:21" ht="11.85" customHeight="1" x14ac:dyDescent="0.2">
      <c r="A4311" s="2" t="s">
        <v>1679</v>
      </c>
      <c r="C4311" s="3">
        <v>0</v>
      </c>
      <c r="D4311" s="3"/>
      <c r="E4311" s="3">
        <v>0</v>
      </c>
      <c r="F4311" s="3"/>
      <c r="G4311" s="4">
        <v>5.84</v>
      </c>
      <c r="H4311" s="3"/>
      <c r="I4311" s="3">
        <v>0</v>
      </c>
      <c r="J4311" s="3"/>
      <c r="K4311" s="3">
        <v>0</v>
      </c>
      <c r="L4311" s="3"/>
      <c r="M4311" s="3">
        <v>0</v>
      </c>
      <c r="N4311" s="3"/>
      <c r="O4311" s="3">
        <v>0</v>
      </c>
      <c r="P4311" s="3"/>
      <c r="Q4311" s="3">
        <f t="shared" si="118"/>
        <v>0</v>
      </c>
      <c r="T4311" s="15"/>
    </row>
    <row r="4312" spans="1:21" ht="11.85" customHeight="1" x14ac:dyDescent="0.2">
      <c r="A4312" s="2" t="s">
        <v>1680</v>
      </c>
      <c r="C4312" s="3">
        <v>0</v>
      </c>
      <c r="D4312" s="3"/>
      <c r="E4312" s="3">
        <v>83.98</v>
      </c>
      <c r="F4312" s="3"/>
      <c r="G4312" s="4">
        <v>24.88</v>
      </c>
      <c r="H4312" s="3"/>
      <c r="I4312" s="3">
        <v>200</v>
      </c>
      <c r="J4312" s="3"/>
      <c r="K4312" s="3">
        <v>200</v>
      </c>
      <c r="L4312" s="3"/>
      <c r="M4312" s="3">
        <v>200</v>
      </c>
      <c r="N4312" s="3"/>
      <c r="O4312" s="3">
        <v>0</v>
      </c>
      <c r="P4312" s="3"/>
      <c r="Q4312" s="3">
        <f t="shared" si="118"/>
        <v>200</v>
      </c>
      <c r="T4312" s="15"/>
    </row>
    <row r="4313" spans="1:21" ht="11.85" customHeight="1" x14ac:dyDescent="0.2">
      <c r="A4313" s="2" t="s">
        <v>1681</v>
      </c>
      <c r="C4313" s="3">
        <v>0</v>
      </c>
      <c r="D4313" s="3"/>
      <c r="E4313" s="3">
        <v>0</v>
      </c>
      <c r="F4313" s="3"/>
      <c r="G4313" s="4">
        <v>0</v>
      </c>
      <c r="H4313" s="3"/>
      <c r="I4313" s="3">
        <v>0</v>
      </c>
      <c r="J4313" s="3"/>
      <c r="K4313" s="3">
        <v>0</v>
      </c>
      <c r="L4313" s="3"/>
      <c r="M4313" s="3">
        <v>4000</v>
      </c>
      <c r="N4313" s="3"/>
      <c r="O4313" s="3">
        <v>4000</v>
      </c>
      <c r="P4313" s="3"/>
      <c r="Q4313" s="3">
        <f t="shared" si="118"/>
        <v>8000</v>
      </c>
      <c r="T4313" s="15"/>
    </row>
    <row r="4314" spans="1:21" ht="11.85" customHeight="1" x14ac:dyDescent="0.2">
      <c r="A4314" s="2" t="s">
        <v>1682</v>
      </c>
      <c r="C4314" s="3">
        <v>1560</v>
      </c>
      <c r="D4314" s="3"/>
      <c r="E4314" s="3">
        <v>3921.16</v>
      </c>
      <c r="F4314" s="3"/>
      <c r="G4314" s="4">
        <v>55</v>
      </c>
      <c r="H4314" s="3"/>
      <c r="I4314" s="3">
        <v>700</v>
      </c>
      <c r="J4314" s="3"/>
      <c r="K4314" s="3">
        <v>700</v>
      </c>
      <c r="L4314" s="3"/>
      <c r="M4314" s="3">
        <v>700</v>
      </c>
      <c r="N4314" s="3"/>
      <c r="O4314" s="3">
        <v>0</v>
      </c>
      <c r="P4314" s="3"/>
      <c r="Q4314" s="3">
        <f t="shared" si="118"/>
        <v>700</v>
      </c>
      <c r="T4314" s="15"/>
    </row>
    <row r="4315" spans="1:21" ht="11.85" customHeight="1" x14ac:dyDescent="0.2">
      <c r="A4315" s="2" t="s">
        <v>1683</v>
      </c>
      <c r="C4315" s="3">
        <v>1240</v>
      </c>
      <c r="D4315" s="3"/>
      <c r="E4315" s="3">
        <v>1063.8900000000001</v>
      </c>
      <c r="F4315" s="3"/>
      <c r="G4315" s="4">
        <v>1935</v>
      </c>
      <c r="H4315" s="3"/>
      <c r="I4315" s="3">
        <v>1800</v>
      </c>
      <c r="J4315" s="3"/>
      <c r="K4315" s="3">
        <v>2100</v>
      </c>
      <c r="L4315" s="3"/>
      <c r="M4315" s="3">
        <v>1800</v>
      </c>
      <c r="N4315" s="3"/>
      <c r="O4315" s="3">
        <v>0</v>
      </c>
      <c r="P4315" s="3"/>
      <c r="Q4315" s="3">
        <f t="shared" si="118"/>
        <v>1800</v>
      </c>
      <c r="T4315" s="15"/>
    </row>
    <row r="4316" spans="1:21" ht="11.85" customHeight="1" x14ac:dyDescent="0.2">
      <c r="A4316" s="2" t="s">
        <v>1684</v>
      </c>
      <c r="C4316" s="3">
        <v>248</v>
      </c>
      <c r="D4316" s="3"/>
      <c r="E4316" s="3">
        <v>618</v>
      </c>
      <c r="F4316" s="3"/>
      <c r="G4316" s="4">
        <v>347</v>
      </c>
      <c r="H4316" s="3"/>
      <c r="I4316" s="3">
        <v>500</v>
      </c>
      <c r="J4316" s="3"/>
      <c r="K4316" s="3">
        <v>500</v>
      </c>
      <c r="L4316" s="3"/>
      <c r="M4316" s="3">
        <v>300</v>
      </c>
      <c r="N4316" s="3"/>
      <c r="O4316" s="3">
        <v>0</v>
      </c>
      <c r="P4316" s="3"/>
      <c r="Q4316" s="3">
        <f t="shared" si="118"/>
        <v>300</v>
      </c>
      <c r="T4316" s="15"/>
    </row>
    <row r="4317" spans="1:21" ht="11.85" hidden="1" customHeight="1" x14ac:dyDescent="0.2">
      <c r="A4317" s="2" t="s">
        <v>1685</v>
      </c>
      <c r="C4317" s="3">
        <v>0</v>
      </c>
      <c r="D4317" s="3"/>
      <c r="E4317" s="3">
        <v>0</v>
      </c>
      <c r="F4317" s="3"/>
      <c r="G4317" s="4">
        <v>0</v>
      </c>
      <c r="H4317" s="3"/>
      <c r="I4317" s="3">
        <v>0</v>
      </c>
      <c r="J4317" s="3"/>
      <c r="K4317" s="3">
        <v>0</v>
      </c>
      <c r="L4317" s="3"/>
      <c r="M4317" s="3">
        <v>0</v>
      </c>
      <c r="N4317" s="3"/>
      <c r="O4317" s="3">
        <v>0</v>
      </c>
      <c r="P4317" s="3"/>
      <c r="Q4317" s="3">
        <f t="shared" si="118"/>
        <v>0</v>
      </c>
      <c r="T4317" s="15"/>
    </row>
    <row r="4318" spans="1:21" ht="11.85" customHeight="1" x14ac:dyDescent="0.2">
      <c r="A4318" s="2" t="s">
        <v>1686</v>
      </c>
      <c r="C4318" s="3">
        <v>60822</v>
      </c>
      <c r="D4318" s="3"/>
      <c r="E4318" s="3">
        <v>59028.2</v>
      </c>
      <c r="F4318" s="3"/>
      <c r="G4318" s="4">
        <v>61883.37</v>
      </c>
      <c r="H4318" s="3"/>
      <c r="I4318" s="3">
        <v>54477</v>
      </c>
      <c r="J4318" s="3"/>
      <c r="K4318" s="3">
        <v>59477</v>
      </c>
      <c r="L4318" s="3"/>
      <c r="M4318" s="3">
        <v>60000</v>
      </c>
      <c r="N4318" s="3"/>
      <c r="O4318" s="3">
        <v>0</v>
      </c>
      <c r="P4318" s="3"/>
      <c r="Q4318" s="3">
        <f t="shared" si="118"/>
        <v>60000</v>
      </c>
      <c r="T4318" s="15"/>
    </row>
    <row r="4319" spans="1:21" ht="11.85" customHeight="1" x14ac:dyDescent="0.2">
      <c r="A4319" s="2" t="s">
        <v>1687</v>
      </c>
      <c r="C4319" s="16">
        <v>0</v>
      </c>
      <c r="D4319" s="3"/>
      <c r="E4319" s="16">
        <v>0</v>
      </c>
      <c r="F4319" s="3"/>
      <c r="G4319" s="17">
        <v>0</v>
      </c>
      <c r="H4319" s="3"/>
      <c r="I4319" s="16">
        <v>0</v>
      </c>
      <c r="J4319" s="3"/>
      <c r="K4319" s="16">
        <v>0</v>
      </c>
      <c r="L4319" s="3"/>
      <c r="M4319" s="16">
        <v>0</v>
      </c>
      <c r="N4319" s="3"/>
      <c r="O4319" s="16">
        <v>0</v>
      </c>
      <c r="P4319" s="3"/>
      <c r="Q4319" s="16">
        <f t="shared" si="118"/>
        <v>0</v>
      </c>
      <c r="T4319" s="15"/>
    </row>
    <row r="4320" spans="1:21" ht="11.85" customHeight="1" x14ac:dyDescent="0.2">
      <c r="A4320" s="2" t="s">
        <v>290</v>
      </c>
      <c r="C4320" s="3">
        <f>SUM(C4306:C4319)</f>
        <v>101887</v>
      </c>
      <c r="D4320" s="3"/>
      <c r="E4320" s="3">
        <f>SUM(E4306:E4319)</f>
        <v>108157.92</v>
      </c>
      <c r="F4320" s="3"/>
      <c r="G4320" s="4">
        <f>SUM(G4306:G4319)</f>
        <v>120453.48999999999</v>
      </c>
      <c r="H4320" s="3"/>
      <c r="I4320" s="3">
        <f>SUM(I4306:I4319)</f>
        <v>100787</v>
      </c>
      <c r="J4320" s="3"/>
      <c r="K4320" s="3">
        <f>SUM(K4306:K4319)</f>
        <v>94997</v>
      </c>
      <c r="L4320" s="3"/>
      <c r="M4320" s="3">
        <f>SUM(M4306:M4319)</f>
        <v>81520</v>
      </c>
      <c r="N4320" s="3"/>
      <c r="O4320" s="3">
        <f>SUM(O4306:O4319)</f>
        <v>4000</v>
      </c>
      <c r="P4320" s="3"/>
      <c r="Q4320" s="3">
        <f>SUM(Q4306:Q4319)</f>
        <v>85520</v>
      </c>
      <c r="T4320" s="15"/>
      <c r="U4320" s="3"/>
    </row>
    <row r="4321" spans="1:21" ht="11.85" customHeight="1" x14ac:dyDescent="0.2">
      <c r="C4321" s="3"/>
      <c r="D4321" s="3"/>
      <c r="F4321" s="3"/>
      <c r="H4321" s="3"/>
      <c r="I4321" s="3"/>
      <c r="J4321" s="3"/>
      <c r="K4321" s="3"/>
      <c r="L4321" s="3"/>
      <c r="M4321" s="3"/>
      <c r="N4321" s="3"/>
      <c r="O4321" s="3"/>
      <c r="P4321" s="3"/>
      <c r="Q4321" s="3"/>
      <c r="T4321" s="15"/>
    </row>
    <row r="4322" spans="1:21" ht="11.85" customHeight="1" x14ac:dyDescent="0.2">
      <c r="A4322" s="2" t="s">
        <v>1688</v>
      </c>
      <c r="C4322" s="19">
        <v>5463</v>
      </c>
      <c r="D4322" s="3"/>
      <c r="E4322" s="19">
        <v>0</v>
      </c>
      <c r="F4322" s="3"/>
      <c r="G4322" s="20">
        <v>0</v>
      </c>
      <c r="H4322" s="3"/>
      <c r="I4322" s="19">
        <v>0</v>
      </c>
      <c r="J4322" s="3"/>
      <c r="K4322" s="19">
        <v>0</v>
      </c>
      <c r="L4322" s="3"/>
      <c r="M4322" s="19">
        <v>0</v>
      </c>
      <c r="N4322" s="3"/>
      <c r="O4322" s="19">
        <v>0</v>
      </c>
      <c r="P4322" s="3"/>
      <c r="Q4322" s="19">
        <f>M4322+O4322</f>
        <v>0</v>
      </c>
      <c r="T4322" s="15"/>
    </row>
    <row r="4323" spans="1:21" ht="11.85" customHeight="1" x14ac:dyDescent="0.2">
      <c r="A4323" s="2" t="s">
        <v>1689</v>
      </c>
      <c r="C4323" s="16">
        <v>0</v>
      </c>
      <c r="D4323" s="3"/>
      <c r="E4323" s="16">
        <v>0</v>
      </c>
      <c r="F4323" s="3"/>
      <c r="G4323" s="17">
        <v>0</v>
      </c>
      <c r="H4323" s="3"/>
      <c r="I4323" s="16">
        <v>0</v>
      </c>
      <c r="J4323" s="3"/>
      <c r="K4323" s="16">
        <v>0</v>
      </c>
      <c r="L4323" s="3"/>
      <c r="M4323" s="16">
        <v>0</v>
      </c>
      <c r="N4323" s="3"/>
      <c r="O4323" s="16">
        <v>0</v>
      </c>
      <c r="P4323" s="3"/>
      <c r="Q4323" s="16">
        <f>M4323+O4323</f>
        <v>0</v>
      </c>
      <c r="T4323" s="15"/>
    </row>
    <row r="4324" spans="1:21" ht="11.85" customHeight="1" x14ac:dyDescent="0.2">
      <c r="A4324" s="2" t="s">
        <v>293</v>
      </c>
      <c r="C4324" s="3">
        <f>SUM(C4322:C4323)</f>
        <v>5463</v>
      </c>
      <c r="D4324" s="3"/>
      <c r="E4324" s="3">
        <f>SUM(E4322:E4323)</f>
        <v>0</v>
      </c>
      <c r="F4324" s="3"/>
      <c r="G4324" s="4">
        <f>SUM(G4322:G4323)</f>
        <v>0</v>
      </c>
      <c r="H4324" s="3"/>
      <c r="I4324" s="3">
        <f>SUM(I4322:I4323)</f>
        <v>0</v>
      </c>
      <c r="J4324" s="3"/>
      <c r="K4324" s="3">
        <f>SUM(K4322:K4323)</f>
        <v>0</v>
      </c>
      <c r="L4324" s="3"/>
      <c r="M4324" s="3">
        <f>SUM(M4322:M4323)</f>
        <v>0</v>
      </c>
      <c r="N4324" s="3"/>
      <c r="O4324" s="3">
        <f>SUM(O4322:O4323)</f>
        <v>0</v>
      </c>
      <c r="P4324" s="3"/>
      <c r="Q4324" s="3">
        <f>SUM(Q4322:Q4323)</f>
        <v>0</v>
      </c>
      <c r="T4324" s="15"/>
    </row>
    <row r="4325" spans="1:21" ht="11.85" customHeight="1" x14ac:dyDescent="0.2">
      <c r="C4325" s="3"/>
      <c r="D4325" s="3"/>
      <c r="F4325" s="3"/>
      <c r="H4325" s="3"/>
      <c r="I4325" s="3"/>
      <c r="J4325" s="3"/>
      <c r="K4325" s="3"/>
      <c r="L4325" s="3"/>
      <c r="M4325" s="3"/>
      <c r="N4325" s="3"/>
      <c r="O4325" s="3"/>
      <c r="P4325" s="3"/>
      <c r="Q4325" s="3"/>
    </row>
    <row r="4326" spans="1:21" ht="11.85" customHeight="1" x14ac:dyDescent="0.2">
      <c r="A4326" s="2" t="s">
        <v>1690</v>
      </c>
      <c r="C4326" s="3">
        <f>C4290+C4303+C4320+C4324</f>
        <v>299282</v>
      </c>
      <c r="D4326" s="3"/>
      <c r="E4326" s="3">
        <f>E4290+E4303+E4320+E4324</f>
        <v>295927.07999999996</v>
      </c>
      <c r="F4326" s="3"/>
      <c r="G4326" s="4">
        <f>G4290+G4303+G4320+G4324</f>
        <v>306495.38999999996</v>
      </c>
      <c r="H4326" s="3"/>
      <c r="I4326" s="3">
        <f>I4290+I4303+I4320+I4324</f>
        <v>265168</v>
      </c>
      <c r="J4326" s="3"/>
      <c r="K4326" s="3">
        <f>K4290+K4303+K4320+K4324</f>
        <v>258730</v>
      </c>
      <c r="L4326" s="3"/>
      <c r="M4326" s="3">
        <f>M4290+M4303+M4320+M4324</f>
        <v>248612</v>
      </c>
      <c r="N4326" s="3"/>
      <c r="O4326" s="3">
        <f>O4290+O4303+O4320+O4324</f>
        <v>4000</v>
      </c>
      <c r="P4326" s="3"/>
      <c r="Q4326" s="3">
        <f>Q4290+Q4303+Q4320+Q4324</f>
        <v>252612</v>
      </c>
      <c r="T4326" s="15"/>
      <c r="U4326" s="3"/>
    </row>
    <row r="4327" spans="1:21" ht="11.85" customHeight="1" x14ac:dyDescent="0.2">
      <c r="C4327" s="3"/>
      <c r="D4327" s="3"/>
      <c r="F4327" s="3"/>
      <c r="H4327" s="3"/>
      <c r="I4327" s="3"/>
      <c r="J4327" s="3"/>
      <c r="K4327" s="3"/>
      <c r="L4327" s="3"/>
      <c r="M4327" s="3"/>
      <c r="N4327" s="3"/>
      <c r="O4327" s="3"/>
      <c r="P4327" s="3"/>
      <c r="Q4327" s="3"/>
    </row>
    <row r="4328" spans="1:21" ht="11.85" customHeight="1" x14ac:dyDescent="0.2">
      <c r="C4328" s="3"/>
      <c r="D4328" s="3"/>
      <c r="F4328" s="3"/>
      <c r="H4328" s="3"/>
      <c r="I4328" s="3"/>
      <c r="J4328" s="3"/>
      <c r="K4328" s="3"/>
      <c r="L4328" s="3"/>
      <c r="M4328" s="3"/>
      <c r="N4328" s="3"/>
      <c r="O4328" s="3"/>
      <c r="P4328" s="3"/>
      <c r="Q4328" s="3"/>
    </row>
    <row r="4329" spans="1:21" ht="11.85" customHeight="1" x14ac:dyDescent="0.2">
      <c r="C4329" s="3"/>
      <c r="D4329" s="3"/>
      <c r="F4329" s="3"/>
      <c r="H4329" s="3"/>
      <c r="I4329" s="3"/>
      <c r="J4329" s="3"/>
      <c r="K4329" s="3"/>
      <c r="L4329" s="3"/>
      <c r="M4329" s="3"/>
      <c r="N4329" s="3"/>
      <c r="O4329" s="3"/>
      <c r="P4329" s="3"/>
      <c r="Q4329" s="3"/>
    </row>
    <row r="4330" spans="1:21" ht="11.85" customHeight="1" x14ac:dyDescent="0.2">
      <c r="C4330" s="3"/>
      <c r="D4330" s="3"/>
      <c r="F4330" s="3"/>
      <c r="H4330" s="3"/>
      <c r="I4330" s="3"/>
      <c r="J4330" s="3"/>
      <c r="K4330" s="3"/>
      <c r="L4330" s="3"/>
      <c r="M4330" s="3"/>
      <c r="N4330" s="3"/>
      <c r="O4330" s="3"/>
      <c r="P4330" s="3"/>
      <c r="Q4330" s="3"/>
    </row>
    <row r="4331" spans="1:21" ht="11.85" customHeight="1" x14ac:dyDescent="0.2">
      <c r="C4331" s="3"/>
      <c r="D4331" s="3"/>
      <c r="F4331" s="3"/>
      <c r="H4331" s="3"/>
      <c r="I4331" s="3"/>
      <c r="J4331" s="3"/>
      <c r="K4331" s="3"/>
      <c r="L4331" s="3"/>
      <c r="M4331" s="3"/>
      <c r="N4331" s="3"/>
      <c r="O4331" s="3"/>
      <c r="P4331" s="3"/>
      <c r="Q4331" s="3"/>
    </row>
    <row r="4332" spans="1:21" ht="11.85" customHeight="1" x14ac:dyDescent="0.2">
      <c r="C4332" s="3"/>
      <c r="D4332" s="3"/>
      <c r="F4332" s="3"/>
      <c r="H4332" s="3"/>
      <c r="I4332" s="3"/>
      <c r="J4332" s="3"/>
      <c r="K4332" s="3"/>
      <c r="L4332" s="3"/>
      <c r="M4332" s="3"/>
      <c r="N4332" s="3"/>
      <c r="O4332" s="3"/>
      <c r="P4332" s="3"/>
      <c r="Q4332" s="3"/>
    </row>
    <row r="4333" spans="1:21" ht="11.85" customHeight="1" x14ac:dyDescent="0.2">
      <c r="C4333" s="3"/>
      <c r="D4333" s="3"/>
      <c r="F4333" s="3"/>
      <c r="H4333" s="3"/>
      <c r="I4333" s="3"/>
      <c r="J4333" s="3"/>
      <c r="K4333" s="3"/>
      <c r="L4333" s="3"/>
      <c r="M4333" s="3"/>
      <c r="N4333" s="3"/>
      <c r="O4333" s="3"/>
      <c r="P4333" s="3"/>
      <c r="Q4333" s="3"/>
    </row>
    <row r="4334" spans="1:21" ht="11.85" customHeight="1" x14ac:dyDescent="0.2">
      <c r="C4334" s="3"/>
      <c r="D4334" s="3"/>
      <c r="F4334" s="3"/>
      <c r="H4334" s="3"/>
      <c r="I4334" s="3"/>
      <c r="J4334" s="3"/>
      <c r="K4334" s="3"/>
      <c r="L4334" s="3"/>
      <c r="M4334" s="3"/>
      <c r="N4334" s="3"/>
      <c r="O4334" s="3"/>
      <c r="P4334" s="3"/>
      <c r="Q4334" s="3"/>
    </row>
    <row r="4335" spans="1:21" ht="11.85" customHeight="1" x14ac:dyDescent="0.2">
      <c r="C4335" s="3"/>
      <c r="D4335" s="3"/>
      <c r="F4335" s="3"/>
      <c r="H4335" s="3"/>
      <c r="I4335" s="3"/>
      <c r="J4335" s="3"/>
      <c r="K4335" s="3"/>
      <c r="L4335" s="3"/>
      <c r="M4335" s="3"/>
      <c r="N4335" s="3"/>
      <c r="O4335" s="3"/>
      <c r="P4335" s="3"/>
      <c r="Q4335" s="3"/>
    </row>
    <row r="4336" spans="1:21" ht="11.85" customHeight="1" x14ac:dyDescent="0.2">
      <c r="C4336" s="3"/>
      <c r="D4336" s="3"/>
      <c r="F4336" s="3"/>
      <c r="H4336" s="3"/>
      <c r="I4336" s="3"/>
      <c r="J4336" s="3"/>
      <c r="K4336" s="3"/>
      <c r="L4336" s="3"/>
      <c r="M4336" s="3"/>
      <c r="N4336" s="3"/>
      <c r="O4336" s="3"/>
      <c r="P4336" s="3"/>
      <c r="Q4336" s="3"/>
    </row>
    <row r="4337" spans="1:17" ht="11.85" customHeight="1" x14ac:dyDescent="0.2">
      <c r="A4337" s="1"/>
      <c r="B4337" s="1"/>
      <c r="E4337" s="3" t="str">
        <f>$E$1</f>
        <v>CITY OF BRADY</v>
      </c>
    </row>
    <row r="4338" spans="1:17" ht="11.85" customHeight="1" x14ac:dyDescent="0.2">
      <c r="E4338" s="3" t="str">
        <f>$E$2</f>
        <v>BUDGET REPORT</v>
      </c>
    </row>
    <row r="4339" spans="1:17" ht="11.85" customHeight="1" x14ac:dyDescent="0.2">
      <c r="E4339" s="3" t="str">
        <f>$E$3</f>
        <v>FISCAL YEAR 2015 - 2016</v>
      </c>
    </row>
    <row r="4340" spans="1:17" ht="11.85" customHeight="1" x14ac:dyDescent="0.2">
      <c r="A4340" s="2" t="s">
        <v>1598</v>
      </c>
    </row>
    <row r="4341" spans="1:17" ht="11.85" customHeight="1" x14ac:dyDescent="0.2">
      <c r="A4341" s="2" t="s">
        <v>1691</v>
      </c>
    </row>
    <row r="4342" spans="1:17" ht="11.85" customHeight="1" x14ac:dyDescent="0.2">
      <c r="I4342" s="48" t="str">
        <f>$I$6</f>
        <v>(----- 2014-2015 ------)</v>
      </c>
      <c r="J4342" s="48"/>
      <c r="K4342" s="48"/>
      <c r="L4342" s="7"/>
      <c r="M4342" s="48" t="str">
        <f>$M$6</f>
        <v>2015-2016</v>
      </c>
      <c r="N4342" s="48"/>
      <c r="O4342" s="48"/>
      <c r="P4342" s="48"/>
      <c r="Q4342" s="48"/>
    </row>
    <row r="4343" spans="1:17" ht="11.85" customHeight="1" x14ac:dyDescent="0.2">
      <c r="C4343" s="7" t="str">
        <f>$C$7</f>
        <v>2011- 2012</v>
      </c>
      <c r="D4343" s="7"/>
      <c r="E4343" s="8" t="str">
        <f>$E$7</f>
        <v>2012-2013</v>
      </c>
      <c r="F4343" s="7"/>
      <c r="G4343" s="9" t="str">
        <f>$G$7</f>
        <v>2013- 2014</v>
      </c>
      <c r="H4343" s="7"/>
      <c r="I4343" s="7" t="s">
        <v>9</v>
      </c>
      <c r="J4343" s="7"/>
      <c r="K4343" s="7" t="str">
        <f>+$K$7</f>
        <v>PROJECTED</v>
      </c>
      <c r="L4343" s="7"/>
      <c r="M4343" s="7" t="str">
        <f>$M$7</f>
        <v>2015-2016</v>
      </c>
      <c r="N4343" s="7"/>
      <c r="O4343" s="7" t="str">
        <f>$O$7</f>
        <v>2015-2016</v>
      </c>
      <c r="P4343" s="7"/>
      <c r="Q4343" s="42" t="str">
        <f>$Q$7</f>
        <v>APPROVED</v>
      </c>
    </row>
    <row r="4344" spans="1:17" ht="11.85" customHeight="1" x14ac:dyDescent="0.2">
      <c r="A4344" s="10" t="s">
        <v>237</v>
      </c>
      <c r="C4344" s="11" t="s">
        <v>12</v>
      </c>
      <c r="D4344" s="7"/>
      <c r="E4344" s="12" t="s">
        <v>12</v>
      </c>
      <c r="F4344" s="7"/>
      <c r="G4344" s="13" t="s">
        <v>12</v>
      </c>
      <c r="H4344" s="7"/>
      <c r="I4344" s="11" t="s">
        <v>13</v>
      </c>
      <c r="J4344" s="7"/>
      <c r="K4344" s="11" t="s">
        <v>13</v>
      </c>
      <c r="L4344" s="7"/>
      <c r="M4344" s="11" t="str">
        <f>$M$8</f>
        <v>BASE</v>
      </c>
      <c r="N4344" s="7"/>
      <c r="O4344" s="11" t="str">
        <f>$O$8</f>
        <v>SUPPLEMENTAL</v>
      </c>
      <c r="P4344" s="7"/>
      <c r="Q4344" s="11" t="str">
        <f>$Q$8</f>
        <v>BUDGET</v>
      </c>
    </row>
    <row r="4345" spans="1:17" ht="11.85" customHeight="1" x14ac:dyDescent="0.2"/>
    <row r="4346" spans="1:17" ht="11.85" customHeight="1" x14ac:dyDescent="0.2">
      <c r="A4346" s="14" t="s">
        <v>250</v>
      </c>
    </row>
    <row r="4347" spans="1:17" ht="11.85" customHeight="1" x14ac:dyDescent="0.2">
      <c r="A4347" s="2" t="s">
        <v>1692</v>
      </c>
      <c r="C4347" s="3">
        <v>0</v>
      </c>
      <c r="D4347" s="3"/>
      <c r="E4347" s="3">
        <v>0</v>
      </c>
      <c r="F4347" s="3"/>
      <c r="G4347" s="4">
        <v>0</v>
      </c>
      <c r="H4347" s="3"/>
      <c r="I4347" s="3">
        <v>0</v>
      </c>
      <c r="J4347" s="3"/>
      <c r="K4347" s="3">
        <v>0</v>
      </c>
      <c r="L4347" s="3"/>
      <c r="M4347" s="3">
        <v>0</v>
      </c>
      <c r="N4347" s="3"/>
      <c r="O4347" s="3">
        <v>0</v>
      </c>
      <c r="P4347" s="3"/>
      <c r="Q4347" s="3">
        <f t="shared" ref="Q4347:Q4388" si="119">M4347+O4347</f>
        <v>0</v>
      </c>
    </row>
    <row r="4348" spans="1:17" ht="11.85" customHeight="1" x14ac:dyDescent="0.2">
      <c r="A4348" s="2" t="s">
        <v>1693</v>
      </c>
      <c r="C4348" s="3">
        <v>11703</v>
      </c>
      <c r="D4348" s="3"/>
      <c r="E4348" s="3">
        <v>0</v>
      </c>
      <c r="F4348" s="3"/>
      <c r="G4348" s="4">
        <v>0</v>
      </c>
      <c r="H4348" s="3"/>
      <c r="I4348" s="3">
        <v>20000</v>
      </c>
      <c r="J4348" s="3"/>
      <c r="K4348" s="3">
        <v>20000</v>
      </c>
      <c r="L4348" s="3"/>
      <c r="M4348" s="3">
        <v>10000</v>
      </c>
      <c r="N4348" s="3"/>
      <c r="O4348" s="3">
        <v>0</v>
      </c>
      <c r="P4348" s="3"/>
      <c r="Q4348" s="3">
        <f t="shared" si="119"/>
        <v>10000</v>
      </c>
    </row>
    <row r="4349" spans="1:17" ht="11.85" customHeight="1" x14ac:dyDescent="0.2">
      <c r="A4349" s="2" t="s">
        <v>1694</v>
      </c>
      <c r="C4349" s="3">
        <v>0</v>
      </c>
      <c r="D4349" s="3"/>
      <c r="E4349" s="3">
        <v>0</v>
      </c>
      <c r="F4349" s="3"/>
      <c r="G4349" s="4">
        <v>0</v>
      </c>
      <c r="H4349" s="3"/>
      <c r="I4349" s="3">
        <v>0</v>
      </c>
      <c r="J4349" s="3"/>
      <c r="K4349" s="3">
        <v>0</v>
      </c>
      <c r="L4349" s="3"/>
      <c r="M4349" s="3">
        <v>0</v>
      </c>
      <c r="N4349" s="3"/>
      <c r="O4349" s="3">
        <v>0</v>
      </c>
      <c r="P4349" s="3"/>
      <c r="Q4349" s="3">
        <f t="shared" si="119"/>
        <v>0</v>
      </c>
    </row>
    <row r="4350" spans="1:17" ht="11.85" customHeight="1" x14ac:dyDescent="0.2">
      <c r="A4350" s="2" t="s">
        <v>1695</v>
      </c>
      <c r="C4350" s="3">
        <v>106357</v>
      </c>
      <c r="D4350" s="3"/>
      <c r="E4350" s="3">
        <v>5467.5</v>
      </c>
      <c r="F4350" s="3"/>
      <c r="G4350" s="4">
        <v>0</v>
      </c>
      <c r="H4350" s="3"/>
      <c r="I4350" s="3">
        <v>0</v>
      </c>
      <c r="J4350" s="3"/>
      <c r="K4350" s="3">
        <v>0</v>
      </c>
      <c r="L4350" s="3"/>
      <c r="M4350" s="3">
        <v>0</v>
      </c>
      <c r="N4350" s="3"/>
      <c r="O4350" s="3">
        <v>0</v>
      </c>
      <c r="P4350" s="3"/>
      <c r="Q4350" s="3">
        <f t="shared" si="119"/>
        <v>0</v>
      </c>
    </row>
    <row r="4351" spans="1:17" ht="11.85" customHeight="1" x14ac:dyDescent="0.2">
      <c r="A4351" s="2" t="s">
        <v>1696</v>
      </c>
      <c r="C4351" s="3">
        <v>35453</v>
      </c>
      <c r="D4351" s="3"/>
      <c r="E4351" s="3">
        <v>1822.5</v>
      </c>
      <c r="F4351" s="3"/>
      <c r="G4351" s="4">
        <v>0</v>
      </c>
      <c r="H4351" s="3"/>
      <c r="I4351" s="3">
        <v>0</v>
      </c>
      <c r="J4351" s="3"/>
      <c r="K4351" s="3">
        <v>0</v>
      </c>
      <c r="L4351" s="3"/>
      <c r="M4351" s="3">
        <v>0</v>
      </c>
      <c r="N4351" s="3"/>
      <c r="O4351" s="3">
        <v>0</v>
      </c>
      <c r="P4351" s="3"/>
      <c r="Q4351" s="3">
        <f t="shared" si="119"/>
        <v>0</v>
      </c>
    </row>
    <row r="4352" spans="1:17" ht="11.85" customHeight="1" x14ac:dyDescent="0.2">
      <c r="A4352" s="2" t="s">
        <v>1697</v>
      </c>
      <c r="C4352" s="3">
        <v>33111</v>
      </c>
      <c r="D4352" s="3"/>
      <c r="E4352" s="3">
        <v>0</v>
      </c>
      <c r="F4352" s="3"/>
      <c r="G4352" s="4">
        <v>0</v>
      </c>
      <c r="H4352" s="3"/>
      <c r="I4352" s="3">
        <v>0</v>
      </c>
      <c r="J4352" s="3"/>
      <c r="K4352" s="3">
        <v>0</v>
      </c>
      <c r="L4352" s="3"/>
      <c r="M4352" s="3">
        <v>0</v>
      </c>
      <c r="N4352" s="3"/>
      <c r="O4352" s="3">
        <v>0</v>
      </c>
      <c r="P4352" s="3"/>
      <c r="Q4352" s="3">
        <f t="shared" si="119"/>
        <v>0</v>
      </c>
    </row>
    <row r="4353" spans="1:19" ht="11.85" customHeight="1" x14ac:dyDescent="0.2">
      <c r="A4353" s="2" t="s">
        <v>1698</v>
      </c>
      <c r="C4353" s="3">
        <v>11037</v>
      </c>
      <c r="D4353" s="3"/>
      <c r="E4353" s="3">
        <v>0</v>
      </c>
      <c r="F4353" s="3"/>
      <c r="G4353" s="4">
        <v>0</v>
      </c>
      <c r="H4353" s="3"/>
      <c r="I4353" s="3">
        <v>0</v>
      </c>
      <c r="J4353" s="3"/>
      <c r="K4353" s="3">
        <v>0</v>
      </c>
      <c r="L4353" s="3"/>
      <c r="M4353" s="3">
        <v>0</v>
      </c>
      <c r="N4353" s="3"/>
      <c r="O4353" s="3">
        <v>0</v>
      </c>
      <c r="P4353" s="3"/>
      <c r="Q4353" s="3">
        <f t="shared" si="119"/>
        <v>0</v>
      </c>
    </row>
    <row r="4354" spans="1:19" ht="11.85" customHeight="1" x14ac:dyDescent="0.2">
      <c r="A4354" s="2" t="s">
        <v>1699</v>
      </c>
      <c r="C4354" s="3">
        <v>0</v>
      </c>
      <c r="D4354" s="3"/>
      <c r="E4354" s="3">
        <v>0</v>
      </c>
      <c r="F4354" s="3"/>
      <c r="G4354" s="4">
        <v>0</v>
      </c>
      <c r="H4354" s="3"/>
      <c r="I4354" s="3">
        <v>0</v>
      </c>
      <c r="J4354" s="3"/>
      <c r="K4354" s="3">
        <v>12500</v>
      </c>
      <c r="L4354" s="3"/>
      <c r="M4354" s="3">
        <v>37500</v>
      </c>
      <c r="N4354" s="3"/>
      <c r="O4354" s="3">
        <v>0</v>
      </c>
      <c r="P4354" s="3"/>
      <c r="Q4354" s="3">
        <f t="shared" si="119"/>
        <v>37500</v>
      </c>
    </row>
    <row r="4355" spans="1:19" ht="11.85" customHeight="1" x14ac:dyDescent="0.2">
      <c r="A4355" s="2" t="s">
        <v>1700</v>
      </c>
      <c r="C4355" s="3">
        <v>0</v>
      </c>
      <c r="D4355" s="3"/>
      <c r="E4355" s="3">
        <v>0</v>
      </c>
      <c r="F4355" s="3"/>
      <c r="G4355" s="4">
        <v>0</v>
      </c>
      <c r="H4355" s="3"/>
      <c r="I4355" s="3">
        <v>0</v>
      </c>
      <c r="J4355" s="3"/>
      <c r="K4355" s="3">
        <v>5025</v>
      </c>
      <c r="L4355" s="3"/>
      <c r="M4355" s="3">
        <v>15075</v>
      </c>
      <c r="N4355" s="3"/>
      <c r="O4355" s="3">
        <v>0</v>
      </c>
      <c r="P4355" s="3"/>
      <c r="Q4355" s="3">
        <f t="shared" si="119"/>
        <v>15075</v>
      </c>
    </row>
    <row r="4356" spans="1:19" ht="11.85" customHeight="1" x14ac:dyDescent="0.2">
      <c r="A4356" s="2" t="s">
        <v>1701</v>
      </c>
      <c r="C4356" s="3">
        <v>18449</v>
      </c>
      <c r="D4356" s="3"/>
      <c r="E4356" s="3">
        <v>7458.89</v>
      </c>
      <c r="F4356" s="3"/>
      <c r="G4356" s="4">
        <v>13441.4</v>
      </c>
      <c r="H4356" s="3"/>
      <c r="I4356" s="3">
        <v>5000</v>
      </c>
      <c r="J4356" s="3"/>
      <c r="K4356" s="3">
        <v>22550</v>
      </c>
      <c r="L4356" s="3"/>
      <c r="M4356" s="3">
        <v>15000</v>
      </c>
      <c r="N4356" s="3"/>
      <c r="O4356" s="3">
        <v>0</v>
      </c>
      <c r="P4356" s="3"/>
      <c r="Q4356" s="3">
        <f t="shared" si="119"/>
        <v>15000</v>
      </c>
    </row>
    <row r="4357" spans="1:19" ht="11.85" customHeight="1" x14ac:dyDescent="0.2">
      <c r="A4357" s="2" t="s">
        <v>1702</v>
      </c>
      <c r="C4357" s="3">
        <v>0</v>
      </c>
      <c r="D4357" s="3"/>
      <c r="E4357" s="3">
        <v>0</v>
      </c>
      <c r="F4357" s="3"/>
      <c r="G4357" s="4">
        <v>0</v>
      </c>
      <c r="H4357" s="3"/>
      <c r="I4357" s="3">
        <v>0</v>
      </c>
      <c r="J4357" s="3"/>
      <c r="K4357" s="3">
        <v>0</v>
      </c>
      <c r="L4357" s="3"/>
      <c r="M4357" s="3">
        <v>127152</v>
      </c>
      <c r="N4357" s="3"/>
      <c r="O4357" s="3">
        <v>0</v>
      </c>
      <c r="P4357" s="3"/>
      <c r="Q4357" s="3">
        <f t="shared" si="119"/>
        <v>127152</v>
      </c>
    </row>
    <row r="4358" spans="1:19" ht="11.85" customHeight="1" x14ac:dyDescent="0.2">
      <c r="A4358" s="2" t="s">
        <v>1703</v>
      </c>
      <c r="C4358" s="3">
        <v>0</v>
      </c>
      <c r="D4358" s="3"/>
      <c r="E4358" s="3">
        <v>0</v>
      </c>
      <c r="F4358" s="3"/>
      <c r="G4358" s="4">
        <v>0</v>
      </c>
      <c r="H4358" s="3"/>
      <c r="I4358" s="3">
        <v>0</v>
      </c>
      <c r="J4358" s="3"/>
      <c r="K4358" s="3">
        <v>0</v>
      </c>
      <c r="L4358" s="3"/>
      <c r="M4358" s="3">
        <v>0</v>
      </c>
      <c r="N4358" s="3"/>
      <c r="O4358" s="3">
        <v>0</v>
      </c>
      <c r="P4358" s="3"/>
      <c r="Q4358" s="3">
        <f t="shared" si="119"/>
        <v>0</v>
      </c>
    </row>
    <row r="4359" spans="1:19" ht="11.85" customHeight="1" x14ac:dyDescent="0.2">
      <c r="A4359" s="2" t="s">
        <v>1704</v>
      </c>
      <c r="C4359" s="3">
        <v>0</v>
      </c>
      <c r="D4359" s="3"/>
      <c r="E4359" s="3">
        <v>0</v>
      </c>
      <c r="F4359" s="3"/>
      <c r="G4359" s="4">
        <v>0</v>
      </c>
      <c r="H4359" s="3"/>
      <c r="I4359" s="3">
        <v>0</v>
      </c>
      <c r="J4359" s="3"/>
      <c r="K4359" s="3">
        <v>0</v>
      </c>
      <c r="L4359" s="3"/>
      <c r="M4359" s="3">
        <v>0</v>
      </c>
      <c r="N4359" s="3"/>
      <c r="O4359" s="3">
        <v>0</v>
      </c>
      <c r="P4359" s="3"/>
      <c r="Q4359" s="3">
        <f t="shared" si="119"/>
        <v>0</v>
      </c>
    </row>
    <row r="4360" spans="1:19" ht="11.85" customHeight="1" x14ac:dyDescent="0.2">
      <c r="A4360" s="2" t="s">
        <v>1705</v>
      </c>
      <c r="C4360" s="3">
        <v>0</v>
      </c>
      <c r="D4360" s="3"/>
      <c r="E4360" s="3">
        <v>0</v>
      </c>
      <c r="F4360" s="3"/>
      <c r="G4360" s="4">
        <v>0</v>
      </c>
      <c r="H4360" s="3"/>
      <c r="I4360" s="3">
        <v>0</v>
      </c>
      <c r="J4360" s="3"/>
      <c r="K4360" s="3">
        <v>0</v>
      </c>
      <c r="L4360" s="3"/>
      <c r="M4360" s="3">
        <v>0</v>
      </c>
      <c r="N4360" s="3"/>
      <c r="O4360" s="3">
        <v>0</v>
      </c>
      <c r="P4360" s="3"/>
      <c r="Q4360" s="3">
        <f t="shared" si="119"/>
        <v>0</v>
      </c>
    </row>
    <row r="4361" spans="1:19" ht="11.85" customHeight="1" x14ac:dyDescent="0.2">
      <c r="A4361" s="2" t="s">
        <v>1706</v>
      </c>
      <c r="C4361" s="3">
        <v>0</v>
      </c>
      <c r="D4361" s="3"/>
      <c r="E4361" s="3">
        <v>0</v>
      </c>
      <c r="F4361" s="3"/>
      <c r="G4361" s="4">
        <v>0</v>
      </c>
      <c r="H4361" s="3"/>
      <c r="I4361" s="3">
        <v>594000</v>
      </c>
      <c r="J4361" s="3"/>
      <c r="K4361" s="3">
        <v>0</v>
      </c>
      <c r="L4361" s="3"/>
      <c r="M4361" s="3">
        <v>594000</v>
      </c>
      <c r="N4361" s="3"/>
      <c r="O4361" s="3">
        <v>0</v>
      </c>
      <c r="P4361" s="3"/>
      <c r="Q4361" s="3">
        <f t="shared" si="119"/>
        <v>594000</v>
      </c>
    </row>
    <row r="4362" spans="1:19" ht="11.85" customHeight="1" x14ac:dyDescent="0.2">
      <c r="A4362" s="2" t="s">
        <v>1707</v>
      </c>
      <c r="C4362" s="3">
        <v>0</v>
      </c>
      <c r="D4362" s="3"/>
      <c r="E4362" s="3">
        <v>0</v>
      </c>
      <c r="F4362" s="3"/>
      <c r="G4362" s="4">
        <v>0</v>
      </c>
      <c r="H4362" s="3"/>
      <c r="I4362" s="3">
        <v>150000</v>
      </c>
      <c r="J4362" s="3"/>
      <c r="K4362" s="3">
        <v>4457</v>
      </c>
      <c r="L4362" s="3"/>
      <c r="M4362" s="3">
        <v>145543</v>
      </c>
      <c r="N4362" s="3"/>
      <c r="O4362" s="3">
        <v>0</v>
      </c>
      <c r="P4362" s="3"/>
      <c r="Q4362" s="3">
        <f t="shared" si="119"/>
        <v>145543</v>
      </c>
      <c r="R4362" s="3"/>
      <c r="S4362" s="3"/>
    </row>
    <row r="4363" spans="1:19" ht="11.85" customHeight="1" x14ac:dyDescent="0.2">
      <c r="A4363" s="2" t="s">
        <v>1708</v>
      </c>
      <c r="C4363" s="3">
        <v>0</v>
      </c>
      <c r="D4363" s="3"/>
      <c r="E4363" s="3">
        <v>0</v>
      </c>
      <c r="F4363" s="3"/>
      <c r="G4363" s="4">
        <v>0</v>
      </c>
      <c r="H4363" s="3"/>
      <c r="I4363" s="3">
        <v>0</v>
      </c>
      <c r="J4363" s="3"/>
      <c r="K4363" s="3">
        <v>0</v>
      </c>
      <c r="L4363" s="3"/>
      <c r="M4363" s="3">
        <v>0</v>
      </c>
      <c r="N4363" s="3"/>
      <c r="O4363" s="3">
        <v>150000</v>
      </c>
      <c r="P4363" s="3"/>
      <c r="Q4363" s="3">
        <f t="shared" si="119"/>
        <v>150000</v>
      </c>
    </row>
    <row r="4364" spans="1:19" ht="11.85" customHeight="1" x14ac:dyDescent="0.2">
      <c r="A4364" s="2" t="s">
        <v>1709</v>
      </c>
      <c r="C4364" s="3">
        <v>0</v>
      </c>
      <c r="D4364" s="3"/>
      <c r="E4364" s="3">
        <v>0</v>
      </c>
      <c r="F4364" s="3"/>
      <c r="G4364" s="4">
        <v>0</v>
      </c>
      <c r="H4364" s="3"/>
      <c r="I4364" s="3">
        <v>0</v>
      </c>
      <c r="J4364" s="3"/>
      <c r="K4364" s="3">
        <v>0</v>
      </c>
      <c r="L4364" s="3"/>
      <c r="M4364" s="3">
        <v>0</v>
      </c>
      <c r="N4364" s="3"/>
      <c r="O4364" s="3">
        <v>15000</v>
      </c>
      <c r="P4364" s="3"/>
      <c r="Q4364" s="3">
        <f t="shared" si="119"/>
        <v>15000</v>
      </c>
    </row>
    <row r="4365" spans="1:19" ht="11.85" customHeight="1" x14ac:dyDescent="0.2">
      <c r="A4365" s="2" t="s">
        <v>1710</v>
      </c>
      <c r="C4365" s="3">
        <v>0</v>
      </c>
      <c r="D4365" s="3"/>
      <c r="E4365" s="3">
        <v>0</v>
      </c>
      <c r="F4365" s="3"/>
      <c r="G4365" s="4">
        <v>0</v>
      </c>
      <c r="H4365" s="3"/>
      <c r="I4365" s="3">
        <v>0</v>
      </c>
      <c r="J4365" s="3"/>
      <c r="K4365" s="3">
        <v>0</v>
      </c>
      <c r="L4365" s="3"/>
      <c r="M4365" s="3">
        <v>0</v>
      </c>
      <c r="N4365" s="3"/>
      <c r="O4365" s="3">
        <v>0</v>
      </c>
      <c r="P4365" s="3"/>
      <c r="Q4365" s="3">
        <f t="shared" si="119"/>
        <v>0</v>
      </c>
    </row>
    <row r="4366" spans="1:19" ht="11.85" customHeight="1" x14ac:dyDescent="0.2">
      <c r="A4366" s="2" t="s">
        <v>1711</v>
      </c>
      <c r="C4366" s="3">
        <v>0</v>
      </c>
      <c r="D4366" s="3"/>
      <c r="E4366" s="3">
        <v>0</v>
      </c>
      <c r="F4366" s="3"/>
      <c r="G4366" s="4">
        <v>0</v>
      </c>
      <c r="H4366" s="3"/>
      <c r="I4366" s="3">
        <v>0</v>
      </c>
      <c r="J4366" s="3"/>
      <c r="K4366" s="3">
        <v>0</v>
      </c>
      <c r="L4366" s="3"/>
      <c r="M4366" s="3">
        <v>0</v>
      </c>
      <c r="N4366" s="3"/>
      <c r="O4366" s="3">
        <v>0</v>
      </c>
      <c r="P4366" s="3"/>
      <c r="Q4366" s="3">
        <f t="shared" si="119"/>
        <v>0</v>
      </c>
    </row>
    <row r="4367" spans="1:19" ht="11.85" customHeight="1" x14ac:dyDescent="0.2">
      <c r="A4367" s="2" t="s">
        <v>1712</v>
      </c>
      <c r="C4367" s="3">
        <v>0</v>
      </c>
      <c r="D4367" s="3"/>
      <c r="E4367" s="3">
        <v>0</v>
      </c>
      <c r="F4367" s="3"/>
      <c r="G4367" s="4">
        <v>0</v>
      </c>
      <c r="H4367" s="3"/>
      <c r="I4367" s="3">
        <v>0</v>
      </c>
      <c r="J4367" s="3"/>
      <c r="K4367" s="3">
        <v>0</v>
      </c>
      <c r="L4367" s="3"/>
      <c r="M4367" s="3">
        <v>0</v>
      </c>
      <c r="N4367" s="3"/>
      <c r="O4367" s="3">
        <v>200000</v>
      </c>
      <c r="P4367" s="3"/>
      <c r="Q4367" s="3">
        <f t="shared" si="119"/>
        <v>200000</v>
      </c>
    </row>
    <row r="4368" spans="1:19" ht="11.85" customHeight="1" x14ac:dyDescent="0.2">
      <c r="A4368" s="2" t="s">
        <v>1713</v>
      </c>
      <c r="C4368" s="3">
        <v>0</v>
      </c>
      <c r="D4368" s="3"/>
      <c r="E4368" s="3">
        <v>0</v>
      </c>
      <c r="F4368" s="3"/>
      <c r="G4368" s="4">
        <v>0</v>
      </c>
      <c r="H4368" s="3"/>
      <c r="I4368" s="3">
        <v>0</v>
      </c>
      <c r="J4368" s="3"/>
      <c r="K4368" s="3">
        <v>0</v>
      </c>
      <c r="L4368" s="3"/>
      <c r="M4368" s="3">
        <v>0</v>
      </c>
      <c r="N4368" s="3"/>
      <c r="O4368" s="3">
        <v>10000</v>
      </c>
      <c r="P4368" s="3"/>
      <c r="Q4368" s="3">
        <f t="shared" si="119"/>
        <v>10000</v>
      </c>
    </row>
    <row r="4369" spans="1:17" ht="11.85" customHeight="1" x14ac:dyDescent="0.2">
      <c r="A4369" s="2" t="s">
        <v>1714</v>
      </c>
      <c r="C4369" s="3">
        <v>369848</v>
      </c>
      <c r="D4369" s="3"/>
      <c r="E4369" s="3">
        <v>1399359.4</v>
      </c>
      <c r="F4369" s="3"/>
      <c r="G4369" s="4">
        <v>0</v>
      </c>
      <c r="H4369" s="3"/>
      <c r="I4369" s="3">
        <v>0</v>
      </c>
      <c r="J4369" s="3"/>
      <c r="K4369" s="3">
        <v>0</v>
      </c>
      <c r="L4369" s="3"/>
      <c r="M4369" s="3">
        <v>0</v>
      </c>
      <c r="N4369" s="3"/>
      <c r="O4369" s="3">
        <v>0</v>
      </c>
      <c r="P4369" s="3"/>
      <c r="Q4369" s="3">
        <f t="shared" si="119"/>
        <v>0</v>
      </c>
    </row>
    <row r="4370" spans="1:17" ht="11.85" customHeight="1" x14ac:dyDescent="0.2">
      <c r="A4370" s="2" t="s">
        <v>1715</v>
      </c>
      <c r="C4370" s="3">
        <v>3160</v>
      </c>
      <c r="D4370" s="3"/>
      <c r="E4370" s="3">
        <v>0</v>
      </c>
      <c r="F4370" s="3"/>
      <c r="G4370" s="4">
        <v>0</v>
      </c>
      <c r="H4370" s="3"/>
      <c r="I4370" s="3">
        <v>0</v>
      </c>
      <c r="J4370" s="3"/>
      <c r="K4370" s="3">
        <v>0</v>
      </c>
      <c r="L4370" s="3"/>
      <c r="M4370" s="3">
        <v>0</v>
      </c>
      <c r="N4370" s="3"/>
      <c r="O4370" s="3">
        <v>0</v>
      </c>
      <c r="P4370" s="3"/>
      <c r="Q4370" s="3">
        <f t="shared" si="119"/>
        <v>0</v>
      </c>
    </row>
    <row r="4371" spans="1:17" ht="11.85" customHeight="1" x14ac:dyDescent="0.2">
      <c r="A4371" s="2" t="s">
        <v>1716</v>
      </c>
      <c r="C4371" s="3">
        <v>123283</v>
      </c>
      <c r="D4371" s="3"/>
      <c r="E4371" s="3">
        <v>470714.72</v>
      </c>
      <c r="F4371" s="3"/>
      <c r="G4371" s="4">
        <v>0</v>
      </c>
      <c r="H4371" s="3"/>
      <c r="I4371" s="3">
        <v>0</v>
      </c>
      <c r="J4371" s="3"/>
      <c r="K4371" s="3">
        <v>0</v>
      </c>
      <c r="L4371" s="3"/>
      <c r="M4371" s="3">
        <v>0</v>
      </c>
      <c r="N4371" s="3"/>
      <c r="O4371" s="3">
        <v>0</v>
      </c>
      <c r="P4371" s="3"/>
      <c r="Q4371" s="3">
        <f t="shared" si="119"/>
        <v>0</v>
      </c>
    </row>
    <row r="4372" spans="1:17" ht="11.85" customHeight="1" x14ac:dyDescent="0.2">
      <c r="A4372" s="2" t="s">
        <v>1717</v>
      </c>
      <c r="C4372" s="3">
        <v>0</v>
      </c>
      <c r="D4372" s="3"/>
      <c r="E4372" s="3">
        <v>0</v>
      </c>
      <c r="F4372" s="3"/>
      <c r="G4372" s="4">
        <v>10537.5</v>
      </c>
      <c r="H4372" s="3"/>
      <c r="I4372" s="3">
        <v>0</v>
      </c>
      <c r="J4372" s="3"/>
      <c r="K4372" s="3">
        <v>0</v>
      </c>
      <c r="L4372" s="3"/>
      <c r="M4372" s="3">
        <v>81030</v>
      </c>
      <c r="N4372" s="3"/>
      <c r="O4372" s="3">
        <v>0</v>
      </c>
      <c r="P4372" s="3"/>
      <c r="Q4372" s="3">
        <f t="shared" si="119"/>
        <v>81030</v>
      </c>
    </row>
    <row r="4373" spans="1:17" ht="11.85" customHeight="1" x14ac:dyDescent="0.2">
      <c r="A4373" s="2" t="s">
        <v>1718</v>
      </c>
      <c r="C4373" s="3">
        <v>0</v>
      </c>
      <c r="D4373" s="3"/>
      <c r="E4373" s="3">
        <v>0</v>
      </c>
      <c r="F4373" s="3"/>
      <c r="G4373" s="4">
        <v>3512.5</v>
      </c>
      <c r="H4373" s="3"/>
      <c r="I4373" s="3">
        <v>0</v>
      </c>
      <c r="J4373" s="3"/>
      <c r="K4373" s="3">
        <v>0</v>
      </c>
      <c r="L4373" s="3"/>
      <c r="M4373" s="3">
        <v>27010</v>
      </c>
      <c r="N4373" s="3"/>
      <c r="O4373" s="3">
        <v>0</v>
      </c>
      <c r="P4373" s="3"/>
      <c r="Q4373" s="3">
        <f t="shared" si="119"/>
        <v>27010</v>
      </c>
    </row>
    <row r="4374" spans="1:17" ht="11.85" customHeight="1" x14ac:dyDescent="0.2">
      <c r="A4374" s="2" t="s">
        <v>1719</v>
      </c>
      <c r="C4374" s="3">
        <v>0</v>
      </c>
      <c r="D4374" s="3"/>
      <c r="E4374" s="3">
        <v>0</v>
      </c>
      <c r="F4374" s="3"/>
      <c r="G4374" s="4">
        <v>0</v>
      </c>
      <c r="H4374" s="3"/>
      <c r="I4374" s="3">
        <v>0</v>
      </c>
      <c r="J4374" s="3"/>
      <c r="K4374" s="3">
        <v>0</v>
      </c>
      <c r="L4374" s="3"/>
      <c r="M4374" s="3">
        <v>50000</v>
      </c>
      <c r="N4374" s="3"/>
      <c r="O4374" s="3">
        <v>0</v>
      </c>
      <c r="P4374" s="3"/>
      <c r="Q4374" s="3">
        <f t="shared" si="119"/>
        <v>50000</v>
      </c>
    </row>
    <row r="4375" spans="1:17" ht="11.85" customHeight="1" x14ac:dyDescent="0.2">
      <c r="A4375" s="2" t="s">
        <v>1720</v>
      </c>
      <c r="C4375" s="3">
        <v>0</v>
      </c>
      <c r="D4375" s="3"/>
      <c r="E4375" s="3">
        <v>0</v>
      </c>
      <c r="F4375" s="3"/>
      <c r="G4375" s="4">
        <v>0</v>
      </c>
      <c r="H4375" s="3"/>
      <c r="I4375" s="3">
        <v>0</v>
      </c>
      <c r="J4375" s="3"/>
      <c r="K4375" s="3">
        <v>0</v>
      </c>
      <c r="L4375" s="3"/>
      <c r="M4375" s="3">
        <v>50000</v>
      </c>
      <c r="N4375" s="3"/>
      <c r="O4375" s="3">
        <v>0</v>
      </c>
      <c r="P4375" s="3"/>
      <c r="Q4375" s="3">
        <f t="shared" si="119"/>
        <v>50000</v>
      </c>
    </row>
    <row r="4376" spans="1:17" ht="11.85" customHeight="1" x14ac:dyDescent="0.2">
      <c r="A4376" s="2" t="s">
        <v>1721</v>
      </c>
      <c r="C4376" s="3">
        <v>0</v>
      </c>
      <c r="D4376" s="3"/>
      <c r="E4376" s="3">
        <v>0</v>
      </c>
      <c r="F4376" s="3"/>
      <c r="G4376" s="4">
        <v>0</v>
      </c>
      <c r="H4376" s="3"/>
      <c r="I4376" s="3">
        <v>200000</v>
      </c>
      <c r="J4376" s="3"/>
      <c r="K4376" s="3">
        <v>100000</v>
      </c>
      <c r="L4376" s="3"/>
      <c r="M4376" s="3">
        <v>100000</v>
      </c>
      <c r="N4376" s="3"/>
      <c r="O4376" s="3">
        <v>0</v>
      </c>
      <c r="P4376" s="3"/>
      <c r="Q4376" s="3">
        <f t="shared" si="119"/>
        <v>100000</v>
      </c>
    </row>
    <row r="4377" spans="1:17" ht="11.85" customHeight="1" x14ac:dyDescent="0.2">
      <c r="A4377" s="2" t="s">
        <v>1722</v>
      </c>
      <c r="C4377" s="3">
        <v>0</v>
      </c>
      <c r="D4377" s="3"/>
      <c r="E4377" s="3">
        <v>0</v>
      </c>
      <c r="F4377" s="3"/>
      <c r="G4377" s="4">
        <v>0</v>
      </c>
      <c r="H4377" s="3"/>
      <c r="I4377" s="3">
        <v>83100</v>
      </c>
      <c r="J4377" s="3"/>
      <c r="K4377" s="3">
        <v>41550</v>
      </c>
      <c r="L4377" s="3"/>
      <c r="M4377" s="3">
        <v>41550</v>
      </c>
      <c r="N4377" s="3"/>
      <c r="O4377" s="3">
        <v>0</v>
      </c>
      <c r="P4377" s="3"/>
      <c r="Q4377" s="3">
        <f t="shared" si="119"/>
        <v>41550</v>
      </c>
    </row>
    <row r="4378" spans="1:17" ht="11.85" customHeight="1" x14ac:dyDescent="0.2">
      <c r="A4378" s="2" t="s">
        <v>1723</v>
      </c>
      <c r="C4378" s="3">
        <v>0</v>
      </c>
      <c r="D4378" s="3"/>
      <c r="E4378" s="3">
        <v>0</v>
      </c>
      <c r="F4378" s="3"/>
      <c r="G4378" s="4">
        <v>0</v>
      </c>
      <c r="H4378" s="3"/>
      <c r="I4378" s="3">
        <v>0</v>
      </c>
      <c r="J4378" s="3"/>
      <c r="K4378" s="3">
        <v>0</v>
      </c>
      <c r="L4378" s="3"/>
      <c r="M4378" s="3">
        <v>75000</v>
      </c>
      <c r="N4378" s="3"/>
      <c r="O4378" s="3">
        <v>0</v>
      </c>
      <c r="P4378" s="3"/>
      <c r="Q4378" s="3">
        <f t="shared" si="119"/>
        <v>75000</v>
      </c>
    </row>
    <row r="4379" spans="1:17" ht="11.85" customHeight="1" x14ac:dyDescent="0.2">
      <c r="A4379" s="2" t="s">
        <v>1724</v>
      </c>
      <c r="C4379" s="3">
        <v>0</v>
      </c>
      <c r="D4379" s="3"/>
      <c r="E4379" s="3">
        <v>0</v>
      </c>
      <c r="F4379" s="3"/>
      <c r="G4379" s="4">
        <v>0</v>
      </c>
      <c r="H4379" s="3"/>
      <c r="I4379" s="3">
        <v>0</v>
      </c>
      <c r="J4379" s="3"/>
      <c r="K4379" s="3">
        <v>0</v>
      </c>
      <c r="L4379" s="3"/>
      <c r="M4379" s="3">
        <v>75000</v>
      </c>
      <c r="N4379" s="3"/>
      <c r="O4379" s="3">
        <v>0</v>
      </c>
      <c r="P4379" s="3"/>
      <c r="Q4379" s="3">
        <f t="shared" si="119"/>
        <v>75000</v>
      </c>
    </row>
    <row r="4380" spans="1:17" ht="11.85" customHeight="1" x14ac:dyDescent="0.2">
      <c r="A4380" s="2" t="s">
        <v>1725</v>
      </c>
      <c r="C4380" s="3">
        <v>16564</v>
      </c>
      <c r="D4380" s="3"/>
      <c r="E4380" s="3">
        <v>181135.72</v>
      </c>
      <c r="F4380" s="3"/>
      <c r="G4380" s="4">
        <v>0</v>
      </c>
      <c r="H4380" s="3"/>
      <c r="I4380" s="3">
        <v>0</v>
      </c>
      <c r="J4380" s="3"/>
      <c r="K4380" s="3">
        <v>0</v>
      </c>
      <c r="L4380" s="3"/>
      <c r="M4380" s="3">
        <v>0</v>
      </c>
      <c r="N4380" s="3"/>
      <c r="O4380" s="3">
        <v>0</v>
      </c>
      <c r="P4380" s="3"/>
      <c r="Q4380" s="3">
        <f t="shared" si="119"/>
        <v>0</v>
      </c>
    </row>
    <row r="4381" spans="1:17" ht="11.85" customHeight="1" x14ac:dyDescent="0.2">
      <c r="A4381" s="2" t="s">
        <v>1726</v>
      </c>
      <c r="C4381" s="3">
        <v>0</v>
      </c>
      <c r="D4381" s="3"/>
      <c r="E4381" s="3">
        <v>5459.34</v>
      </c>
      <c r="F4381" s="3"/>
      <c r="G4381" s="4">
        <v>0</v>
      </c>
      <c r="H4381" s="3"/>
      <c r="I4381" s="3">
        <v>0</v>
      </c>
      <c r="J4381" s="3"/>
      <c r="K4381" s="3">
        <v>0</v>
      </c>
      <c r="L4381" s="3"/>
      <c r="M4381" s="3">
        <v>0</v>
      </c>
      <c r="N4381" s="3"/>
      <c r="O4381" s="3">
        <v>0</v>
      </c>
      <c r="P4381" s="3"/>
      <c r="Q4381" s="3">
        <v>0</v>
      </c>
    </row>
    <row r="4382" spans="1:17" ht="11.85" customHeight="1" x14ac:dyDescent="0.2">
      <c r="A4382" s="2" t="s">
        <v>1727</v>
      </c>
      <c r="C4382" s="3">
        <v>0</v>
      </c>
      <c r="D4382" s="3"/>
      <c r="E4382" s="3">
        <v>0</v>
      </c>
      <c r="F4382" s="3"/>
      <c r="G4382" s="4">
        <v>0</v>
      </c>
      <c r="H4382" s="3"/>
      <c r="I4382" s="3">
        <v>700740</v>
      </c>
      <c r="J4382" s="3"/>
      <c r="K4382" s="3">
        <v>0</v>
      </c>
      <c r="L4382" s="3"/>
      <c r="M4382" s="3">
        <v>0</v>
      </c>
      <c r="N4382" s="3"/>
      <c r="O4382" s="3">
        <v>0</v>
      </c>
      <c r="P4382" s="3"/>
      <c r="Q4382" s="3">
        <f t="shared" si="119"/>
        <v>0</v>
      </c>
    </row>
    <row r="4383" spans="1:17" ht="11.85" customHeight="1" x14ac:dyDescent="0.2">
      <c r="A4383" s="2" t="s">
        <v>1728</v>
      </c>
      <c r="C4383" s="3">
        <v>0</v>
      </c>
      <c r="D4383" s="3"/>
      <c r="E4383" s="3">
        <v>0</v>
      </c>
      <c r="F4383" s="3"/>
      <c r="G4383" s="4">
        <v>0</v>
      </c>
      <c r="H4383" s="3"/>
      <c r="I4383" s="3">
        <v>0</v>
      </c>
      <c r="J4383" s="3"/>
      <c r="K4383" s="3">
        <v>0</v>
      </c>
      <c r="L4383" s="3"/>
      <c r="M4383" s="3">
        <v>0</v>
      </c>
      <c r="N4383" s="3"/>
      <c r="O4383" s="3">
        <v>0</v>
      </c>
      <c r="P4383" s="3"/>
      <c r="Q4383" s="3">
        <f t="shared" si="119"/>
        <v>0</v>
      </c>
    </row>
    <row r="4384" spans="1:17" ht="11.85" customHeight="1" x14ac:dyDescent="0.2">
      <c r="A4384" s="2" t="s">
        <v>1729</v>
      </c>
      <c r="C4384" s="3">
        <v>0</v>
      </c>
      <c r="D4384" s="3"/>
      <c r="E4384" s="3">
        <v>0</v>
      </c>
      <c r="F4384" s="3"/>
      <c r="G4384" s="4">
        <v>0</v>
      </c>
      <c r="H4384" s="3"/>
      <c r="I4384" s="3">
        <v>0</v>
      </c>
      <c r="J4384" s="3"/>
      <c r="K4384" s="3">
        <v>0</v>
      </c>
      <c r="L4384" s="3"/>
      <c r="M4384" s="3">
        <v>0</v>
      </c>
      <c r="N4384" s="3"/>
      <c r="O4384" s="3">
        <v>0</v>
      </c>
      <c r="P4384" s="3"/>
      <c r="Q4384" s="3">
        <f t="shared" si="119"/>
        <v>0</v>
      </c>
    </row>
    <row r="4385" spans="1:21" ht="11.85" customHeight="1" x14ac:dyDescent="0.2">
      <c r="A4385" s="2" t="s">
        <v>1730</v>
      </c>
      <c r="C4385" s="19">
        <v>0</v>
      </c>
      <c r="D4385" s="3"/>
      <c r="E4385" s="19">
        <v>0</v>
      </c>
      <c r="F4385" s="3"/>
      <c r="G4385" s="20">
        <v>0</v>
      </c>
      <c r="H4385" s="3"/>
      <c r="I4385" s="19">
        <v>0</v>
      </c>
      <c r="J4385" s="3"/>
      <c r="K4385" s="19">
        <v>0</v>
      </c>
      <c r="L4385" s="3"/>
      <c r="M4385" s="19">
        <v>0</v>
      </c>
      <c r="N4385" s="3"/>
      <c r="O4385" s="19">
        <v>0</v>
      </c>
      <c r="P4385" s="3"/>
      <c r="Q4385" s="19">
        <f t="shared" si="119"/>
        <v>0</v>
      </c>
    </row>
    <row r="4386" spans="1:21" ht="11.85" customHeight="1" x14ac:dyDescent="0.2">
      <c r="A4386" s="2" t="s">
        <v>1731</v>
      </c>
      <c r="C4386" s="19">
        <v>0</v>
      </c>
      <c r="D4386" s="3"/>
      <c r="E4386" s="19">
        <v>0</v>
      </c>
      <c r="F4386" s="3"/>
      <c r="G4386" s="20">
        <v>0</v>
      </c>
      <c r="H4386" s="3"/>
      <c r="I4386" s="19">
        <v>0</v>
      </c>
      <c r="J4386" s="3"/>
      <c r="K4386" s="19">
        <v>0</v>
      </c>
      <c r="L4386" s="3"/>
      <c r="M4386" s="19">
        <v>0</v>
      </c>
      <c r="N4386" s="3"/>
      <c r="O4386" s="19">
        <v>0</v>
      </c>
      <c r="P4386" s="3"/>
      <c r="Q4386" s="19">
        <f t="shared" si="119"/>
        <v>0</v>
      </c>
    </row>
    <row r="4387" spans="1:21" ht="11.85" customHeight="1" x14ac:dyDescent="0.2">
      <c r="A4387" s="2" t="s">
        <v>1732</v>
      </c>
      <c r="C4387" s="19">
        <v>0</v>
      </c>
      <c r="D4387" s="3"/>
      <c r="E4387" s="19">
        <v>0</v>
      </c>
      <c r="F4387" s="3"/>
      <c r="G4387" s="20">
        <v>0</v>
      </c>
      <c r="H4387" s="3"/>
      <c r="I4387" s="19">
        <v>0</v>
      </c>
      <c r="J4387" s="3"/>
      <c r="K4387" s="19">
        <v>0</v>
      </c>
      <c r="L4387" s="3"/>
      <c r="M4387" s="19">
        <v>0</v>
      </c>
      <c r="N4387" s="3"/>
      <c r="O4387" s="19">
        <v>0</v>
      </c>
      <c r="P4387" s="3"/>
      <c r="Q4387" s="19">
        <f t="shared" si="119"/>
        <v>0</v>
      </c>
    </row>
    <row r="4388" spans="1:21" ht="11.85" customHeight="1" x14ac:dyDescent="0.2">
      <c r="A4388" s="2" t="s">
        <v>1733</v>
      </c>
      <c r="C4388" s="16">
        <v>0</v>
      </c>
      <c r="D4388" s="3"/>
      <c r="E4388" s="16">
        <v>0</v>
      </c>
      <c r="F4388" s="3"/>
      <c r="G4388" s="17">
        <v>0</v>
      </c>
      <c r="H4388" s="3"/>
      <c r="I4388" s="16">
        <v>0</v>
      </c>
      <c r="J4388" s="3"/>
      <c r="K4388" s="16">
        <v>0</v>
      </c>
      <c r="L4388" s="3"/>
      <c r="M4388" s="16">
        <v>0</v>
      </c>
      <c r="N4388" s="3"/>
      <c r="O4388" s="16">
        <v>0</v>
      </c>
      <c r="P4388" s="3"/>
      <c r="Q4388" s="16">
        <f t="shared" si="119"/>
        <v>0</v>
      </c>
    </row>
    <row r="4389" spans="1:21" ht="11.85" customHeight="1" x14ac:dyDescent="0.2">
      <c r="A4389" s="2" t="s">
        <v>267</v>
      </c>
      <c r="C4389" s="3">
        <f>SUM(C4347:C4388)</f>
        <v>728965</v>
      </c>
      <c r="D4389" s="3"/>
      <c r="E4389" s="3">
        <f>SUM(E4347:E4388)</f>
        <v>2071418.0699999998</v>
      </c>
      <c r="F4389" s="3"/>
      <c r="G4389" s="4">
        <f>SUM(G4347:G4388)</f>
        <v>27491.4</v>
      </c>
      <c r="H4389" s="3"/>
      <c r="I4389" s="3">
        <f>SUM(I4347:I4388)</f>
        <v>1752840</v>
      </c>
      <c r="J4389" s="3"/>
      <c r="K4389" s="3">
        <f>SUM(K4347:K4388)</f>
        <v>206082</v>
      </c>
      <c r="L4389" s="3"/>
      <c r="M4389" s="3">
        <f>SUM(M4347:M4388)</f>
        <v>1443860</v>
      </c>
      <c r="N4389" s="3"/>
      <c r="O4389" s="3">
        <f>SUM(O4347:O4388)</f>
        <v>375000</v>
      </c>
      <c r="P4389" s="3"/>
      <c r="Q4389" s="3">
        <f>SUM(Q4347:Q4388)</f>
        <v>1818860</v>
      </c>
      <c r="U4389" s="3"/>
    </row>
    <row r="4390" spans="1:21" ht="11.85" customHeight="1" x14ac:dyDescent="0.2">
      <c r="C4390" s="3"/>
      <c r="D4390" s="3"/>
      <c r="F4390" s="3"/>
      <c r="H4390" s="3"/>
      <c r="I4390" s="3"/>
      <c r="J4390" s="3"/>
      <c r="K4390" s="3"/>
      <c r="L4390" s="3"/>
      <c r="M4390" s="3"/>
      <c r="N4390" s="3"/>
      <c r="O4390" s="3"/>
      <c r="P4390" s="3"/>
      <c r="Q4390" s="3"/>
    </row>
    <row r="4391" spans="1:21" ht="11.85" customHeight="1" x14ac:dyDescent="0.2">
      <c r="A4391" s="14" t="s">
        <v>294</v>
      </c>
      <c r="C4391" s="3"/>
      <c r="D4391" s="3"/>
      <c r="F4391" s="3"/>
      <c r="H4391" s="3"/>
      <c r="I4391" s="3"/>
      <c r="J4391" s="3"/>
      <c r="K4391" s="3"/>
      <c r="L4391" s="3"/>
      <c r="M4391" s="3"/>
      <c r="N4391" s="3"/>
      <c r="O4391" s="3"/>
      <c r="P4391" s="3"/>
      <c r="Q4391" s="3"/>
    </row>
    <row r="4392" spans="1:21" ht="11.85" customHeight="1" x14ac:dyDescent="0.2">
      <c r="A4392" s="2" t="s">
        <v>1734</v>
      </c>
      <c r="C4392" s="19">
        <v>0</v>
      </c>
      <c r="D4392" s="3"/>
      <c r="E4392" s="19">
        <v>0</v>
      </c>
      <c r="F4392" s="3"/>
      <c r="G4392" s="20">
        <v>82745.27</v>
      </c>
      <c r="H4392" s="3"/>
      <c r="I4392" s="19">
        <v>0</v>
      </c>
      <c r="J4392" s="3"/>
      <c r="K4392" s="19">
        <v>0</v>
      </c>
      <c r="L4392" s="3"/>
      <c r="M4392" s="19">
        <v>0</v>
      </c>
      <c r="N4392" s="3"/>
      <c r="O4392" s="19">
        <v>0</v>
      </c>
      <c r="P4392" s="3"/>
      <c r="Q4392" s="19">
        <f>M4392+O4392</f>
        <v>0</v>
      </c>
      <c r="R4392" s="43"/>
      <c r="S4392" s="43"/>
    </row>
    <row r="4393" spans="1:21" ht="11.85" customHeight="1" x14ac:dyDescent="0.2">
      <c r="A4393" s="2" t="s">
        <v>1735</v>
      </c>
      <c r="C4393" s="16">
        <v>0</v>
      </c>
      <c r="D4393" s="3"/>
      <c r="E4393" s="16">
        <v>0</v>
      </c>
      <c r="F4393" s="3"/>
      <c r="G4393" s="17">
        <v>44407</v>
      </c>
      <c r="H4393" s="3"/>
      <c r="I4393" s="16">
        <v>0</v>
      </c>
      <c r="J4393" s="3"/>
      <c r="K4393" s="16">
        <v>0</v>
      </c>
      <c r="L4393" s="3"/>
      <c r="M4393" s="16">
        <v>0</v>
      </c>
      <c r="N4393" s="3"/>
      <c r="O4393" s="16">
        <v>0</v>
      </c>
      <c r="P4393" s="3"/>
      <c r="Q4393" s="16">
        <f>M4393+O4393</f>
        <v>0</v>
      </c>
      <c r="R4393" s="43"/>
      <c r="S4393" s="43"/>
    </row>
    <row r="4394" spans="1:21" ht="11.85" customHeight="1" x14ac:dyDescent="0.2">
      <c r="A4394" s="2" t="s">
        <v>296</v>
      </c>
      <c r="C4394" s="19">
        <f>SUM(C4392:C4393)</f>
        <v>0</v>
      </c>
      <c r="D4394" s="3"/>
      <c r="E4394" s="19">
        <f>SUM(E4392:E4393)</f>
        <v>0</v>
      </c>
      <c r="F4394" s="3"/>
      <c r="G4394" s="20">
        <f>SUM(G4392:G4393)</f>
        <v>127152.27</v>
      </c>
      <c r="H4394" s="3"/>
      <c r="I4394" s="19">
        <f>SUM(I4392:I4393)</f>
        <v>0</v>
      </c>
      <c r="J4394" s="3"/>
      <c r="K4394" s="19">
        <f>SUM(K4392:K4393)</f>
        <v>0</v>
      </c>
      <c r="L4394" s="3"/>
      <c r="M4394" s="19">
        <f>SUM(M4392:M4393)</f>
        <v>0</v>
      </c>
      <c r="N4394" s="3"/>
      <c r="O4394" s="19">
        <f>SUM(O4392:O4393)</f>
        <v>0</v>
      </c>
      <c r="P4394" s="3"/>
      <c r="Q4394" s="19">
        <f>SUM(Q4392:Q4393)</f>
        <v>0</v>
      </c>
    </row>
    <row r="4395" spans="1:21" ht="11.85" customHeight="1" x14ac:dyDescent="0.2">
      <c r="C4395" s="19"/>
      <c r="D4395" s="19"/>
      <c r="E4395" s="19"/>
      <c r="F4395" s="19"/>
      <c r="G4395" s="20"/>
      <c r="H4395" s="19"/>
      <c r="I4395" s="19"/>
      <c r="J4395" s="19"/>
      <c r="K4395" s="19"/>
      <c r="L4395" s="19"/>
      <c r="M4395" s="19"/>
      <c r="N4395" s="19"/>
      <c r="O4395" s="19"/>
      <c r="P4395" s="19"/>
      <c r="Q4395" s="19"/>
    </row>
    <row r="4396" spans="1:21" ht="11.85" customHeight="1" x14ac:dyDescent="0.2">
      <c r="A4396" s="2" t="s">
        <v>1736</v>
      </c>
      <c r="C4396" s="3">
        <f>C4389+C4394</f>
        <v>728965</v>
      </c>
      <c r="D4396" s="3"/>
      <c r="E4396" s="3">
        <f>E4389+E4394</f>
        <v>2071418.0699999998</v>
      </c>
      <c r="F4396" s="3"/>
      <c r="G4396" s="4">
        <f>G4389+G4394</f>
        <v>154643.67000000001</v>
      </c>
      <c r="H4396" s="3"/>
      <c r="I4396" s="3">
        <f>I4389+I4394</f>
        <v>1752840</v>
      </c>
      <c r="J4396" s="3"/>
      <c r="K4396" s="3">
        <f>K4389+K4394</f>
        <v>206082</v>
      </c>
      <c r="L4396" s="3"/>
      <c r="M4396" s="3">
        <f>M4389+M4394</f>
        <v>1443860</v>
      </c>
      <c r="N4396" s="3"/>
      <c r="O4396" s="3">
        <f>O4389+O4394</f>
        <v>375000</v>
      </c>
      <c r="P4396" s="3"/>
      <c r="Q4396" s="3">
        <f>Q4389+Q4394</f>
        <v>1818860</v>
      </c>
      <c r="U4396" s="33"/>
    </row>
    <row r="4397" spans="1:21" ht="11.85" customHeight="1" x14ac:dyDescent="0.2">
      <c r="C4397" s="3"/>
      <c r="D4397" s="3"/>
      <c r="F4397" s="3"/>
      <c r="H4397" s="3"/>
      <c r="I4397" s="3"/>
      <c r="J4397" s="3"/>
      <c r="K4397" s="3"/>
      <c r="L4397" s="3"/>
      <c r="M4397" s="3"/>
      <c r="N4397" s="3"/>
      <c r="O4397" s="3"/>
      <c r="P4397" s="3"/>
      <c r="Q4397" s="3"/>
    </row>
    <row r="4398" spans="1:21" ht="11.85" customHeight="1" x14ac:dyDescent="0.2">
      <c r="C4398" s="3"/>
      <c r="D4398" s="3"/>
      <c r="F4398" s="3"/>
      <c r="H4398" s="3"/>
      <c r="I4398" s="3"/>
      <c r="J4398" s="3"/>
      <c r="K4398" s="3"/>
      <c r="L4398" s="3"/>
      <c r="M4398" s="3"/>
      <c r="N4398" s="3"/>
      <c r="O4398" s="3"/>
      <c r="P4398" s="3"/>
      <c r="Q4398" s="3"/>
    </row>
    <row r="4399" spans="1:21" ht="11.85" customHeight="1" x14ac:dyDescent="0.2">
      <c r="C4399" s="3"/>
      <c r="D4399" s="3"/>
      <c r="F4399" s="3"/>
      <c r="H4399" s="3"/>
      <c r="I4399" s="3"/>
      <c r="J4399" s="3"/>
      <c r="K4399" s="3"/>
      <c r="L4399" s="3"/>
      <c r="M4399" s="3"/>
      <c r="N4399" s="3"/>
      <c r="O4399" s="3"/>
      <c r="P4399" s="3"/>
      <c r="Q4399" s="3"/>
    </row>
    <row r="4400" spans="1:21" ht="11.85" customHeight="1" x14ac:dyDescent="0.2">
      <c r="C4400" s="3"/>
      <c r="D4400" s="3"/>
      <c r="F4400" s="3"/>
      <c r="H4400" s="3"/>
      <c r="I4400" s="3"/>
      <c r="J4400" s="3"/>
      <c r="K4400" s="3"/>
      <c r="L4400" s="3"/>
      <c r="M4400" s="3"/>
      <c r="N4400" s="3"/>
      <c r="O4400" s="3"/>
      <c r="P4400" s="3"/>
      <c r="Q4400" s="3"/>
    </row>
    <row r="4401" spans="1:22" ht="11.85" customHeight="1" x14ac:dyDescent="0.2">
      <c r="C4401" s="3"/>
      <c r="D4401" s="3"/>
      <c r="F4401" s="3"/>
      <c r="H4401" s="3"/>
      <c r="I4401" s="3"/>
      <c r="J4401" s="3"/>
      <c r="K4401" s="3"/>
      <c r="L4401" s="3"/>
      <c r="M4401" s="3"/>
      <c r="N4401" s="3"/>
      <c r="O4401" s="3"/>
      <c r="P4401" s="3"/>
      <c r="Q4401" s="3"/>
    </row>
    <row r="4402" spans="1:22" ht="11.85" customHeight="1" x14ac:dyDescent="0.2">
      <c r="A4402" s="1"/>
      <c r="B4402" s="1"/>
      <c r="E4402" s="3" t="str">
        <f>$E$1</f>
        <v>CITY OF BRADY</v>
      </c>
    </row>
    <row r="4403" spans="1:22" s="2" customFormat="1" ht="11.85" customHeight="1" x14ac:dyDescent="0.2">
      <c r="E4403" s="3" t="str">
        <f>$E$2</f>
        <v>BUDGET REPORT</v>
      </c>
      <c r="G4403" s="4"/>
      <c r="T4403" s="6"/>
    </row>
    <row r="4404" spans="1:22" s="2" customFormat="1" ht="11.85" customHeight="1" x14ac:dyDescent="0.2">
      <c r="E4404" s="3" t="str">
        <f>$E$3</f>
        <v>FISCAL YEAR 2015 - 2016</v>
      </c>
      <c r="G4404" s="4"/>
      <c r="T4404" s="6"/>
    </row>
    <row r="4405" spans="1:22" s="2" customFormat="1" ht="11.85" customHeight="1" x14ac:dyDescent="0.2">
      <c r="A4405" s="2" t="s">
        <v>1598</v>
      </c>
      <c r="E4405" s="3"/>
      <c r="G4405" s="4"/>
      <c r="T4405" s="6"/>
    </row>
    <row r="4406" spans="1:22" s="2" customFormat="1" ht="11.85" customHeight="1" x14ac:dyDescent="0.2">
      <c r="A4406" s="2" t="s">
        <v>1737</v>
      </c>
      <c r="E4406" s="3"/>
      <c r="G4406" s="4"/>
      <c r="T4406" s="6"/>
    </row>
    <row r="4407" spans="1:22" s="2" customFormat="1" ht="11.85" customHeight="1" x14ac:dyDescent="0.2">
      <c r="E4407" s="3"/>
      <c r="G4407" s="4"/>
      <c r="I4407" s="48" t="str">
        <f>$I$6</f>
        <v>(----- 2014-2015 ------)</v>
      </c>
      <c r="J4407" s="48"/>
      <c r="K4407" s="48"/>
      <c r="L4407" s="7"/>
      <c r="M4407" s="48" t="str">
        <f>$M$6</f>
        <v>2015-2016</v>
      </c>
      <c r="N4407" s="48"/>
      <c r="O4407" s="48"/>
      <c r="P4407" s="48"/>
      <c r="Q4407" s="48"/>
      <c r="T4407" s="6"/>
    </row>
    <row r="4408" spans="1:22" s="2" customFormat="1" ht="11.85" customHeight="1" x14ac:dyDescent="0.2">
      <c r="C4408" s="7" t="str">
        <f>$C$7</f>
        <v>2011- 2012</v>
      </c>
      <c r="D4408" s="7"/>
      <c r="E4408" s="8" t="str">
        <f>$E$7</f>
        <v>2012-2013</v>
      </c>
      <c r="F4408" s="7"/>
      <c r="G4408" s="9" t="str">
        <f>$G$7</f>
        <v>2013- 2014</v>
      </c>
      <c r="H4408" s="7"/>
      <c r="I4408" s="7" t="s">
        <v>9</v>
      </c>
      <c r="J4408" s="7"/>
      <c r="K4408" s="7" t="str">
        <f>+$K$7</f>
        <v>PROJECTED</v>
      </c>
      <c r="L4408" s="7"/>
      <c r="M4408" s="7" t="str">
        <f>$M$7</f>
        <v>2015-2016</v>
      </c>
      <c r="N4408" s="7"/>
      <c r="O4408" s="7" t="str">
        <f>$O$7</f>
        <v>2015-2016</v>
      </c>
      <c r="P4408" s="7"/>
      <c r="Q4408" s="42" t="str">
        <f>$Q$7</f>
        <v>APPROVED</v>
      </c>
      <c r="T4408" s="6"/>
    </row>
    <row r="4409" spans="1:22" s="2" customFormat="1" ht="11.85" customHeight="1" x14ac:dyDescent="0.2">
      <c r="A4409" s="10" t="s">
        <v>237</v>
      </c>
      <c r="C4409" s="11" t="s">
        <v>12</v>
      </c>
      <c r="D4409" s="7"/>
      <c r="E4409" s="12" t="s">
        <v>12</v>
      </c>
      <c r="F4409" s="7"/>
      <c r="G4409" s="13" t="s">
        <v>12</v>
      </c>
      <c r="H4409" s="7"/>
      <c r="I4409" s="11" t="s">
        <v>13</v>
      </c>
      <c r="J4409" s="7"/>
      <c r="K4409" s="11" t="s">
        <v>13</v>
      </c>
      <c r="L4409" s="7"/>
      <c r="M4409" s="11" t="str">
        <f>$M$8</f>
        <v>BASE</v>
      </c>
      <c r="N4409" s="7"/>
      <c r="O4409" s="11" t="str">
        <f>$O$8</f>
        <v>SUPPLEMENTAL</v>
      </c>
      <c r="P4409" s="7"/>
      <c r="Q4409" s="11" t="str">
        <f>$Q$8</f>
        <v>BUDGET</v>
      </c>
      <c r="T4409" s="6"/>
    </row>
    <row r="4410" spans="1:22" s="2" customFormat="1" ht="11.85" customHeight="1" x14ac:dyDescent="0.2">
      <c r="E4410" s="3"/>
      <c r="G4410" s="4"/>
      <c r="T4410" s="6"/>
    </row>
    <row r="4411" spans="1:22" s="2" customFormat="1" ht="11.85" customHeight="1" x14ac:dyDescent="0.2">
      <c r="A4411" s="14" t="s">
        <v>268</v>
      </c>
      <c r="C4411" s="3"/>
      <c r="D4411" s="3"/>
      <c r="E4411" s="3"/>
      <c r="F4411" s="3"/>
      <c r="G4411" s="4"/>
      <c r="H4411" s="3"/>
      <c r="I4411" s="3"/>
      <c r="J4411" s="3"/>
      <c r="K4411" s="3"/>
      <c r="L4411" s="3"/>
      <c r="M4411" s="3"/>
      <c r="N4411" s="3"/>
      <c r="O4411" s="3"/>
      <c r="P4411" s="3"/>
      <c r="Q4411" s="3"/>
      <c r="T4411" s="6"/>
    </row>
    <row r="4412" spans="1:22" s="2" customFormat="1" ht="11.85" customHeight="1" x14ac:dyDescent="0.2">
      <c r="A4412" s="2" t="s">
        <v>1738</v>
      </c>
      <c r="C4412" s="16">
        <v>0</v>
      </c>
      <c r="D4412" s="3"/>
      <c r="E4412" s="16">
        <v>0</v>
      </c>
      <c r="F4412" s="3"/>
      <c r="G4412" s="17">
        <v>0</v>
      </c>
      <c r="H4412" s="3"/>
      <c r="I4412" s="16">
        <v>0</v>
      </c>
      <c r="J4412" s="3"/>
      <c r="K4412" s="16">
        <v>0</v>
      </c>
      <c r="L4412" s="3"/>
      <c r="M4412" s="16">
        <v>0</v>
      </c>
      <c r="N4412" s="3"/>
      <c r="O4412" s="16">
        <v>43000</v>
      </c>
      <c r="P4412" s="3"/>
      <c r="Q4412" s="16">
        <f>M4412+O4412</f>
        <v>43000</v>
      </c>
      <c r="T4412" s="15"/>
      <c r="V4412" s="16"/>
    </row>
    <row r="4413" spans="1:22" s="2" customFormat="1" ht="11.85" customHeight="1" x14ac:dyDescent="0.2">
      <c r="A4413" s="2" t="s">
        <v>290</v>
      </c>
      <c r="C4413" s="3">
        <f>SUM(C4412:C4412)</f>
        <v>0</v>
      </c>
      <c r="D4413" s="3"/>
      <c r="E4413" s="3">
        <f>SUM(E4412:E4412)</f>
        <v>0</v>
      </c>
      <c r="F4413" s="3"/>
      <c r="G4413" s="4">
        <f>SUM(G4412:G4412)</f>
        <v>0</v>
      </c>
      <c r="H4413" s="3"/>
      <c r="I4413" s="3">
        <f>SUM(I4412:I4412)</f>
        <v>0</v>
      </c>
      <c r="J4413" s="3"/>
      <c r="K4413" s="3">
        <f>SUM(K4412:K4412)</f>
        <v>0</v>
      </c>
      <c r="L4413" s="3"/>
      <c r="M4413" s="3">
        <f>SUM(M4412:M4412)</f>
        <v>0</v>
      </c>
      <c r="N4413" s="3"/>
      <c r="O4413" s="3">
        <f>SUM(O4412:O4412)</f>
        <v>43000</v>
      </c>
      <c r="P4413" s="3"/>
      <c r="Q4413" s="3">
        <f>SUM(Q4412:Q4412)</f>
        <v>43000</v>
      </c>
      <c r="T4413" s="6"/>
    </row>
    <row r="4414" spans="1:22" s="2" customFormat="1" ht="11.85" customHeight="1" x14ac:dyDescent="0.2">
      <c r="C4414" s="3"/>
      <c r="D4414" s="3"/>
      <c r="E4414" s="3"/>
      <c r="F4414" s="3"/>
      <c r="G4414" s="4"/>
      <c r="H4414" s="3"/>
      <c r="I4414" s="3"/>
      <c r="J4414" s="3"/>
      <c r="K4414" s="3"/>
      <c r="L4414" s="3"/>
      <c r="M4414" s="3"/>
      <c r="N4414" s="3"/>
      <c r="O4414" s="3"/>
      <c r="P4414" s="3"/>
      <c r="Q4414" s="3"/>
      <c r="T4414" s="6"/>
    </row>
    <row r="4415" spans="1:22" s="2" customFormat="1" ht="11.85" customHeight="1" x14ac:dyDescent="0.2">
      <c r="A4415" s="14" t="s">
        <v>294</v>
      </c>
      <c r="C4415" s="3"/>
      <c r="D4415" s="3"/>
      <c r="E4415" s="3"/>
      <c r="F4415" s="3"/>
      <c r="G4415" s="4"/>
      <c r="H4415" s="3"/>
      <c r="I4415" s="3"/>
      <c r="J4415" s="3"/>
      <c r="K4415" s="3"/>
      <c r="L4415" s="3"/>
      <c r="M4415" s="3"/>
      <c r="N4415" s="3"/>
      <c r="O4415" s="3"/>
      <c r="P4415" s="3"/>
      <c r="Q4415" s="3"/>
      <c r="T4415" s="6"/>
    </row>
    <row r="4416" spans="1:22" s="2" customFormat="1" ht="11.85" customHeight="1" x14ac:dyDescent="0.2">
      <c r="A4416" s="2" t="s">
        <v>1739</v>
      </c>
      <c r="C4416" s="16">
        <v>0</v>
      </c>
      <c r="D4416" s="3"/>
      <c r="E4416" s="16">
        <v>0</v>
      </c>
      <c r="F4416" s="3"/>
      <c r="G4416" s="17">
        <v>0</v>
      </c>
      <c r="H4416" s="3"/>
      <c r="I4416" s="16">
        <v>0</v>
      </c>
      <c r="J4416" s="3"/>
      <c r="K4416" s="16">
        <v>0</v>
      </c>
      <c r="L4416" s="3"/>
      <c r="M4416" s="16">
        <v>0</v>
      </c>
      <c r="N4416" s="3"/>
      <c r="O4416" s="16">
        <v>0</v>
      </c>
      <c r="P4416" s="3"/>
      <c r="Q4416" s="16">
        <f>M4416+O4416</f>
        <v>0</v>
      </c>
      <c r="T4416" s="6"/>
    </row>
    <row r="4417" spans="1:22" s="2" customFormat="1" ht="11.85" customHeight="1" x14ac:dyDescent="0.2">
      <c r="A4417" s="2" t="s">
        <v>296</v>
      </c>
      <c r="C4417" s="3">
        <f>SUM(C4416:C4416)</f>
        <v>0</v>
      </c>
      <c r="D4417" s="3"/>
      <c r="E4417" s="3">
        <f>SUM(E4416:E4416)</f>
        <v>0</v>
      </c>
      <c r="F4417" s="3"/>
      <c r="G4417" s="4">
        <f>SUM(G4416:G4416)</f>
        <v>0</v>
      </c>
      <c r="H4417" s="3"/>
      <c r="I4417" s="3">
        <f>SUM(I4416:I4416)</f>
        <v>0</v>
      </c>
      <c r="J4417" s="3"/>
      <c r="K4417" s="3">
        <f>SUM(K4416:K4416)</f>
        <v>0</v>
      </c>
      <c r="L4417" s="3"/>
      <c r="M4417" s="3">
        <f>SUM(M4416:M4416)</f>
        <v>0</v>
      </c>
      <c r="N4417" s="3"/>
      <c r="O4417" s="3">
        <f>SUM(O4416:O4416)</f>
        <v>0</v>
      </c>
      <c r="P4417" s="3"/>
      <c r="Q4417" s="3">
        <f>SUM(Q4416:Q4416)</f>
        <v>0</v>
      </c>
      <c r="T4417" s="6"/>
      <c r="V4417" s="46"/>
    </row>
    <row r="4418" spans="1:22" s="2" customFormat="1" ht="11.85" customHeight="1" x14ac:dyDescent="0.2">
      <c r="C4418" s="3"/>
      <c r="D4418" s="3"/>
      <c r="E4418" s="3"/>
      <c r="F4418" s="3"/>
      <c r="G4418" s="4"/>
      <c r="H4418" s="3"/>
      <c r="I4418" s="3"/>
      <c r="J4418" s="3"/>
      <c r="K4418" s="3"/>
      <c r="L4418" s="3"/>
      <c r="M4418" s="3"/>
      <c r="N4418" s="3"/>
      <c r="O4418" s="3"/>
      <c r="P4418" s="3"/>
      <c r="Q4418" s="3"/>
      <c r="T4418" s="15"/>
    </row>
    <row r="4419" spans="1:22" ht="11.85" customHeight="1" x14ac:dyDescent="0.2">
      <c r="A4419" s="2" t="s">
        <v>1740</v>
      </c>
      <c r="C4419" s="3">
        <f>+C4413+C4417</f>
        <v>0</v>
      </c>
      <c r="D4419" s="3"/>
      <c r="E4419" s="3">
        <f>+E4413+E4417</f>
        <v>0</v>
      </c>
      <c r="F4419" s="3"/>
      <c r="G4419" s="4">
        <f>+G4413+G4417</f>
        <v>0</v>
      </c>
      <c r="H4419" s="3"/>
      <c r="I4419" s="3">
        <f>+I4413+I4417</f>
        <v>0</v>
      </c>
      <c r="J4419" s="3"/>
      <c r="K4419" s="3">
        <f>+K4413+K4417</f>
        <v>0</v>
      </c>
      <c r="L4419" s="3"/>
      <c r="M4419" s="3">
        <f>+M4413+M4417</f>
        <v>0</v>
      </c>
      <c r="N4419" s="3"/>
      <c r="O4419" s="3">
        <f>+O4413+O4417</f>
        <v>43000</v>
      </c>
      <c r="P4419" s="3"/>
      <c r="Q4419" s="3">
        <f>+Q4413+Q4417</f>
        <v>43000</v>
      </c>
      <c r="R4419" s="3"/>
      <c r="S4419" s="3"/>
      <c r="U4419" s="31"/>
    </row>
    <row r="4420" spans="1:22" ht="11.85" customHeight="1" x14ac:dyDescent="0.2">
      <c r="C4420" s="3"/>
      <c r="D4420" s="3"/>
      <c r="F4420" s="3"/>
      <c r="H4420" s="3"/>
      <c r="I4420" s="3"/>
      <c r="J4420" s="3"/>
      <c r="K4420" s="3"/>
      <c r="L4420" s="3"/>
      <c r="M4420" s="3"/>
      <c r="N4420" s="3"/>
      <c r="O4420" s="3"/>
      <c r="P4420" s="3"/>
      <c r="Q4420" s="3"/>
      <c r="T4420" s="15"/>
    </row>
    <row r="4421" spans="1:22" ht="11.85" customHeight="1" x14ac:dyDescent="0.2">
      <c r="C4421" s="3"/>
      <c r="D4421" s="3"/>
      <c r="F4421" s="3"/>
      <c r="H4421" s="3"/>
      <c r="I4421" s="3"/>
      <c r="J4421" s="3"/>
      <c r="K4421" s="3"/>
      <c r="L4421" s="3"/>
      <c r="M4421" s="3"/>
      <c r="N4421" s="3"/>
      <c r="O4421" s="3"/>
      <c r="P4421" s="3"/>
      <c r="Q4421" s="3"/>
    </row>
    <row r="4422" spans="1:22" ht="11.85" customHeight="1" x14ac:dyDescent="0.2">
      <c r="C4422" s="3"/>
      <c r="D4422" s="3"/>
      <c r="F4422" s="3"/>
      <c r="H4422" s="3"/>
      <c r="I4422" s="3"/>
      <c r="J4422" s="3"/>
      <c r="K4422" s="3"/>
      <c r="L4422" s="3"/>
      <c r="M4422" s="3"/>
      <c r="N4422" s="3"/>
      <c r="O4422" s="3"/>
      <c r="P4422" s="3"/>
      <c r="Q4422" s="3"/>
    </row>
    <row r="4423" spans="1:22" ht="11.85" customHeight="1" x14ac:dyDescent="0.2">
      <c r="C4423" s="3"/>
      <c r="D4423" s="3"/>
      <c r="F4423" s="3"/>
      <c r="H4423" s="3"/>
      <c r="I4423" s="3"/>
      <c r="J4423" s="3"/>
      <c r="K4423" s="3"/>
      <c r="L4423" s="3"/>
      <c r="M4423" s="3"/>
      <c r="N4423" s="3"/>
      <c r="O4423" s="3"/>
      <c r="P4423" s="3"/>
      <c r="Q4423" s="3"/>
    </row>
    <row r="4424" spans="1:22" ht="11.85" customHeight="1" x14ac:dyDescent="0.2">
      <c r="C4424" s="3"/>
      <c r="D4424" s="3"/>
      <c r="F4424" s="3"/>
      <c r="H4424" s="3"/>
      <c r="I4424" s="3"/>
      <c r="J4424" s="3"/>
      <c r="K4424" s="3"/>
      <c r="L4424" s="3"/>
      <c r="M4424" s="3"/>
      <c r="N4424" s="3"/>
      <c r="O4424" s="3"/>
      <c r="P4424" s="3"/>
      <c r="Q4424" s="3"/>
    </row>
    <row r="4425" spans="1:22" ht="11.85" customHeight="1" x14ac:dyDescent="0.2">
      <c r="C4425" s="3"/>
      <c r="D4425" s="3"/>
      <c r="F4425" s="3"/>
      <c r="H4425" s="3"/>
      <c r="I4425" s="3"/>
      <c r="J4425" s="3"/>
      <c r="K4425" s="3"/>
      <c r="L4425" s="3"/>
      <c r="M4425" s="3"/>
      <c r="N4425" s="3"/>
      <c r="O4425" s="3"/>
      <c r="P4425" s="3"/>
      <c r="Q4425" s="3"/>
    </row>
    <row r="4426" spans="1:22" ht="11.85" customHeight="1" x14ac:dyDescent="0.2">
      <c r="C4426" s="3"/>
      <c r="D4426" s="3"/>
      <c r="F4426" s="3"/>
      <c r="H4426" s="3"/>
      <c r="I4426" s="3"/>
      <c r="J4426" s="3"/>
      <c r="K4426" s="3"/>
      <c r="L4426" s="3"/>
      <c r="M4426" s="3"/>
      <c r="N4426" s="3"/>
      <c r="O4426" s="3"/>
      <c r="P4426" s="3"/>
      <c r="Q4426" s="3"/>
    </row>
    <row r="4427" spans="1:22" ht="11.85" customHeight="1" x14ac:dyDescent="0.2">
      <c r="C4427" s="3"/>
      <c r="D4427" s="3"/>
      <c r="F4427" s="3"/>
      <c r="H4427" s="3"/>
      <c r="I4427" s="3"/>
      <c r="J4427" s="3"/>
      <c r="K4427" s="3"/>
      <c r="L4427" s="3"/>
      <c r="M4427" s="3"/>
      <c r="N4427" s="3"/>
      <c r="O4427" s="3"/>
      <c r="P4427" s="3"/>
      <c r="Q4427" s="3"/>
    </row>
    <row r="4428" spans="1:22" ht="11.85" customHeight="1" x14ac:dyDescent="0.2">
      <c r="C4428" s="3"/>
      <c r="D4428" s="3"/>
      <c r="F4428" s="3"/>
      <c r="H4428" s="3"/>
      <c r="I4428" s="3"/>
      <c r="J4428" s="3"/>
      <c r="K4428" s="3"/>
      <c r="L4428" s="3"/>
      <c r="M4428" s="3"/>
      <c r="N4428" s="3"/>
      <c r="O4428" s="3"/>
      <c r="P4428" s="3"/>
      <c r="Q4428" s="3"/>
    </row>
    <row r="4429" spans="1:22" ht="11.85" customHeight="1" x14ac:dyDescent="0.2">
      <c r="C4429" s="3"/>
      <c r="D4429" s="3"/>
      <c r="F4429" s="3"/>
      <c r="H4429" s="3"/>
      <c r="I4429" s="3"/>
      <c r="J4429" s="3"/>
      <c r="K4429" s="3"/>
      <c r="L4429" s="3"/>
      <c r="M4429" s="3"/>
      <c r="N4429" s="3"/>
      <c r="O4429" s="3"/>
      <c r="P4429" s="3"/>
      <c r="Q4429" s="3"/>
    </row>
    <row r="4430" spans="1:22" ht="11.85" customHeight="1" x14ac:dyDescent="0.2">
      <c r="C4430" s="3"/>
      <c r="D4430" s="3"/>
      <c r="F4430" s="3"/>
      <c r="H4430" s="3"/>
      <c r="I4430" s="3"/>
      <c r="J4430" s="3"/>
      <c r="K4430" s="3"/>
      <c r="L4430" s="3"/>
      <c r="M4430" s="3"/>
      <c r="N4430" s="3"/>
      <c r="O4430" s="3"/>
      <c r="P4430" s="3"/>
      <c r="Q4430" s="3"/>
    </row>
    <row r="4431" spans="1:22" ht="11.85" customHeight="1" x14ac:dyDescent="0.2">
      <c r="C4431" s="3"/>
      <c r="D4431" s="3"/>
      <c r="F4431" s="3"/>
      <c r="H4431" s="3"/>
      <c r="I4431" s="3"/>
      <c r="J4431" s="3"/>
      <c r="K4431" s="3"/>
      <c r="L4431" s="3"/>
      <c r="M4431" s="3"/>
      <c r="N4431" s="3"/>
      <c r="O4431" s="3"/>
      <c r="P4431" s="3"/>
      <c r="Q4431" s="3"/>
    </row>
    <row r="4432" spans="1:22" ht="11.85" customHeight="1" x14ac:dyDescent="0.2">
      <c r="C4432" s="3"/>
      <c r="D4432" s="3"/>
      <c r="F4432" s="3"/>
      <c r="H4432" s="3"/>
      <c r="I4432" s="3"/>
      <c r="J4432" s="3"/>
      <c r="K4432" s="3"/>
      <c r="L4432" s="3"/>
      <c r="M4432" s="3"/>
      <c r="N4432" s="3"/>
      <c r="O4432" s="3"/>
      <c r="P4432" s="3"/>
      <c r="Q4432" s="3"/>
    </row>
    <row r="4433" spans="1:21" ht="11.85" customHeight="1" x14ac:dyDescent="0.2">
      <c r="C4433" s="3"/>
      <c r="D4433" s="3"/>
      <c r="F4433" s="3"/>
      <c r="H4433" s="3"/>
      <c r="I4433" s="3"/>
      <c r="J4433" s="3"/>
      <c r="K4433" s="3"/>
      <c r="L4433" s="3"/>
      <c r="M4433" s="3"/>
      <c r="N4433" s="3"/>
      <c r="O4433" s="3"/>
      <c r="P4433" s="3"/>
      <c r="Q4433" s="3"/>
    </row>
    <row r="4434" spans="1:21" ht="11.85" customHeight="1" x14ac:dyDescent="0.2">
      <c r="A4434" s="1"/>
      <c r="B4434" s="1"/>
      <c r="E4434" s="3" t="str">
        <f>$E$1</f>
        <v>CITY OF BRADY</v>
      </c>
    </row>
    <row r="4435" spans="1:21" ht="11.85" customHeight="1" x14ac:dyDescent="0.2">
      <c r="E4435" s="3" t="str">
        <f>$E$2</f>
        <v>BUDGET REPORT</v>
      </c>
    </row>
    <row r="4436" spans="1:21" ht="11.85" customHeight="1" x14ac:dyDescent="0.2">
      <c r="E4436" s="3" t="str">
        <f>$E$3</f>
        <v>FISCAL YEAR 2015 - 2016</v>
      </c>
    </row>
    <row r="4437" spans="1:21" ht="11.85" customHeight="1" x14ac:dyDescent="0.2">
      <c r="A4437" s="2" t="s">
        <v>1598</v>
      </c>
    </row>
    <row r="4438" spans="1:21" ht="11.85" customHeight="1" x14ac:dyDescent="0.2"/>
    <row r="4439" spans="1:21" ht="11.85" customHeight="1" x14ac:dyDescent="0.2">
      <c r="I4439" s="48" t="str">
        <f>$I$6</f>
        <v>(----- 2014-2015 ------)</v>
      </c>
      <c r="J4439" s="48"/>
      <c r="K4439" s="48"/>
      <c r="L4439" s="7"/>
      <c r="M4439" s="48" t="str">
        <f>$M$6</f>
        <v>2015-2016</v>
      </c>
      <c r="N4439" s="48"/>
      <c r="O4439" s="48"/>
      <c r="P4439" s="48"/>
      <c r="Q4439" s="48"/>
    </row>
    <row r="4440" spans="1:21" ht="11.85" customHeight="1" x14ac:dyDescent="0.2">
      <c r="C4440" s="7" t="str">
        <f>$C$7</f>
        <v>2011- 2012</v>
      </c>
      <c r="D4440" s="7"/>
      <c r="E4440" s="8" t="str">
        <f>$E$7</f>
        <v>2012-2013</v>
      </c>
      <c r="F4440" s="7"/>
      <c r="G4440" s="9" t="str">
        <f>$G$7</f>
        <v>2013- 2014</v>
      </c>
      <c r="H4440" s="7"/>
      <c r="I4440" s="7" t="s">
        <v>9</v>
      </c>
      <c r="J4440" s="7"/>
      <c r="K4440" s="7" t="str">
        <f>+$K$7</f>
        <v>PROJECTED</v>
      </c>
      <c r="L4440" s="7"/>
      <c r="M4440" s="7" t="str">
        <f>$M$7</f>
        <v>2015-2016</v>
      </c>
      <c r="N4440" s="7"/>
      <c r="O4440" s="7" t="str">
        <f>$O$7</f>
        <v>2015-2016</v>
      </c>
      <c r="P4440" s="7"/>
      <c r="Q4440" s="42" t="str">
        <f>$Q$7</f>
        <v>APPROVED</v>
      </c>
    </row>
    <row r="4441" spans="1:21" ht="11.85" customHeight="1" x14ac:dyDescent="0.2">
      <c r="A4441" s="10" t="s">
        <v>237</v>
      </c>
      <c r="C4441" s="11" t="s">
        <v>12</v>
      </c>
      <c r="D4441" s="7"/>
      <c r="E4441" s="12" t="s">
        <v>12</v>
      </c>
      <c r="F4441" s="7"/>
      <c r="G4441" s="13" t="s">
        <v>12</v>
      </c>
      <c r="H4441" s="7"/>
      <c r="I4441" s="11" t="s">
        <v>13</v>
      </c>
      <c r="J4441" s="7"/>
      <c r="K4441" s="11" t="s">
        <v>13</v>
      </c>
      <c r="L4441" s="7"/>
      <c r="M4441" s="11" t="str">
        <f>$M$8</f>
        <v>BASE</v>
      </c>
      <c r="N4441" s="7"/>
      <c r="O4441" s="11" t="str">
        <f>$O$8</f>
        <v>SUPPLEMENTAL</v>
      </c>
      <c r="P4441" s="7"/>
      <c r="Q4441" s="11" t="str">
        <f>$Q$8</f>
        <v>BUDGET</v>
      </c>
    </row>
    <row r="4442" spans="1:21" ht="11.85" customHeight="1" x14ac:dyDescent="0.2"/>
    <row r="4443" spans="1:21" ht="11.85" customHeight="1" x14ac:dyDescent="0.2">
      <c r="C4443" s="3"/>
      <c r="D4443" s="3"/>
      <c r="F4443" s="3"/>
      <c r="H4443" s="3"/>
      <c r="I4443" s="3"/>
      <c r="J4443" s="3"/>
      <c r="K4443" s="3"/>
      <c r="L4443" s="3"/>
      <c r="M4443" s="3"/>
      <c r="N4443" s="3"/>
      <c r="O4443" s="3"/>
      <c r="P4443" s="3"/>
      <c r="Q4443" s="3"/>
    </row>
    <row r="4444" spans="1:21" ht="11.85" customHeight="1" thickBot="1" x14ac:dyDescent="0.25">
      <c r="A4444" s="2" t="s">
        <v>1047</v>
      </c>
      <c r="C4444" s="22">
        <f>C4230+C4326+C4396+C4419</f>
        <v>1419783</v>
      </c>
      <c r="D4444" s="3"/>
      <c r="E4444" s="22">
        <f>E4230+E4326+E4396+E4419</f>
        <v>2803336.2299999995</v>
      </c>
      <c r="F4444" s="3"/>
      <c r="G4444" s="22">
        <f>G4230+G4326+G4396+G4419</f>
        <v>943411.25</v>
      </c>
      <c r="H4444" s="3"/>
      <c r="I4444" s="22">
        <f>I4230+I4326+I4396+I4419</f>
        <v>2422508</v>
      </c>
      <c r="J4444" s="3"/>
      <c r="K4444" s="22">
        <f>K4230+K4326+K4396+K4419</f>
        <v>962812</v>
      </c>
      <c r="L4444" s="3"/>
      <c r="M4444" s="22">
        <f>M4230+M4326+M4396+M4419</f>
        <v>2162472</v>
      </c>
      <c r="N4444" s="3"/>
      <c r="O4444" s="22">
        <f>O4230+O4326+O4396+O4419</f>
        <v>422000</v>
      </c>
      <c r="P4444" s="3"/>
      <c r="Q4444" s="22">
        <f>Q4230+Q4326+Q4396+Q4419</f>
        <v>2584472</v>
      </c>
      <c r="R4444" s="3"/>
      <c r="S4444" s="3"/>
      <c r="U4444" s="3"/>
    </row>
    <row r="4445" spans="1:21" ht="11.85" customHeight="1" thickTop="1" x14ac:dyDescent="0.2">
      <c r="C4445" s="3"/>
      <c r="D4445" s="3"/>
      <c r="F4445" s="3"/>
      <c r="H4445" s="3"/>
      <c r="I4445" s="3"/>
      <c r="J4445" s="3"/>
      <c r="K4445" s="3"/>
      <c r="L4445" s="3"/>
      <c r="M4445" s="3"/>
      <c r="N4445" s="3"/>
      <c r="O4445" s="3"/>
      <c r="P4445" s="3"/>
      <c r="Q4445" s="3"/>
    </row>
    <row r="4446" spans="1:21" ht="11.85" customHeight="1" thickBot="1" x14ac:dyDescent="0.25">
      <c r="A4446" s="2" t="s">
        <v>1741</v>
      </c>
      <c r="C4446" s="22">
        <f>C4163-C4444</f>
        <v>-61800</v>
      </c>
      <c r="D4446" s="3"/>
      <c r="E4446" s="22">
        <f>E4163-E4444</f>
        <v>6522.3300000005402</v>
      </c>
      <c r="F4446" s="3"/>
      <c r="G4446" s="23">
        <f>G4163-G4444</f>
        <v>56778.089999999967</v>
      </c>
      <c r="H4446" s="3"/>
      <c r="I4446" s="22">
        <f>I4163-I4444</f>
        <v>-700740</v>
      </c>
      <c r="J4446" s="3"/>
      <c r="K4446" s="22">
        <f>K4163-K4444</f>
        <v>148168</v>
      </c>
      <c r="L4446" s="3"/>
      <c r="M4446" s="22">
        <f>M4163-M4444</f>
        <v>-250543</v>
      </c>
      <c r="N4446" s="3"/>
      <c r="O4446" s="22">
        <f>O4163-O4444</f>
        <v>105000</v>
      </c>
      <c r="P4446" s="3"/>
      <c r="Q4446" s="22">
        <f>Q4163-Q4444</f>
        <v>-145543</v>
      </c>
    </row>
    <row r="4447" spans="1:21" ht="11.85" customHeight="1" thickTop="1" x14ac:dyDescent="0.2">
      <c r="C4447" s="3"/>
      <c r="D4447" s="3"/>
      <c r="F4447" s="3"/>
      <c r="H4447" s="3"/>
      <c r="I4447" s="3"/>
      <c r="J4447" s="3"/>
      <c r="K4447" s="3"/>
      <c r="L4447" s="3"/>
      <c r="M4447" s="3"/>
      <c r="N4447" s="3"/>
      <c r="O4447" s="3"/>
      <c r="P4447" s="3"/>
      <c r="Q4447" s="3"/>
    </row>
    <row r="4448" spans="1:21" ht="11.85" customHeight="1" x14ac:dyDescent="0.2">
      <c r="C4448" s="3"/>
      <c r="D4448" s="3"/>
      <c r="F4448" s="3"/>
      <c r="H4448" s="3"/>
      <c r="I4448" s="3"/>
      <c r="J4448" s="3"/>
      <c r="K4448" s="3"/>
      <c r="L4448" s="3"/>
      <c r="M4448" s="3"/>
      <c r="N4448" s="3"/>
      <c r="O4448" s="3"/>
      <c r="P4448" s="3"/>
      <c r="Q4448" s="3"/>
    </row>
    <row r="4449" spans="1:21" ht="11.85" customHeight="1" x14ac:dyDescent="0.2">
      <c r="A4449" s="2" t="s">
        <v>1049</v>
      </c>
      <c r="C4449" s="3"/>
      <c r="D4449" s="3"/>
      <c r="F4449" s="3"/>
      <c r="H4449" s="3"/>
      <c r="I4449" s="3"/>
      <c r="J4449" s="3"/>
      <c r="K4449" s="3"/>
      <c r="L4449" s="3"/>
      <c r="M4449" s="3"/>
      <c r="N4449" s="3"/>
      <c r="O4449" s="3"/>
      <c r="P4449" s="3"/>
      <c r="Q4449" s="3"/>
    </row>
    <row r="4450" spans="1:21" ht="11.85" customHeight="1" thickBot="1" x14ac:dyDescent="0.25">
      <c r="A4450" s="2" t="s">
        <v>1742</v>
      </c>
      <c r="C4450" s="3"/>
      <c r="D4450" s="3"/>
      <c r="E4450" s="22">
        <f>E4091+E4163-E4444</f>
        <v>138242.33000000054</v>
      </c>
      <c r="F4450" s="3"/>
      <c r="G4450" s="22">
        <f>G4091+G4163-G4444</f>
        <v>195020.42000000039</v>
      </c>
      <c r="H4450" s="3"/>
      <c r="I4450" s="22">
        <f>I4091+I4163-I4444</f>
        <v>-505719.57999999961</v>
      </c>
      <c r="J4450" s="3"/>
      <c r="K4450" s="22">
        <f>K4091+K4163-K4444</f>
        <v>343188.42000000039</v>
      </c>
      <c r="L4450" s="3"/>
      <c r="M4450" s="22">
        <f>M4091+M4163-M4444</f>
        <v>92645.420000000391</v>
      </c>
      <c r="N4450" s="3"/>
      <c r="O4450" s="3"/>
      <c r="P4450" s="3"/>
      <c r="Q4450" s="22">
        <f>Q4091+Q4163-Q4444</f>
        <v>197645.42000000039</v>
      </c>
      <c r="U4450" s="35"/>
    </row>
    <row r="4451" spans="1:21" ht="11.85" customHeight="1" thickTop="1" x14ac:dyDescent="0.2"/>
    <row r="4452" spans="1:21" ht="11.85" customHeight="1" x14ac:dyDescent="0.2"/>
    <row r="4453" spans="1:21" ht="11.85" customHeight="1" x14ac:dyDescent="0.2"/>
    <row r="4454" spans="1:21" ht="11.85" customHeight="1" x14ac:dyDescent="0.2"/>
    <row r="4455" spans="1:21" ht="11.85" customHeight="1" x14ac:dyDescent="0.2"/>
    <row r="4456" spans="1:21" ht="11.85" customHeight="1" x14ac:dyDescent="0.2"/>
    <row r="4457" spans="1:21" ht="11.85" customHeight="1" x14ac:dyDescent="0.2"/>
    <row r="4458" spans="1:21" ht="11.85" customHeight="1" x14ac:dyDescent="0.2"/>
    <row r="4459" spans="1:21" ht="11.85" customHeight="1" x14ac:dyDescent="0.2"/>
    <row r="4460" spans="1:21" ht="11.85" customHeight="1" x14ac:dyDescent="0.2"/>
    <row r="4461" spans="1:21" ht="11.85" customHeight="1" x14ac:dyDescent="0.2"/>
    <row r="4462" spans="1:21" ht="11.85" customHeight="1" x14ac:dyDescent="0.2"/>
    <row r="4463" spans="1:21" ht="11.85" customHeight="1" x14ac:dyDescent="0.2"/>
    <row r="4464" spans="1:21" ht="11.85" customHeight="1" x14ac:dyDescent="0.2"/>
    <row r="4465" ht="11.85" customHeight="1" x14ac:dyDescent="0.2"/>
    <row r="4466" ht="11.85" customHeight="1" x14ac:dyDescent="0.2"/>
    <row r="4467" ht="11.85" customHeight="1" x14ac:dyDescent="0.2"/>
    <row r="4468" ht="11.85" customHeight="1" x14ac:dyDescent="0.2"/>
    <row r="4469" ht="11.85" customHeight="1" x14ac:dyDescent="0.2"/>
    <row r="4470" ht="11.85" customHeight="1" x14ac:dyDescent="0.2"/>
    <row r="4471" ht="11.85" customHeight="1" x14ac:dyDescent="0.2"/>
    <row r="4472" ht="11.85" customHeight="1" x14ac:dyDescent="0.2"/>
    <row r="4473" ht="11.85" customHeight="1" x14ac:dyDescent="0.2"/>
    <row r="4474" ht="11.85" customHeight="1" x14ac:dyDescent="0.2"/>
    <row r="4475" ht="11.85" customHeight="1" x14ac:dyDescent="0.2"/>
    <row r="4476" ht="11.85" customHeight="1" x14ac:dyDescent="0.2"/>
    <row r="4477" ht="11.85" customHeight="1" x14ac:dyDescent="0.2"/>
    <row r="4478" ht="11.85" customHeight="1" x14ac:dyDescent="0.2"/>
    <row r="4479" ht="11.85" customHeight="1" x14ac:dyDescent="0.2"/>
    <row r="4480" ht="11.85" customHeight="1" x14ac:dyDescent="0.2"/>
    <row r="4481" spans="5:20" ht="11.85" customHeight="1" x14ac:dyDescent="0.2"/>
    <row r="4482" spans="5:20" ht="11.85" customHeight="1" x14ac:dyDescent="0.2"/>
    <row r="4483" spans="5:20" s="2" customFormat="1" ht="11.85" customHeight="1" x14ac:dyDescent="0.2">
      <c r="E4483" s="3"/>
      <c r="G4483" s="4"/>
      <c r="T4483" s="6"/>
    </row>
    <row r="4484" spans="5:20" s="2" customFormat="1" ht="11.85" customHeight="1" x14ac:dyDescent="0.2">
      <c r="E4484" s="3"/>
      <c r="G4484" s="4"/>
      <c r="T4484" s="6"/>
    </row>
    <row r="4485" spans="5:20" s="2" customFormat="1" ht="11.85" customHeight="1" x14ac:dyDescent="0.2">
      <c r="E4485" s="3"/>
      <c r="G4485" s="4"/>
      <c r="T4485" s="6"/>
    </row>
    <row r="4486" spans="5:20" s="2" customFormat="1" ht="11.85" customHeight="1" x14ac:dyDescent="0.2">
      <c r="E4486" s="3"/>
      <c r="G4486" s="4"/>
      <c r="T4486" s="6"/>
    </row>
    <row r="4487" spans="5:20" s="2" customFormat="1" ht="11.85" customHeight="1" x14ac:dyDescent="0.2">
      <c r="E4487" s="3"/>
      <c r="G4487" s="4"/>
      <c r="T4487" s="6"/>
    </row>
    <row r="4488" spans="5:20" s="2" customFormat="1" ht="11.85" customHeight="1" x14ac:dyDescent="0.2">
      <c r="E4488" s="3"/>
      <c r="G4488" s="4"/>
      <c r="T4488" s="6"/>
    </row>
    <row r="4489" spans="5:20" s="2" customFormat="1" ht="11.85" customHeight="1" x14ac:dyDescent="0.2">
      <c r="E4489" s="3"/>
      <c r="G4489" s="4"/>
      <c r="T4489" s="6"/>
    </row>
    <row r="4490" spans="5:20" s="2" customFormat="1" ht="11.85" customHeight="1" x14ac:dyDescent="0.2">
      <c r="E4490" s="3"/>
      <c r="G4490" s="4"/>
      <c r="T4490" s="6"/>
    </row>
    <row r="4491" spans="5:20" s="2" customFormat="1" ht="11.85" customHeight="1" x14ac:dyDescent="0.2">
      <c r="E4491" s="3"/>
      <c r="G4491" s="4"/>
      <c r="T4491" s="6"/>
    </row>
    <row r="4492" spans="5:20" s="2" customFormat="1" ht="11.85" customHeight="1" x14ac:dyDescent="0.2">
      <c r="E4492" s="3"/>
      <c r="G4492" s="4"/>
      <c r="T4492" s="6"/>
    </row>
    <row r="4493" spans="5:20" s="2" customFormat="1" ht="11.85" customHeight="1" x14ac:dyDescent="0.2">
      <c r="E4493" s="3"/>
      <c r="G4493" s="4"/>
      <c r="T4493" s="6"/>
    </row>
    <row r="4494" spans="5:20" s="2" customFormat="1" ht="11.85" customHeight="1" x14ac:dyDescent="0.2">
      <c r="E4494" s="3"/>
      <c r="G4494" s="4"/>
      <c r="T4494" s="6"/>
    </row>
    <row r="4495" spans="5:20" s="2" customFormat="1" ht="11.85" customHeight="1" x14ac:dyDescent="0.2">
      <c r="E4495" s="3"/>
      <c r="G4495" s="4"/>
      <c r="T4495" s="6"/>
    </row>
    <row r="4496" spans="5:20" s="2" customFormat="1" ht="11.85" customHeight="1" x14ac:dyDescent="0.2">
      <c r="E4496" s="3"/>
      <c r="G4496" s="4"/>
      <c r="T4496" s="6"/>
    </row>
    <row r="4497" spans="1:20" s="2" customFormat="1" ht="11.25" customHeight="1" x14ac:dyDescent="0.2">
      <c r="A4497" s="1"/>
      <c r="B4497" s="1"/>
      <c r="E4497" s="3" t="str">
        <f>$E$1</f>
        <v>CITY OF BRADY</v>
      </c>
      <c r="G4497" s="4"/>
      <c r="T4497" s="6"/>
    </row>
    <row r="4498" spans="1:20" s="2" customFormat="1" ht="11.25" customHeight="1" x14ac:dyDescent="0.2">
      <c r="E4498" s="3" t="str">
        <f>$E$2</f>
        <v>BUDGET REPORT</v>
      </c>
      <c r="G4498" s="4"/>
      <c r="T4498" s="6"/>
    </row>
    <row r="4499" spans="1:20" ht="11.25" customHeight="1" x14ac:dyDescent="0.2">
      <c r="E4499" s="3" t="str">
        <f>$E$3</f>
        <v>FISCAL YEAR 2015 - 2016</v>
      </c>
    </row>
    <row r="4500" spans="1:20" ht="11.25" customHeight="1" x14ac:dyDescent="0.2">
      <c r="A4500" s="2" t="s">
        <v>1743</v>
      </c>
    </row>
    <row r="4501" spans="1:20" ht="11.25" customHeight="1" x14ac:dyDescent="0.2"/>
    <row r="4502" spans="1:20" ht="11.25" customHeight="1" x14ac:dyDescent="0.2">
      <c r="I4502" s="48" t="str">
        <f>$I$6</f>
        <v>(----- 2014-2015 ------)</v>
      </c>
      <c r="J4502" s="48"/>
      <c r="K4502" s="48"/>
      <c r="L4502" s="7"/>
      <c r="M4502" s="48" t="str">
        <f>$M$6</f>
        <v>2015-2016</v>
      </c>
      <c r="N4502" s="48"/>
      <c r="O4502" s="48"/>
      <c r="P4502" s="48"/>
      <c r="Q4502" s="48"/>
    </row>
    <row r="4503" spans="1:20" ht="11.25" customHeight="1" x14ac:dyDescent="0.2">
      <c r="C4503" s="7" t="str">
        <f>$C$7</f>
        <v>2011- 2012</v>
      </c>
      <c r="D4503" s="7"/>
      <c r="E4503" s="8" t="str">
        <f>$E$7</f>
        <v>2012-2013</v>
      </c>
      <c r="F4503" s="7"/>
      <c r="G4503" s="9" t="str">
        <f>$G$7</f>
        <v>2013- 2014</v>
      </c>
      <c r="H4503" s="7"/>
      <c r="I4503" s="7" t="s">
        <v>9</v>
      </c>
      <c r="J4503" s="7"/>
      <c r="K4503" s="7" t="str">
        <f>+$K$7</f>
        <v>PROJECTED</v>
      </c>
      <c r="L4503" s="7"/>
      <c r="M4503" s="7" t="str">
        <f>$M$7</f>
        <v>2015-2016</v>
      </c>
      <c r="N4503" s="7"/>
      <c r="O4503" s="7" t="str">
        <f>$O$7</f>
        <v>2015-2016</v>
      </c>
      <c r="P4503" s="7"/>
      <c r="Q4503" s="42" t="str">
        <f>+Q4440</f>
        <v>APPROVED</v>
      </c>
    </row>
    <row r="4504" spans="1:20" ht="11.25" customHeight="1" x14ac:dyDescent="0.2">
      <c r="A4504" s="10"/>
      <c r="C4504" s="11" t="s">
        <v>12</v>
      </c>
      <c r="D4504" s="7"/>
      <c r="E4504" s="12" t="s">
        <v>12</v>
      </c>
      <c r="F4504" s="7"/>
      <c r="G4504" s="13" t="s">
        <v>12</v>
      </c>
      <c r="H4504" s="7"/>
      <c r="I4504" s="11" t="s">
        <v>13</v>
      </c>
      <c r="J4504" s="7"/>
      <c r="K4504" s="11" t="s">
        <v>13</v>
      </c>
      <c r="L4504" s="7"/>
      <c r="M4504" s="11" t="str">
        <f>$M$8</f>
        <v>BASE</v>
      </c>
      <c r="N4504" s="7"/>
      <c r="O4504" s="11" t="str">
        <f>$O$8</f>
        <v>SUPPLEMENTAL</v>
      </c>
      <c r="P4504" s="7"/>
      <c r="Q4504" s="11" t="str">
        <f>$Q$8</f>
        <v>BUDGET</v>
      </c>
    </row>
    <row r="4505" spans="1:20" ht="11.25" customHeight="1" x14ac:dyDescent="0.2"/>
    <row r="4506" spans="1:20" ht="11.25" customHeight="1" x14ac:dyDescent="0.2">
      <c r="A4506" s="2" t="s">
        <v>16</v>
      </c>
      <c r="C4506" s="3"/>
      <c r="D4506" s="3"/>
      <c r="F4506" s="3"/>
      <c r="H4506" s="3"/>
      <c r="I4506" s="3"/>
      <c r="J4506" s="3"/>
      <c r="K4506" s="3"/>
      <c r="L4506" s="3"/>
      <c r="M4506" s="3"/>
      <c r="N4506" s="3"/>
      <c r="O4506" s="3"/>
      <c r="P4506" s="3"/>
      <c r="Q4506" s="3"/>
    </row>
    <row r="4507" spans="1:20" ht="11.25" customHeight="1" x14ac:dyDescent="0.2">
      <c r="A4507" s="2" t="s">
        <v>17</v>
      </c>
      <c r="C4507" s="3"/>
      <c r="D4507" s="3"/>
      <c r="E4507" s="3">
        <v>338894</v>
      </c>
      <c r="F4507" s="3"/>
      <c r="G4507" s="3">
        <f>+E4645</f>
        <v>642877.64</v>
      </c>
      <c r="H4507" s="3"/>
      <c r="I4507" s="3">
        <f>+G4645</f>
        <v>916419.87</v>
      </c>
      <c r="J4507" s="3"/>
      <c r="K4507" s="3">
        <f>+I4507</f>
        <v>916419.87</v>
      </c>
      <c r="L4507" s="3"/>
      <c r="M4507" s="3">
        <f>+K4645</f>
        <v>884613.87000000011</v>
      </c>
      <c r="N4507" s="3"/>
      <c r="O4507" s="3"/>
      <c r="P4507" s="3"/>
      <c r="Q4507" s="3">
        <f>+M4507</f>
        <v>884613.87000000011</v>
      </c>
    </row>
    <row r="4508" spans="1:20" ht="11.25" customHeight="1" x14ac:dyDescent="0.2">
      <c r="C4508" s="3"/>
      <c r="D4508" s="3"/>
      <c r="F4508" s="3"/>
      <c r="H4508" s="3"/>
      <c r="I4508" s="3"/>
      <c r="J4508" s="3"/>
      <c r="K4508" s="3"/>
      <c r="L4508" s="3"/>
      <c r="M4508" s="3"/>
      <c r="N4508" s="3"/>
      <c r="O4508" s="3"/>
      <c r="P4508" s="3"/>
      <c r="Q4508" s="3"/>
    </row>
    <row r="4509" spans="1:20" ht="11.25" customHeight="1" x14ac:dyDescent="0.2">
      <c r="A4509" s="14" t="s">
        <v>18</v>
      </c>
      <c r="C4509" s="3"/>
      <c r="D4509" s="3"/>
      <c r="F4509" s="3"/>
      <c r="H4509" s="3"/>
      <c r="I4509" s="3"/>
      <c r="J4509" s="3"/>
      <c r="K4509" s="3"/>
      <c r="L4509" s="3"/>
      <c r="M4509" s="3"/>
      <c r="N4509" s="3"/>
      <c r="O4509" s="3"/>
      <c r="P4509" s="3"/>
      <c r="Q4509" s="3"/>
    </row>
    <row r="4510" spans="1:20" ht="11.25" customHeight="1" x14ac:dyDescent="0.2">
      <c r="C4510" s="3"/>
      <c r="D4510" s="3"/>
      <c r="F4510" s="3"/>
      <c r="H4510" s="3"/>
      <c r="I4510" s="3"/>
      <c r="J4510" s="3"/>
      <c r="K4510" s="3"/>
      <c r="L4510" s="3"/>
      <c r="M4510" s="3"/>
      <c r="N4510" s="3"/>
      <c r="O4510" s="3"/>
      <c r="P4510" s="3"/>
      <c r="Q4510" s="3"/>
    </row>
    <row r="4511" spans="1:20" ht="11.25" customHeight="1" x14ac:dyDescent="0.2">
      <c r="A4511" s="14" t="s">
        <v>1599</v>
      </c>
      <c r="C4511" s="3"/>
      <c r="D4511" s="3"/>
      <c r="F4511" s="3"/>
      <c r="H4511" s="3"/>
      <c r="I4511" s="3"/>
      <c r="J4511" s="3"/>
      <c r="K4511" s="3"/>
      <c r="L4511" s="3"/>
      <c r="M4511" s="3"/>
      <c r="N4511" s="3"/>
      <c r="O4511" s="3"/>
      <c r="P4511" s="3"/>
      <c r="Q4511" s="3"/>
    </row>
    <row r="4512" spans="1:20" ht="11.25" customHeight="1" x14ac:dyDescent="0.2">
      <c r="A4512" s="2" t="s">
        <v>1744</v>
      </c>
      <c r="C4512" s="3">
        <v>0</v>
      </c>
      <c r="D4512" s="3"/>
      <c r="E4512" s="3">
        <v>226246.33</v>
      </c>
      <c r="F4512" s="3"/>
      <c r="G4512" s="4">
        <v>228187.81</v>
      </c>
      <c r="H4512" s="3"/>
      <c r="I4512" s="3">
        <v>210000</v>
      </c>
      <c r="J4512" s="3"/>
      <c r="K4512" s="3">
        <v>258000</v>
      </c>
      <c r="L4512" s="3"/>
      <c r="M4512" s="3">
        <v>240000</v>
      </c>
      <c r="N4512" s="3"/>
      <c r="O4512" s="3">
        <v>0</v>
      </c>
      <c r="P4512" s="3"/>
      <c r="Q4512" s="3">
        <f t="shared" ref="Q4512:Q4520" si="120">M4512+O4512</f>
        <v>240000</v>
      </c>
    </row>
    <row r="4513" spans="1:17" ht="11.25" customHeight="1" x14ac:dyDescent="0.2">
      <c r="A4513" s="2" t="s">
        <v>1745</v>
      </c>
      <c r="C4513" s="3">
        <v>0</v>
      </c>
      <c r="D4513" s="3"/>
      <c r="E4513" s="3">
        <v>975.02</v>
      </c>
      <c r="F4513" s="3"/>
      <c r="G4513" s="4">
        <v>3748.79</v>
      </c>
      <c r="H4513" s="3"/>
      <c r="I4513" s="3">
        <v>3000</v>
      </c>
      <c r="J4513" s="3"/>
      <c r="K4513" s="3">
        <v>3000</v>
      </c>
      <c r="L4513" s="3"/>
      <c r="M4513" s="3">
        <v>3000</v>
      </c>
      <c r="N4513" s="3"/>
      <c r="O4513" s="3">
        <v>0</v>
      </c>
      <c r="P4513" s="3"/>
      <c r="Q4513" s="3">
        <f t="shared" si="120"/>
        <v>3000</v>
      </c>
    </row>
    <row r="4514" spans="1:17" ht="11.25" customHeight="1" x14ac:dyDescent="0.2">
      <c r="A4514" s="2" t="s">
        <v>1746</v>
      </c>
      <c r="C4514" s="3">
        <v>0</v>
      </c>
      <c r="D4514" s="3"/>
      <c r="E4514" s="3">
        <v>64344.98</v>
      </c>
      <c r="F4514" s="3"/>
      <c r="G4514" s="4">
        <v>64344.959999999999</v>
      </c>
      <c r="H4514" s="3"/>
      <c r="I4514" s="3">
        <v>48258</v>
      </c>
      <c r="J4514" s="3"/>
      <c r="K4514" s="3">
        <v>48258</v>
      </c>
      <c r="L4514" s="3"/>
      <c r="M4514" s="3">
        <v>0</v>
      </c>
      <c r="N4514" s="3"/>
      <c r="O4514" s="3">
        <v>0</v>
      </c>
      <c r="P4514" s="3"/>
      <c r="Q4514" s="3">
        <f t="shared" si="120"/>
        <v>0</v>
      </c>
    </row>
    <row r="4515" spans="1:17" ht="11.25" customHeight="1" x14ac:dyDescent="0.2">
      <c r="A4515" s="2" t="s">
        <v>1747</v>
      </c>
      <c r="C4515" s="3">
        <v>0</v>
      </c>
      <c r="D4515" s="3"/>
      <c r="E4515" s="3">
        <v>6620.64</v>
      </c>
      <c r="F4515" s="3"/>
      <c r="G4515" s="4">
        <v>6620.92</v>
      </c>
      <c r="H4515" s="3"/>
      <c r="I4515" s="3">
        <v>6621</v>
      </c>
      <c r="J4515" s="3"/>
      <c r="K4515" s="3">
        <v>6621</v>
      </c>
      <c r="L4515" s="3"/>
      <c r="M4515" s="3">
        <v>6621</v>
      </c>
      <c r="N4515" s="3"/>
      <c r="O4515" s="3">
        <v>0</v>
      </c>
      <c r="P4515" s="3"/>
      <c r="Q4515" s="3">
        <f t="shared" si="120"/>
        <v>6621</v>
      </c>
    </row>
    <row r="4516" spans="1:17" ht="11.25" customHeight="1" x14ac:dyDescent="0.2">
      <c r="A4516" s="2" t="s">
        <v>1748</v>
      </c>
      <c r="C4516" s="3">
        <v>0</v>
      </c>
      <c r="D4516" s="3"/>
      <c r="E4516" s="3">
        <v>4443.1000000000004</v>
      </c>
      <c r="F4516" s="3"/>
      <c r="G4516" s="4">
        <v>4846.9399999999996</v>
      </c>
      <c r="H4516" s="3"/>
      <c r="I4516" s="3">
        <v>4847</v>
      </c>
      <c r="J4516" s="3"/>
      <c r="K4516" s="3">
        <v>4847</v>
      </c>
      <c r="L4516" s="3"/>
      <c r="M4516" s="3">
        <v>4847</v>
      </c>
      <c r="N4516" s="3"/>
      <c r="O4516" s="3">
        <v>0</v>
      </c>
      <c r="P4516" s="3"/>
      <c r="Q4516" s="3">
        <f t="shared" si="120"/>
        <v>4847</v>
      </c>
    </row>
    <row r="4517" spans="1:17" ht="11.25" customHeight="1" x14ac:dyDescent="0.2">
      <c r="A4517" s="2" t="s">
        <v>1749</v>
      </c>
      <c r="C4517" s="3">
        <v>0</v>
      </c>
      <c r="D4517" s="3"/>
      <c r="E4517" s="3">
        <v>27000</v>
      </c>
      <c r="F4517" s="3"/>
      <c r="G4517" s="4">
        <v>30000</v>
      </c>
      <c r="H4517" s="3"/>
      <c r="I4517" s="3">
        <v>30000</v>
      </c>
      <c r="J4517" s="3"/>
      <c r="K4517" s="3">
        <v>5000</v>
      </c>
      <c r="L4517" s="3"/>
      <c r="M4517" s="3">
        <v>0</v>
      </c>
      <c r="N4517" s="3"/>
      <c r="O4517" s="3">
        <v>0</v>
      </c>
      <c r="P4517" s="3"/>
      <c r="Q4517" s="3">
        <f t="shared" si="120"/>
        <v>0</v>
      </c>
    </row>
    <row r="4518" spans="1:17" ht="11.25" customHeight="1" x14ac:dyDescent="0.2">
      <c r="A4518" s="2" t="s">
        <v>1750</v>
      </c>
      <c r="C4518" s="3">
        <v>0</v>
      </c>
      <c r="D4518" s="3"/>
      <c r="E4518" s="3">
        <v>18480</v>
      </c>
      <c r="F4518" s="3"/>
      <c r="G4518" s="4">
        <v>18480</v>
      </c>
      <c r="H4518" s="3"/>
      <c r="I4518" s="3">
        <v>18480</v>
      </c>
      <c r="J4518" s="3"/>
      <c r="K4518" s="3">
        <v>18480</v>
      </c>
      <c r="L4518" s="3"/>
      <c r="M4518" s="3">
        <v>18480</v>
      </c>
      <c r="N4518" s="3"/>
      <c r="O4518" s="3">
        <v>0</v>
      </c>
      <c r="P4518" s="3"/>
      <c r="Q4518" s="3">
        <f t="shared" si="120"/>
        <v>18480</v>
      </c>
    </row>
    <row r="4519" spans="1:17" ht="11.25" customHeight="1" x14ac:dyDescent="0.2">
      <c r="A4519" s="2" t="s">
        <v>1751</v>
      </c>
      <c r="C4519" s="3">
        <v>0</v>
      </c>
      <c r="D4519" s="3"/>
      <c r="E4519" s="3">
        <v>7720.68</v>
      </c>
      <c r="F4519" s="3"/>
      <c r="G4519" s="4">
        <v>7720.68</v>
      </c>
      <c r="H4519" s="3"/>
      <c r="I4519" s="3">
        <v>7720</v>
      </c>
      <c r="J4519" s="3"/>
      <c r="K4519" s="3">
        <v>7720</v>
      </c>
      <c r="L4519" s="3"/>
      <c r="M4519" s="3">
        <v>7721</v>
      </c>
      <c r="N4519" s="3"/>
      <c r="O4519" s="3">
        <v>0</v>
      </c>
      <c r="P4519" s="3"/>
      <c r="Q4519" s="3">
        <f>M4519+O4519</f>
        <v>7721</v>
      </c>
    </row>
    <row r="4520" spans="1:17" ht="11.25" customHeight="1" x14ac:dyDescent="0.2">
      <c r="A4520" s="2" t="s">
        <v>1752</v>
      </c>
      <c r="C4520" s="3">
        <v>0</v>
      </c>
      <c r="D4520" s="3"/>
      <c r="E4520" s="3">
        <v>2768.95</v>
      </c>
      <c r="F4520" s="3"/>
      <c r="G4520" s="4">
        <v>0</v>
      </c>
      <c r="H4520" s="3"/>
      <c r="I4520" s="3">
        <v>0</v>
      </c>
      <c r="J4520" s="3"/>
      <c r="K4520" s="3">
        <v>0</v>
      </c>
      <c r="L4520" s="3"/>
      <c r="M4520" s="3">
        <v>0</v>
      </c>
      <c r="N4520" s="3"/>
      <c r="O4520" s="3">
        <v>0</v>
      </c>
      <c r="P4520" s="3"/>
      <c r="Q4520" s="3">
        <f t="shared" si="120"/>
        <v>0</v>
      </c>
    </row>
    <row r="4521" spans="1:17" ht="11.25" customHeight="1" x14ac:dyDescent="0.2">
      <c r="A4521" s="2" t="s">
        <v>1753</v>
      </c>
      <c r="C4521" s="19">
        <v>0</v>
      </c>
      <c r="D4521" s="3"/>
      <c r="E4521" s="19">
        <v>91833.29</v>
      </c>
      <c r="F4521" s="3"/>
      <c r="G4521" s="20">
        <v>0</v>
      </c>
      <c r="H4521" s="3"/>
      <c r="I4521" s="19">
        <v>0</v>
      </c>
      <c r="J4521" s="3"/>
      <c r="K4521" s="19">
        <v>0</v>
      </c>
      <c r="L4521" s="3"/>
      <c r="M4521" s="19">
        <v>0</v>
      </c>
      <c r="N4521" s="3"/>
      <c r="O4521" s="19">
        <v>0</v>
      </c>
      <c r="P4521" s="3"/>
      <c r="Q4521" s="19">
        <v>0</v>
      </c>
    </row>
    <row r="4522" spans="1:17" ht="11.25" customHeight="1" x14ac:dyDescent="0.2">
      <c r="A4522" s="2" t="s">
        <v>1754</v>
      </c>
      <c r="C4522" s="16">
        <v>0</v>
      </c>
      <c r="D4522" s="3"/>
      <c r="E4522" s="16">
        <v>0</v>
      </c>
      <c r="F4522" s="3"/>
      <c r="G4522" s="17">
        <v>0</v>
      </c>
      <c r="H4522" s="3"/>
      <c r="I4522" s="16">
        <v>0</v>
      </c>
      <c r="J4522" s="3"/>
      <c r="K4522" s="16">
        <v>0</v>
      </c>
      <c r="L4522" s="3"/>
      <c r="M4522" s="16">
        <v>0</v>
      </c>
      <c r="N4522" s="3"/>
      <c r="O4522" s="16">
        <v>0</v>
      </c>
      <c r="P4522" s="3"/>
      <c r="Q4522" s="16">
        <v>0</v>
      </c>
    </row>
    <row r="4523" spans="1:17" ht="11.25" customHeight="1" x14ac:dyDescent="0.2">
      <c r="A4523" s="2" t="s">
        <v>1054</v>
      </c>
      <c r="C4523" s="3">
        <f>SUM(C4512:C4522)</f>
        <v>0</v>
      </c>
      <c r="D4523" s="3"/>
      <c r="E4523" s="3">
        <f>SUM(E4512:E4522)</f>
        <v>450432.98999999993</v>
      </c>
      <c r="F4523" s="3"/>
      <c r="G4523" s="4">
        <f>SUM(G4512:G4522)</f>
        <v>363950.1</v>
      </c>
      <c r="H4523" s="3"/>
      <c r="I4523" s="3">
        <f>SUM(I4512:I4522)</f>
        <v>328926</v>
      </c>
      <c r="J4523" s="3"/>
      <c r="K4523" s="3">
        <f>SUM(K4512:K4522)</f>
        <v>351926</v>
      </c>
      <c r="L4523" s="3"/>
      <c r="M4523" s="3">
        <f>SUM(M4512:M4522)</f>
        <v>280669</v>
      </c>
      <c r="N4523" s="3"/>
      <c r="O4523" s="3">
        <f>SUM(O4512:O4522)</f>
        <v>0</v>
      </c>
      <c r="P4523" s="3"/>
      <c r="Q4523" s="3">
        <f>SUM(Q4512:Q4522)</f>
        <v>280669</v>
      </c>
    </row>
    <row r="4524" spans="1:17" ht="11.25" customHeight="1" x14ac:dyDescent="0.2">
      <c r="C4524" s="3"/>
      <c r="D4524" s="3"/>
      <c r="F4524" s="3"/>
      <c r="H4524" s="3"/>
      <c r="I4524" s="3"/>
      <c r="J4524" s="3"/>
      <c r="K4524" s="3"/>
      <c r="L4524" s="3"/>
      <c r="M4524" s="3"/>
      <c r="N4524" s="3"/>
      <c r="O4524" s="3"/>
      <c r="P4524" s="3"/>
      <c r="Q4524" s="3"/>
    </row>
    <row r="4525" spans="1:17" ht="11.25" customHeight="1" thickBot="1" x14ac:dyDescent="0.25">
      <c r="A4525" s="2" t="s">
        <v>234</v>
      </c>
      <c r="C4525" s="22">
        <f>C4523</f>
        <v>0</v>
      </c>
      <c r="D4525" s="3"/>
      <c r="E4525" s="22">
        <f>E4523</f>
        <v>450432.98999999993</v>
      </c>
      <c r="F4525" s="3"/>
      <c r="G4525" s="23">
        <f>G4523</f>
        <v>363950.1</v>
      </c>
      <c r="H4525" s="3"/>
      <c r="I4525" s="22">
        <f>I4523</f>
        <v>328926</v>
      </c>
      <c r="J4525" s="3"/>
      <c r="K4525" s="22">
        <f>K4523</f>
        <v>351926</v>
      </c>
      <c r="L4525" s="3"/>
      <c r="M4525" s="22">
        <f>M4523</f>
        <v>280669</v>
      </c>
      <c r="N4525" s="3"/>
      <c r="O4525" s="22">
        <f>O4523</f>
        <v>0</v>
      </c>
      <c r="P4525" s="3"/>
      <c r="Q4525" s="22">
        <f>Q4523</f>
        <v>280669</v>
      </c>
    </row>
    <row r="4526" spans="1:17" ht="11.25" customHeight="1" thickTop="1" x14ac:dyDescent="0.2">
      <c r="C4526" s="3"/>
      <c r="D4526" s="3"/>
      <c r="F4526" s="3"/>
      <c r="H4526" s="3"/>
      <c r="I4526" s="3"/>
      <c r="J4526" s="3"/>
      <c r="K4526" s="3"/>
      <c r="L4526" s="3"/>
      <c r="M4526" s="3"/>
      <c r="N4526" s="3"/>
      <c r="O4526" s="3"/>
      <c r="P4526" s="3"/>
      <c r="Q4526" s="3"/>
    </row>
    <row r="4527" spans="1:17" ht="11.25" customHeight="1" x14ac:dyDescent="0.2">
      <c r="C4527" s="3"/>
      <c r="D4527" s="3"/>
      <c r="F4527" s="3"/>
      <c r="H4527" s="3"/>
      <c r="I4527" s="3"/>
      <c r="J4527" s="3"/>
      <c r="K4527" s="3"/>
      <c r="L4527" s="3"/>
      <c r="M4527" s="3"/>
      <c r="N4527" s="3"/>
      <c r="O4527" s="3"/>
      <c r="P4527" s="3"/>
      <c r="Q4527" s="3"/>
    </row>
    <row r="4528" spans="1:17" ht="11.25" customHeight="1" x14ac:dyDescent="0.2">
      <c r="A4528" s="2" t="s">
        <v>235</v>
      </c>
      <c r="C4528" s="3">
        <f>C4507+C4525</f>
        <v>0</v>
      </c>
      <c r="D4528" s="3"/>
      <c r="E4528" s="3">
        <f>E4507+E4525</f>
        <v>789326.99</v>
      </c>
      <c r="F4528" s="3"/>
      <c r="G4528" s="4">
        <f>G4507+G4525</f>
        <v>1006827.74</v>
      </c>
      <c r="H4528" s="3"/>
      <c r="I4528" s="3">
        <f>I4507+I4525</f>
        <v>1245345.8700000001</v>
      </c>
      <c r="J4528" s="3"/>
      <c r="K4528" s="3">
        <f>K4507+K4525</f>
        <v>1268345.8700000001</v>
      </c>
      <c r="L4528" s="3"/>
      <c r="M4528" s="3">
        <f>M4507+M4525</f>
        <v>1165282.8700000001</v>
      </c>
      <c r="N4528" s="3"/>
      <c r="O4528" s="3"/>
      <c r="P4528" s="3"/>
      <c r="Q4528" s="3">
        <f>Q4507+Q4525</f>
        <v>1165282.8700000001</v>
      </c>
    </row>
    <row r="4529" ht="11.25" customHeight="1" x14ac:dyDescent="0.2"/>
    <row r="4530" ht="11.25" customHeight="1" x14ac:dyDescent="0.2"/>
    <row r="4531" ht="11.25" customHeight="1" x14ac:dyDescent="0.2"/>
    <row r="4532" ht="11.25" customHeight="1" x14ac:dyDescent="0.2"/>
    <row r="4533" ht="11.25" customHeight="1" x14ac:dyDescent="0.2"/>
    <row r="4534" ht="11.25" customHeight="1" x14ac:dyDescent="0.2"/>
    <row r="4535" ht="11.25" customHeight="1" x14ac:dyDescent="0.2"/>
    <row r="4536" ht="11.25" customHeight="1" x14ac:dyDescent="0.2"/>
    <row r="4537" ht="11.25" customHeight="1" x14ac:dyDescent="0.2"/>
    <row r="4538" ht="11.25" customHeight="1" x14ac:dyDescent="0.2"/>
    <row r="4539" ht="11.25" customHeight="1" x14ac:dyDescent="0.2"/>
    <row r="4540" ht="11.25" customHeight="1" x14ac:dyDescent="0.2"/>
    <row r="4541" ht="11.25" customHeight="1" x14ac:dyDescent="0.2"/>
    <row r="4542" ht="11.25" customHeight="1" x14ac:dyDescent="0.2"/>
    <row r="4543" ht="11.25" customHeight="1" x14ac:dyDescent="0.2"/>
    <row r="4544" ht="11.25" customHeight="1" x14ac:dyDescent="0.2"/>
    <row r="4545" ht="11.25" customHeight="1" x14ac:dyDescent="0.2"/>
    <row r="4546" ht="11.25" customHeight="1" x14ac:dyDescent="0.2"/>
    <row r="4547" ht="11.25" customHeight="1" x14ac:dyDescent="0.2"/>
    <row r="4548" ht="11.25" customHeight="1" x14ac:dyDescent="0.2"/>
    <row r="4549" ht="11.25" customHeight="1" x14ac:dyDescent="0.2"/>
    <row r="4550" ht="11.25" customHeight="1" x14ac:dyDescent="0.2"/>
    <row r="4551" ht="11.25" customHeight="1" x14ac:dyDescent="0.2"/>
    <row r="4552" ht="11.25" customHeight="1" x14ac:dyDescent="0.2"/>
    <row r="4553" ht="11.25" customHeight="1" x14ac:dyDescent="0.2"/>
    <row r="4554" ht="11.25" customHeight="1" x14ac:dyDescent="0.2"/>
    <row r="4555" ht="11.25" customHeight="1" x14ac:dyDescent="0.2"/>
    <row r="4556" ht="11.25" customHeight="1" x14ac:dyDescent="0.2"/>
    <row r="4557" ht="11.25" customHeight="1" x14ac:dyDescent="0.2"/>
    <row r="4558" ht="11.25" customHeight="1" x14ac:dyDescent="0.2"/>
    <row r="4559" ht="11.25" customHeight="1" x14ac:dyDescent="0.2"/>
    <row r="4560" ht="11.25" customHeight="1" x14ac:dyDescent="0.2"/>
    <row r="4561" spans="1:17" ht="11.25" customHeight="1" x14ac:dyDescent="0.2"/>
    <row r="4562" spans="1:17" ht="11.25" customHeight="1" x14ac:dyDescent="0.2"/>
    <row r="4563" spans="1:17" ht="11.25" customHeight="1" x14ac:dyDescent="0.2">
      <c r="A4563" s="1"/>
      <c r="B4563" s="1"/>
      <c r="E4563" s="3" t="str">
        <f>$E$1</f>
        <v>CITY OF BRADY</v>
      </c>
    </row>
    <row r="4564" spans="1:17" ht="11.25" customHeight="1" x14ac:dyDescent="0.2">
      <c r="E4564" s="3" t="str">
        <f>$E$2</f>
        <v>BUDGET REPORT</v>
      </c>
    </row>
    <row r="4565" spans="1:17" ht="11.25" customHeight="1" x14ac:dyDescent="0.2">
      <c r="E4565" s="3" t="str">
        <f>$E$3</f>
        <v>FISCAL YEAR 2015 - 2016</v>
      </c>
    </row>
    <row r="4566" spans="1:17" ht="11.25" customHeight="1" x14ac:dyDescent="0.2">
      <c r="A4566" s="2" t="s">
        <v>1743</v>
      </c>
    </row>
    <row r="4567" spans="1:17" ht="11.25" customHeight="1" x14ac:dyDescent="0.2">
      <c r="A4567" s="2" t="s">
        <v>1755</v>
      </c>
    </row>
    <row r="4568" spans="1:17" ht="11.25" customHeight="1" x14ac:dyDescent="0.2">
      <c r="I4568" s="48" t="str">
        <f>$I$6</f>
        <v>(----- 2014-2015 ------)</v>
      </c>
      <c r="J4568" s="48"/>
      <c r="K4568" s="48"/>
      <c r="L4568" s="7"/>
      <c r="M4568" s="48" t="str">
        <f>$M$6</f>
        <v>2015-2016</v>
      </c>
      <c r="N4568" s="48"/>
      <c r="O4568" s="48"/>
      <c r="P4568" s="48"/>
      <c r="Q4568" s="48"/>
    </row>
    <row r="4569" spans="1:17" ht="11.25" customHeight="1" x14ac:dyDescent="0.2">
      <c r="C4569" s="7" t="str">
        <f>$C$7</f>
        <v>2011- 2012</v>
      </c>
      <c r="D4569" s="7"/>
      <c r="E4569" s="8" t="str">
        <f>$E$7</f>
        <v>2012-2013</v>
      </c>
      <c r="F4569" s="7"/>
      <c r="G4569" s="9" t="str">
        <f>$G$7</f>
        <v>2013- 2014</v>
      </c>
      <c r="H4569" s="7"/>
      <c r="I4569" s="7" t="s">
        <v>9</v>
      </c>
      <c r="J4569" s="7"/>
      <c r="K4569" s="7" t="str">
        <f>+$K$7</f>
        <v>PROJECTED</v>
      </c>
      <c r="L4569" s="7"/>
      <c r="M4569" s="7" t="str">
        <f>$M$7</f>
        <v>2015-2016</v>
      </c>
      <c r="N4569" s="7"/>
      <c r="O4569" s="7" t="str">
        <f>$O$7</f>
        <v>2015-2016</v>
      </c>
      <c r="P4569" s="7"/>
      <c r="Q4569" s="42" t="str">
        <f>+$Q$4503</f>
        <v>APPROVED</v>
      </c>
    </row>
    <row r="4570" spans="1:17" ht="11.25" customHeight="1" x14ac:dyDescent="0.2">
      <c r="A4570" s="10" t="s">
        <v>237</v>
      </c>
      <c r="C4570" s="11" t="s">
        <v>12</v>
      </c>
      <c r="D4570" s="7"/>
      <c r="E4570" s="12" t="s">
        <v>12</v>
      </c>
      <c r="F4570" s="7"/>
      <c r="G4570" s="13" t="s">
        <v>12</v>
      </c>
      <c r="H4570" s="7"/>
      <c r="I4570" s="11" t="s">
        <v>13</v>
      </c>
      <c r="J4570" s="7"/>
      <c r="K4570" s="11" t="s">
        <v>13</v>
      </c>
      <c r="L4570" s="7"/>
      <c r="M4570" s="11" t="str">
        <f>$M$8</f>
        <v>BASE</v>
      </c>
      <c r="N4570" s="7"/>
      <c r="O4570" s="11" t="str">
        <f>$O$8</f>
        <v>SUPPLEMENTAL</v>
      </c>
      <c r="P4570" s="7"/>
      <c r="Q4570" s="11" t="str">
        <f>$Q$8</f>
        <v>BUDGET</v>
      </c>
    </row>
    <row r="4571" spans="1:17" ht="11.25" customHeight="1" x14ac:dyDescent="0.2"/>
    <row r="4572" spans="1:17" ht="11.25" customHeight="1" x14ac:dyDescent="0.2">
      <c r="A4572" s="14" t="s">
        <v>250</v>
      </c>
      <c r="C4572" s="3"/>
      <c r="D4572" s="3"/>
      <c r="F4572" s="3"/>
      <c r="H4572" s="3"/>
      <c r="I4572" s="3"/>
      <c r="J4572" s="3"/>
      <c r="K4572" s="3"/>
      <c r="L4572" s="3"/>
      <c r="M4572" s="3"/>
      <c r="N4572" s="3"/>
      <c r="O4572" s="3"/>
      <c r="P4572" s="3"/>
      <c r="Q4572" s="3"/>
    </row>
    <row r="4573" spans="1:17" ht="11.25" customHeight="1" x14ac:dyDescent="0.2">
      <c r="A4573" s="2" t="s">
        <v>1756</v>
      </c>
      <c r="C4573" s="3">
        <v>0</v>
      </c>
      <c r="D4573" s="3"/>
      <c r="E4573" s="3">
        <v>676.25</v>
      </c>
      <c r="F4573" s="3"/>
      <c r="G4573" s="4">
        <v>1231.5</v>
      </c>
      <c r="H4573" s="3"/>
      <c r="I4573" s="3">
        <v>1500</v>
      </c>
      <c r="J4573" s="3"/>
      <c r="K4573" s="3">
        <v>268</v>
      </c>
      <c r="L4573" s="3"/>
      <c r="M4573" s="3">
        <v>0</v>
      </c>
      <c r="N4573" s="3"/>
      <c r="O4573" s="3">
        <v>0</v>
      </c>
      <c r="P4573" s="3"/>
      <c r="Q4573" s="3">
        <f t="shared" ref="Q4573:Q4584" si="121">M4573+O4573</f>
        <v>0</v>
      </c>
    </row>
    <row r="4574" spans="1:17" ht="11.25" customHeight="1" x14ac:dyDescent="0.2">
      <c r="A4574" s="2" t="s">
        <v>1757</v>
      </c>
      <c r="C4574" s="3">
        <v>0</v>
      </c>
      <c r="D4574" s="3"/>
      <c r="E4574" s="3">
        <v>0</v>
      </c>
      <c r="F4574" s="3"/>
      <c r="G4574" s="4">
        <v>1606.5</v>
      </c>
      <c r="H4574" s="3"/>
      <c r="I4574" s="3">
        <v>2821</v>
      </c>
      <c r="J4574" s="3"/>
      <c r="K4574" s="3">
        <v>1214</v>
      </c>
      <c r="L4574" s="3"/>
      <c r="M4574" s="3">
        <v>2821</v>
      </c>
      <c r="N4574" s="3"/>
      <c r="O4574" s="3">
        <v>0</v>
      </c>
      <c r="P4574" s="3"/>
      <c r="Q4574" s="3">
        <f t="shared" si="121"/>
        <v>2821</v>
      </c>
    </row>
    <row r="4575" spans="1:17" ht="11.25" customHeight="1" x14ac:dyDescent="0.2">
      <c r="A4575" s="2" t="s">
        <v>1758</v>
      </c>
      <c r="C4575" s="3">
        <v>0</v>
      </c>
      <c r="D4575" s="3"/>
      <c r="E4575" s="3">
        <v>0</v>
      </c>
      <c r="F4575" s="3"/>
      <c r="G4575" s="4">
        <v>0</v>
      </c>
      <c r="H4575" s="3"/>
      <c r="I4575" s="3">
        <v>0</v>
      </c>
      <c r="J4575" s="3"/>
      <c r="K4575" s="3">
        <v>4000</v>
      </c>
      <c r="L4575" s="3"/>
      <c r="M4575" s="3">
        <v>4000</v>
      </c>
      <c r="N4575" s="3"/>
      <c r="O4575" s="3">
        <v>0</v>
      </c>
      <c r="P4575" s="3"/>
      <c r="Q4575" s="3">
        <f>M4575+O4575</f>
        <v>4000</v>
      </c>
    </row>
    <row r="4576" spans="1:17" ht="11.25" customHeight="1" x14ac:dyDescent="0.2">
      <c r="A4576" s="2" t="s">
        <v>1759</v>
      </c>
      <c r="C4576" s="3">
        <v>0</v>
      </c>
      <c r="D4576" s="3"/>
      <c r="E4576" s="3">
        <v>5181.22</v>
      </c>
      <c r="F4576" s="3"/>
      <c r="G4576" s="4">
        <v>5330.69</v>
      </c>
      <c r="H4576" s="3"/>
      <c r="I4576" s="3">
        <v>5250</v>
      </c>
      <c r="J4576" s="3"/>
      <c r="K4576" s="3">
        <v>40250</v>
      </c>
      <c r="L4576" s="3"/>
      <c r="M4576" s="3">
        <v>10000</v>
      </c>
      <c r="N4576" s="3"/>
      <c r="O4576" s="3">
        <v>0</v>
      </c>
      <c r="P4576" s="3"/>
      <c r="Q4576" s="3">
        <f t="shared" si="121"/>
        <v>10000</v>
      </c>
    </row>
    <row r="4577" spans="1:17" ht="11.25" customHeight="1" x14ac:dyDescent="0.2">
      <c r="A4577" s="2" t="s">
        <v>1760</v>
      </c>
      <c r="C4577" s="3">
        <v>0</v>
      </c>
      <c r="D4577" s="3"/>
      <c r="E4577" s="3">
        <v>14975</v>
      </c>
      <c r="F4577" s="3"/>
      <c r="G4577" s="4">
        <v>11000</v>
      </c>
      <c r="H4577" s="3"/>
      <c r="I4577" s="3">
        <v>0</v>
      </c>
      <c r="J4577" s="3"/>
      <c r="K4577" s="3">
        <v>0</v>
      </c>
      <c r="L4577" s="3"/>
      <c r="M4577" s="3">
        <v>0</v>
      </c>
      <c r="N4577" s="3"/>
      <c r="O4577" s="3">
        <v>0</v>
      </c>
      <c r="P4577" s="3"/>
      <c r="Q4577" s="3">
        <f t="shared" si="121"/>
        <v>0</v>
      </c>
    </row>
    <row r="4578" spans="1:17" ht="11.25" customHeight="1" x14ac:dyDescent="0.2">
      <c r="A4578" s="2" t="s">
        <v>1761</v>
      </c>
      <c r="C4578" s="3">
        <v>0</v>
      </c>
      <c r="D4578" s="3"/>
      <c r="E4578" s="3">
        <v>15215</v>
      </c>
      <c r="F4578" s="3"/>
      <c r="G4578" s="4">
        <v>30000</v>
      </c>
      <c r="H4578" s="3"/>
      <c r="I4578" s="3">
        <v>36000</v>
      </c>
      <c r="J4578" s="3"/>
      <c r="K4578" s="3">
        <v>36000</v>
      </c>
      <c r="L4578" s="3"/>
      <c r="M4578" s="3">
        <v>36300</v>
      </c>
      <c r="N4578" s="3"/>
      <c r="O4578" s="3">
        <v>0</v>
      </c>
      <c r="P4578" s="3"/>
      <c r="Q4578" s="3">
        <f t="shared" si="121"/>
        <v>36300</v>
      </c>
    </row>
    <row r="4579" spans="1:17" ht="11.25" customHeight="1" x14ac:dyDescent="0.2">
      <c r="A4579" s="2" t="s">
        <v>1762</v>
      </c>
      <c r="C4579" s="3">
        <v>0</v>
      </c>
      <c r="D4579" s="3"/>
      <c r="E4579" s="3">
        <v>38700.31</v>
      </c>
      <c r="F4579" s="3"/>
      <c r="G4579" s="4">
        <v>0</v>
      </c>
      <c r="H4579" s="3"/>
      <c r="I4579" s="3">
        <v>0</v>
      </c>
      <c r="J4579" s="3"/>
      <c r="K4579" s="3">
        <v>0</v>
      </c>
      <c r="L4579" s="3"/>
      <c r="M4579" s="3">
        <v>0</v>
      </c>
      <c r="N4579" s="3"/>
      <c r="O4579" s="3">
        <v>0</v>
      </c>
      <c r="P4579" s="3"/>
      <c r="Q4579" s="3">
        <v>0</v>
      </c>
    </row>
    <row r="4580" spans="1:17" ht="11.25" customHeight="1" x14ac:dyDescent="0.2">
      <c r="A4580" s="2" t="s">
        <v>1763</v>
      </c>
      <c r="C4580" s="3">
        <v>0</v>
      </c>
      <c r="D4580" s="3"/>
      <c r="E4580" s="3">
        <v>27500</v>
      </c>
      <c r="F4580" s="3"/>
      <c r="G4580" s="4">
        <v>30000</v>
      </c>
      <c r="H4580" s="3"/>
      <c r="I4580" s="3">
        <v>30000</v>
      </c>
      <c r="J4580" s="3"/>
      <c r="K4580" s="3">
        <v>30000</v>
      </c>
      <c r="L4580" s="3"/>
      <c r="M4580" s="3">
        <v>30000</v>
      </c>
      <c r="N4580" s="3"/>
      <c r="O4580" s="3">
        <v>0</v>
      </c>
      <c r="P4580" s="3"/>
      <c r="Q4580" s="3">
        <f t="shared" si="121"/>
        <v>30000</v>
      </c>
    </row>
    <row r="4581" spans="1:17" ht="11.25" customHeight="1" x14ac:dyDescent="0.2">
      <c r="A4581" s="2" t="s">
        <v>1764</v>
      </c>
      <c r="C4581" s="3">
        <v>0</v>
      </c>
      <c r="D4581" s="3"/>
      <c r="E4581" s="3">
        <v>27495</v>
      </c>
      <c r="F4581" s="3"/>
      <c r="G4581" s="4">
        <v>0</v>
      </c>
      <c r="H4581" s="3"/>
      <c r="I4581" s="3">
        <v>225000</v>
      </c>
      <c r="J4581" s="3"/>
      <c r="K4581" s="3">
        <v>187000</v>
      </c>
      <c r="L4581" s="3"/>
      <c r="M4581" s="3">
        <v>0</v>
      </c>
      <c r="N4581" s="3"/>
      <c r="O4581" s="3">
        <v>0</v>
      </c>
      <c r="P4581" s="3"/>
      <c r="Q4581" s="3">
        <v>0</v>
      </c>
    </row>
    <row r="4582" spans="1:17" ht="11.25" customHeight="1" x14ac:dyDescent="0.2">
      <c r="A4582" s="2" t="s">
        <v>1765</v>
      </c>
      <c r="C4582" s="19">
        <v>0</v>
      </c>
      <c r="D4582" s="3"/>
      <c r="E4582" s="19">
        <v>4500</v>
      </c>
      <c r="F4582" s="3"/>
      <c r="G4582" s="20">
        <v>4500</v>
      </c>
      <c r="H4582" s="3"/>
      <c r="I4582" s="19">
        <v>0</v>
      </c>
      <c r="J4582" s="3"/>
      <c r="K4582" s="19">
        <v>0</v>
      </c>
      <c r="L4582" s="3"/>
      <c r="M4582" s="19">
        <v>0</v>
      </c>
      <c r="N4582" s="3"/>
      <c r="O4582" s="19">
        <v>0</v>
      </c>
      <c r="P4582" s="3"/>
      <c r="Q4582" s="3">
        <f t="shared" si="121"/>
        <v>0</v>
      </c>
    </row>
    <row r="4583" spans="1:17" ht="11.25" customHeight="1" x14ac:dyDescent="0.2">
      <c r="A4583" s="2" t="s">
        <v>1766</v>
      </c>
      <c r="C4583" s="19">
        <v>0</v>
      </c>
      <c r="D4583" s="3"/>
      <c r="E4583" s="19">
        <v>0</v>
      </c>
      <c r="F4583" s="3"/>
      <c r="G4583" s="20">
        <v>0</v>
      </c>
      <c r="H4583" s="3"/>
      <c r="I4583" s="19">
        <v>0</v>
      </c>
      <c r="J4583" s="3"/>
      <c r="K4583" s="19">
        <v>65000</v>
      </c>
      <c r="L4583" s="3"/>
      <c r="M4583" s="19">
        <v>65000</v>
      </c>
      <c r="N4583" s="3"/>
      <c r="O4583" s="19">
        <v>0</v>
      </c>
      <c r="P4583" s="3"/>
      <c r="Q4583" s="3">
        <f t="shared" si="121"/>
        <v>65000</v>
      </c>
    </row>
    <row r="4584" spans="1:17" ht="11.25" customHeight="1" x14ac:dyDescent="0.2">
      <c r="A4584" s="2" t="s">
        <v>1767</v>
      </c>
      <c r="C4584" s="16">
        <v>0</v>
      </c>
      <c r="D4584" s="3"/>
      <c r="E4584" s="16">
        <v>250</v>
      </c>
      <c r="F4584" s="3"/>
      <c r="G4584" s="17">
        <v>250</v>
      </c>
      <c r="H4584" s="3"/>
      <c r="I4584" s="16">
        <v>250</v>
      </c>
      <c r="J4584" s="3"/>
      <c r="K4584" s="16">
        <v>250</v>
      </c>
      <c r="L4584" s="3"/>
      <c r="M4584" s="16">
        <v>250</v>
      </c>
      <c r="N4584" s="3"/>
      <c r="O4584" s="16">
        <v>0</v>
      </c>
      <c r="P4584" s="3"/>
      <c r="Q4584" s="16">
        <f t="shared" si="121"/>
        <v>250</v>
      </c>
    </row>
    <row r="4585" spans="1:17" ht="11.25" customHeight="1" x14ac:dyDescent="0.2">
      <c r="A4585" s="2" t="s">
        <v>267</v>
      </c>
      <c r="C4585" s="3">
        <f>SUM(C4573:C4584)</f>
        <v>0</v>
      </c>
      <c r="D4585" s="3"/>
      <c r="E4585" s="3">
        <f>SUM(E4573:E4584)</f>
        <v>134492.78</v>
      </c>
      <c r="F4585" s="3"/>
      <c r="G4585" s="4">
        <f>SUM(G4573:G4584)</f>
        <v>83918.69</v>
      </c>
      <c r="H4585" s="3"/>
      <c r="I4585" s="3">
        <f>SUM(I4573:I4584)</f>
        <v>300821</v>
      </c>
      <c r="J4585" s="3"/>
      <c r="K4585" s="3">
        <f>SUM(K4573:K4584)</f>
        <v>363982</v>
      </c>
      <c r="L4585" s="3"/>
      <c r="M4585" s="3">
        <f>SUM(M4573:M4584)</f>
        <v>148371</v>
      </c>
      <c r="N4585" s="3"/>
      <c r="O4585" s="3">
        <f>SUM(O4573:O4584)</f>
        <v>0</v>
      </c>
      <c r="P4585" s="3"/>
      <c r="Q4585" s="3">
        <f>SUM(Q4573:Q4584)</f>
        <v>148371</v>
      </c>
    </row>
    <row r="4586" spans="1:17" ht="11.25" customHeight="1" x14ac:dyDescent="0.2">
      <c r="C4586" s="3"/>
      <c r="D4586" s="3"/>
      <c r="F4586" s="3"/>
      <c r="H4586" s="3"/>
      <c r="I4586" s="3"/>
      <c r="J4586" s="3"/>
      <c r="K4586" s="3"/>
      <c r="L4586" s="3"/>
      <c r="M4586" s="3"/>
      <c r="N4586" s="3"/>
      <c r="O4586" s="3"/>
      <c r="P4586" s="3"/>
      <c r="Q4586" s="3"/>
    </row>
    <row r="4587" spans="1:17" ht="11.25" customHeight="1" x14ac:dyDescent="0.2">
      <c r="A4587" s="14" t="s">
        <v>268</v>
      </c>
      <c r="C4587" s="3"/>
      <c r="D4587" s="3"/>
      <c r="F4587" s="3"/>
      <c r="H4587" s="3"/>
      <c r="I4587" s="3"/>
      <c r="J4587" s="3"/>
      <c r="K4587" s="3"/>
      <c r="L4587" s="3"/>
      <c r="M4587" s="3"/>
      <c r="N4587" s="3"/>
      <c r="O4587" s="3"/>
      <c r="P4587" s="3"/>
      <c r="Q4587" s="3"/>
    </row>
    <row r="4588" spans="1:17" ht="11.25" customHeight="1" x14ac:dyDescent="0.2">
      <c r="A4588" s="2" t="s">
        <v>1768</v>
      </c>
      <c r="C4588" s="3">
        <v>0</v>
      </c>
      <c r="D4588" s="3"/>
      <c r="E4588" s="3">
        <v>6465.46</v>
      </c>
      <c r="F4588" s="3"/>
      <c r="G4588" s="4">
        <v>4626.28</v>
      </c>
      <c r="H4588" s="3"/>
      <c r="I4588" s="3">
        <v>4000</v>
      </c>
      <c r="J4588" s="3"/>
      <c r="K4588" s="3">
        <v>6000</v>
      </c>
      <c r="L4588" s="3"/>
      <c r="M4588" s="3">
        <v>4000</v>
      </c>
      <c r="N4588" s="3"/>
      <c r="O4588" s="3">
        <v>0</v>
      </c>
      <c r="P4588" s="3"/>
      <c r="Q4588" s="3">
        <f t="shared" ref="Q4588:Q4596" si="122">M4588+O4588</f>
        <v>4000</v>
      </c>
    </row>
    <row r="4589" spans="1:17" ht="11.25" customHeight="1" x14ac:dyDescent="0.2">
      <c r="A4589" s="2" t="s">
        <v>1769</v>
      </c>
      <c r="C4589" s="3">
        <v>0</v>
      </c>
      <c r="D4589" s="3"/>
      <c r="E4589" s="3">
        <v>3250</v>
      </c>
      <c r="F4589" s="3"/>
      <c r="G4589" s="4">
        <v>0</v>
      </c>
      <c r="H4589" s="3"/>
      <c r="I4589" s="3">
        <v>4000</v>
      </c>
      <c r="J4589" s="3"/>
      <c r="K4589" s="3">
        <v>3303</v>
      </c>
      <c r="L4589" s="3"/>
      <c r="M4589" s="3">
        <v>2000</v>
      </c>
      <c r="N4589" s="3"/>
      <c r="O4589" s="3">
        <v>0</v>
      </c>
      <c r="P4589" s="3"/>
      <c r="Q4589" s="3">
        <f t="shared" si="122"/>
        <v>2000</v>
      </c>
    </row>
    <row r="4590" spans="1:17" ht="11.25" customHeight="1" x14ac:dyDescent="0.2">
      <c r="A4590" s="2" t="s">
        <v>1770</v>
      </c>
      <c r="C4590" s="3">
        <v>0</v>
      </c>
      <c r="D4590" s="3"/>
      <c r="E4590" s="3">
        <v>300</v>
      </c>
      <c r="F4590" s="3"/>
      <c r="G4590" s="4">
        <v>0</v>
      </c>
      <c r="H4590" s="3"/>
      <c r="I4590" s="3">
        <v>350</v>
      </c>
      <c r="J4590" s="3"/>
      <c r="K4590" s="3">
        <v>350</v>
      </c>
      <c r="L4590" s="3"/>
      <c r="M4590" s="3">
        <v>350</v>
      </c>
      <c r="N4590" s="3"/>
      <c r="O4590" s="3">
        <v>0</v>
      </c>
      <c r="P4590" s="3"/>
      <c r="Q4590" s="3">
        <f t="shared" si="122"/>
        <v>350</v>
      </c>
    </row>
    <row r="4591" spans="1:17" ht="11.25" customHeight="1" x14ac:dyDescent="0.2">
      <c r="A4591" s="2" t="s">
        <v>1771</v>
      </c>
      <c r="C4591" s="3">
        <v>0</v>
      </c>
      <c r="D4591" s="3"/>
      <c r="E4591" s="3">
        <v>74.72</v>
      </c>
      <c r="F4591" s="3"/>
      <c r="G4591" s="4">
        <v>77</v>
      </c>
      <c r="H4591" s="3"/>
      <c r="I4591" s="3">
        <v>150</v>
      </c>
      <c r="J4591" s="3"/>
      <c r="K4591" s="3">
        <v>150</v>
      </c>
      <c r="L4591" s="3"/>
      <c r="M4591" s="3">
        <v>0</v>
      </c>
      <c r="N4591" s="3"/>
      <c r="O4591" s="3">
        <v>0</v>
      </c>
      <c r="P4591" s="3"/>
      <c r="Q4591" s="3">
        <f t="shared" si="122"/>
        <v>0</v>
      </c>
    </row>
    <row r="4592" spans="1:17" ht="11.25" customHeight="1" x14ac:dyDescent="0.2">
      <c r="A4592" s="2" t="s">
        <v>1772</v>
      </c>
      <c r="C4592" s="3">
        <v>0</v>
      </c>
      <c r="D4592" s="3"/>
      <c r="E4592" s="3">
        <v>243.31</v>
      </c>
      <c r="F4592" s="3"/>
      <c r="G4592" s="4">
        <v>0</v>
      </c>
      <c r="H4592" s="3"/>
      <c r="I4592" s="3">
        <v>250</v>
      </c>
      <c r="J4592" s="3"/>
      <c r="K4592" s="3">
        <v>250</v>
      </c>
      <c r="L4592" s="3"/>
      <c r="M4592" s="3">
        <v>0</v>
      </c>
      <c r="N4592" s="3"/>
      <c r="O4592" s="3">
        <v>0</v>
      </c>
      <c r="P4592" s="3"/>
      <c r="Q4592" s="3">
        <f t="shared" si="122"/>
        <v>0</v>
      </c>
    </row>
    <row r="4593" spans="1:17" ht="11.25" customHeight="1" x14ac:dyDescent="0.2">
      <c r="A4593" s="2" t="s">
        <v>1773</v>
      </c>
      <c r="C4593" s="3">
        <v>0</v>
      </c>
      <c r="D4593" s="3"/>
      <c r="E4593" s="3">
        <v>21.64</v>
      </c>
      <c r="F4593" s="3"/>
      <c r="G4593" s="4">
        <v>32.11</v>
      </c>
      <c r="H4593" s="3"/>
      <c r="I4593" s="3">
        <v>250</v>
      </c>
      <c r="J4593" s="3"/>
      <c r="K4593" s="3">
        <v>450</v>
      </c>
      <c r="L4593" s="3"/>
      <c r="M4593" s="3">
        <v>250</v>
      </c>
      <c r="N4593" s="3"/>
      <c r="O4593" s="3">
        <v>0</v>
      </c>
      <c r="P4593" s="3"/>
      <c r="Q4593" s="3">
        <f>M4593+O4593</f>
        <v>250</v>
      </c>
    </row>
    <row r="4594" spans="1:17" ht="11.25" customHeight="1" x14ac:dyDescent="0.2">
      <c r="A4594" s="2" t="s">
        <v>1774</v>
      </c>
      <c r="C4594" s="3">
        <v>0</v>
      </c>
      <c r="D4594" s="3"/>
      <c r="E4594" s="3">
        <v>0</v>
      </c>
      <c r="F4594" s="3"/>
      <c r="G4594" s="4">
        <v>69</v>
      </c>
      <c r="H4594" s="3"/>
      <c r="I4594" s="3">
        <v>6500</v>
      </c>
      <c r="J4594" s="3"/>
      <c r="K4594" s="3">
        <v>6500</v>
      </c>
      <c r="L4594" s="3"/>
      <c r="M4594" s="3">
        <v>6500</v>
      </c>
      <c r="N4594" s="3"/>
      <c r="O4594" s="3">
        <v>0</v>
      </c>
      <c r="P4594" s="3"/>
      <c r="Q4594" s="3">
        <f t="shared" si="122"/>
        <v>6500</v>
      </c>
    </row>
    <row r="4595" spans="1:17" ht="11.25" customHeight="1" x14ac:dyDescent="0.2">
      <c r="A4595" s="2" t="s">
        <v>1775</v>
      </c>
      <c r="C4595" s="3">
        <v>0</v>
      </c>
      <c r="D4595" s="3"/>
      <c r="E4595" s="3">
        <v>1601.44</v>
      </c>
      <c r="F4595" s="3"/>
      <c r="G4595" s="4">
        <v>1605</v>
      </c>
      <c r="H4595" s="3"/>
      <c r="I4595" s="3">
        <v>2000</v>
      </c>
      <c r="J4595" s="3"/>
      <c r="K4595" s="3">
        <v>2747</v>
      </c>
      <c r="L4595" s="3"/>
      <c r="M4595" s="3">
        <v>3500</v>
      </c>
      <c r="N4595" s="3"/>
      <c r="O4595" s="3">
        <v>0</v>
      </c>
      <c r="P4595" s="3"/>
      <c r="Q4595" s="3">
        <f t="shared" si="122"/>
        <v>3500</v>
      </c>
    </row>
    <row r="4596" spans="1:17" ht="11.25" customHeight="1" x14ac:dyDescent="0.2">
      <c r="A4596" s="2" t="s">
        <v>1776</v>
      </c>
      <c r="C4596" s="16">
        <v>0</v>
      </c>
      <c r="D4596" s="3"/>
      <c r="E4596" s="16">
        <v>0</v>
      </c>
      <c r="F4596" s="3"/>
      <c r="G4596" s="17">
        <v>79.790000000000006</v>
      </c>
      <c r="H4596" s="3"/>
      <c r="I4596" s="16">
        <v>250</v>
      </c>
      <c r="J4596" s="3"/>
      <c r="K4596" s="16">
        <v>0</v>
      </c>
      <c r="L4596" s="3"/>
      <c r="M4596" s="16">
        <v>0</v>
      </c>
      <c r="N4596" s="3"/>
      <c r="O4596" s="16">
        <v>0</v>
      </c>
      <c r="P4596" s="3"/>
      <c r="Q4596" s="16">
        <f t="shared" si="122"/>
        <v>0</v>
      </c>
    </row>
    <row r="4597" spans="1:17" ht="11.25" customHeight="1" x14ac:dyDescent="0.2">
      <c r="A4597" s="2" t="s">
        <v>290</v>
      </c>
      <c r="C4597" s="3">
        <f>SUM(C4588:C4596)</f>
        <v>0</v>
      </c>
      <c r="D4597" s="3"/>
      <c r="E4597" s="3">
        <f>SUM(E4588:E4596)</f>
        <v>11956.569999999998</v>
      </c>
      <c r="F4597" s="3"/>
      <c r="G4597" s="4">
        <f>SUM(G4588:G4596)</f>
        <v>6489.1799999999994</v>
      </c>
      <c r="H4597" s="3"/>
      <c r="I4597" s="3">
        <f>SUM(I4588:I4596)</f>
        <v>17750</v>
      </c>
      <c r="J4597" s="3"/>
      <c r="K4597" s="3">
        <f>SUM(K4588:K4596)</f>
        <v>19750</v>
      </c>
      <c r="L4597" s="3"/>
      <c r="M4597" s="3">
        <f>SUM(M4588:M4596)</f>
        <v>16600</v>
      </c>
      <c r="N4597" s="3"/>
      <c r="O4597" s="3">
        <f>SUM(O4588:O4596)</f>
        <v>0</v>
      </c>
      <c r="P4597" s="3"/>
      <c r="Q4597" s="3">
        <f>SUM(Q4588:Q4596)</f>
        <v>16600</v>
      </c>
    </row>
    <row r="4598" spans="1:17" ht="11.25" customHeight="1" x14ac:dyDescent="0.2">
      <c r="C4598" s="3"/>
      <c r="D4598" s="3"/>
      <c r="F4598" s="3"/>
      <c r="H4598" s="3"/>
      <c r="I4598" s="3"/>
      <c r="J4598" s="3"/>
      <c r="K4598" s="3"/>
      <c r="L4598" s="3"/>
      <c r="M4598" s="3"/>
      <c r="N4598" s="3"/>
      <c r="O4598" s="3"/>
      <c r="P4598" s="3"/>
      <c r="Q4598" s="3"/>
    </row>
    <row r="4599" spans="1:17" ht="11.25" customHeight="1" x14ac:dyDescent="0.2">
      <c r="A4599" s="2" t="s">
        <v>1777</v>
      </c>
      <c r="C4599" s="3">
        <f>C4585+C4597</f>
        <v>0</v>
      </c>
      <c r="D4599" s="3"/>
      <c r="E4599" s="3">
        <f>E4585+E4597</f>
        <v>146449.35</v>
      </c>
      <c r="F4599" s="3"/>
      <c r="G4599" s="4">
        <f>G4585+G4597</f>
        <v>90407.87</v>
      </c>
      <c r="H4599" s="3"/>
      <c r="I4599" s="3">
        <f>I4585+I4597</f>
        <v>318571</v>
      </c>
      <c r="J4599" s="3"/>
      <c r="K4599" s="3">
        <f>K4585+K4597</f>
        <v>383732</v>
      </c>
      <c r="L4599" s="3"/>
      <c r="M4599" s="3">
        <f>M4585+M4597</f>
        <v>164971</v>
      </c>
      <c r="N4599" s="3"/>
      <c r="O4599" s="3">
        <f>O4585+O4597</f>
        <v>0</v>
      </c>
      <c r="P4599" s="3"/>
      <c r="Q4599" s="3">
        <f>Q4585+Q4597</f>
        <v>164971</v>
      </c>
    </row>
    <row r="4600" spans="1:17" ht="11.25" customHeight="1" x14ac:dyDescent="0.2"/>
    <row r="4601" spans="1:17" ht="11.25" customHeight="1" x14ac:dyDescent="0.2"/>
    <row r="4602" spans="1:17" ht="11.25" customHeight="1" x14ac:dyDescent="0.2"/>
    <row r="4603" spans="1:17" ht="11.25" customHeight="1" x14ac:dyDescent="0.2"/>
    <row r="4604" spans="1:17" ht="11.25" customHeight="1" x14ac:dyDescent="0.2"/>
    <row r="4605" spans="1:17" ht="11.25" customHeight="1" x14ac:dyDescent="0.2"/>
    <row r="4606" spans="1:17" ht="11.25" customHeight="1" x14ac:dyDescent="0.2"/>
    <row r="4607" spans="1:17" ht="11.25" customHeight="1" x14ac:dyDescent="0.2"/>
    <row r="4608" spans="1:17" ht="11.25" customHeight="1" x14ac:dyDescent="0.2"/>
    <row r="4609" ht="11.25" customHeight="1" x14ac:dyDescent="0.2"/>
    <row r="4610" ht="11.25" customHeight="1" x14ac:dyDescent="0.2"/>
    <row r="4611" ht="11.25" customHeight="1" x14ac:dyDescent="0.2"/>
    <row r="4612" ht="11.25" customHeight="1" x14ac:dyDescent="0.2"/>
    <row r="4613" ht="11.25" customHeight="1" x14ac:dyDescent="0.2"/>
    <row r="4614" ht="11.25" customHeight="1" x14ac:dyDescent="0.2"/>
    <row r="4615" ht="11.25" customHeight="1" x14ac:dyDescent="0.2"/>
    <row r="4616" ht="11.25" customHeight="1" x14ac:dyDescent="0.2"/>
    <row r="4617" ht="11.25" customHeight="1" x14ac:dyDescent="0.2"/>
    <row r="4618" ht="11.25" customHeight="1" x14ac:dyDescent="0.2"/>
    <row r="4619" ht="11.25" customHeight="1" x14ac:dyDescent="0.2"/>
    <row r="4620" ht="11.25" customHeight="1" x14ac:dyDescent="0.2"/>
    <row r="4621" ht="11.25" customHeight="1" x14ac:dyDescent="0.2"/>
    <row r="4622" ht="11.25" customHeight="1" x14ac:dyDescent="0.2"/>
    <row r="4623" ht="11.25" customHeight="1" x14ac:dyDescent="0.2"/>
    <row r="4624" ht="11.25" customHeight="1" x14ac:dyDescent="0.2"/>
    <row r="4625" spans="1:33" ht="11.25" customHeight="1" x14ac:dyDescent="0.2"/>
    <row r="4626" spans="1:33" ht="11.25" customHeight="1" x14ac:dyDescent="0.2"/>
    <row r="4627" spans="1:33" ht="11.25" customHeight="1" x14ac:dyDescent="0.2"/>
    <row r="4628" spans="1:33" ht="11.25" customHeight="1" x14ac:dyDescent="0.2"/>
    <row r="4629" spans="1:33" ht="11.25" customHeight="1" x14ac:dyDescent="0.2">
      <c r="A4629" s="1"/>
      <c r="B4629" s="1"/>
      <c r="E4629" s="3" t="str">
        <f>$E$1</f>
        <v>CITY OF BRADY</v>
      </c>
    </row>
    <row r="4630" spans="1:33" ht="11.25" customHeight="1" x14ac:dyDescent="0.2">
      <c r="E4630" s="3" t="str">
        <f>$E$2</f>
        <v>BUDGET REPORT</v>
      </c>
    </row>
    <row r="4631" spans="1:33" ht="11.25" customHeight="1" x14ac:dyDescent="0.2">
      <c r="E4631" s="3" t="str">
        <f>$E$3</f>
        <v>FISCAL YEAR 2015 - 2016</v>
      </c>
    </row>
    <row r="4632" spans="1:33" ht="11.25" customHeight="1" x14ac:dyDescent="0.2">
      <c r="A4632" s="2" t="s">
        <v>1743</v>
      </c>
    </row>
    <row r="4633" spans="1:33" ht="11.25" customHeight="1" x14ac:dyDescent="0.2"/>
    <row r="4634" spans="1:33" ht="11.25" customHeight="1" x14ac:dyDescent="0.2">
      <c r="I4634" s="48" t="str">
        <f>$I$6</f>
        <v>(----- 2014-2015 ------)</v>
      </c>
      <c r="J4634" s="48"/>
      <c r="K4634" s="48"/>
      <c r="L4634" s="7"/>
      <c r="M4634" s="48" t="str">
        <f>$M$6</f>
        <v>2015-2016</v>
      </c>
      <c r="N4634" s="48"/>
      <c r="O4634" s="48"/>
      <c r="P4634" s="48"/>
      <c r="Q4634" s="48"/>
    </row>
    <row r="4635" spans="1:33" ht="11.25" customHeight="1" x14ac:dyDescent="0.2">
      <c r="C4635" s="7" t="str">
        <f>$C$7</f>
        <v>2011- 2012</v>
      </c>
      <c r="D4635" s="7"/>
      <c r="E4635" s="8" t="str">
        <f>$E$7</f>
        <v>2012-2013</v>
      </c>
      <c r="F4635" s="7"/>
      <c r="G4635" s="9" t="str">
        <f>$G$7</f>
        <v>2013- 2014</v>
      </c>
      <c r="H4635" s="7"/>
      <c r="I4635" s="7" t="s">
        <v>9</v>
      </c>
      <c r="J4635" s="7"/>
      <c r="K4635" s="7" t="str">
        <f>+$K$7</f>
        <v>PROJECTED</v>
      </c>
      <c r="L4635" s="7"/>
      <c r="M4635" s="7" t="str">
        <f>$M$7</f>
        <v>2015-2016</v>
      </c>
      <c r="N4635" s="7"/>
      <c r="O4635" s="7" t="str">
        <f>$O$7</f>
        <v>2015-2016</v>
      </c>
      <c r="P4635" s="7"/>
      <c r="Q4635" s="42" t="str">
        <f>+$Q$4503</f>
        <v>APPROVED</v>
      </c>
    </row>
    <row r="4636" spans="1:33" ht="11.25" customHeight="1" x14ac:dyDescent="0.2">
      <c r="A4636" s="10" t="s">
        <v>237</v>
      </c>
      <c r="C4636" s="11" t="s">
        <v>12</v>
      </c>
      <c r="D4636" s="7"/>
      <c r="E4636" s="12" t="s">
        <v>12</v>
      </c>
      <c r="F4636" s="7"/>
      <c r="G4636" s="13" t="s">
        <v>12</v>
      </c>
      <c r="H4636" s="7"/>
      <c r="I4636" s="11" t="s">
        <v>13</v>
      </c>
      <c r="J4636" s="7"/>
      <c r="K4636" s="11" t="s">
        <v>13</v>
      </c>
      <c r="L4636" s="7"/>
      <c r="M4636" s="11" t="str">
        <f>$M$8</f>
        <v>BASE</v>
      </c>
      <c r="N4636" s="7"/>
      <c r="O4636" s="11" t="str">
        <f>$O$8</f>
        <v>SUPPLEMENTAL</v>
      </c>
      <c r="P4636" s="7"/>
      <c r="Q4636" s="11" t="str">
        <f>$Q$8</f>
        <v>BUDGET</v>
      </c>
    </row>
    <row r="4637" spans="1:33" s="39" customFormat="1" ht="11.25" customHeight="1" x14ac:dyDescent="0.25">
      <c r="A4637" s="36"/>
      <c r="B4637" s="36"/>
      <c r="C4637" s="36"/>
      <c r="D4637" s="36"/>
      <c r="E4637" s="37"/>
      <c r="F4637" s="36"/>
      <c r="G4637" s="38"/>
      <c r="H4637" s="36"/>
      <c r="I4637" s="36"/>
      <c r="J4637" s="36"/>
      <c r="K4637" s="36"/>
      <c r="L4637" s="36"/>
      <c r="M4637" s="36"/>
      <c r="N4637" s="36"/>
      <c r="O4637" s="36"/>
      <c r="P4637" s="36"/>
      <c r="Q4637" s="36"/>
      <c r="R4637" s="36"/>
      <c r="S4637" s="36"/>
      <c r="T4637" s="6"/>
      <c r="U4637" s="36"/>
      <c r="V4637" s="36"/>
      <c r="W4637" s="36"/>
      <c r="X4637" s="36"/>
      <c r="Y4637" s="36"/>
      <c r="Z4637" s="36"/>
      <c r="AA4637" s="36"/>
      <c r="AB4637" s="36"/>
      <c r="AC4637" s="36"/>
      <c r="AD4637" s="36"/>
      <c r="AE4637" s="36"/>
      <c r="AF4637" s="36"/>
      <c r="AG4637" s="36"/>
    </row>
    <row r="4638" spans="1:33" s="39" customFormat="1" ht="11.25" customHeight="1" x14ac:dyDescent="0.25">
      <c r="A4638" s="36"/>
      <c r="B4638" s="36"/>
      <c r="C4638" s="37"/>
      <c r="D4638" s="37"/>
      <c r="E4638" s="37"/>
      <c r="F4638" s="37"/>
      <c r="G4638" s="38"/>
      <c r="H4638" s="37"/>
      <c r="I4638" s="37"/>
      <c r="J4638" s="37"/>
      <c r="K4638" s="37"/>
      <c r="L4638" s="37"/>
      <c r="M4638" s="37"/>
      <c r="N4638" s="37"/>
      <c r="O4638" s="37"/>
      <c r="P4638" s="37"/>
      <c r="Q4638" s="37"/>
      <c r="R4638" s="36"/>
      <c r="S4638" s="36"/>
      <c r="T4638" s="6"/>
      <c r="U4638" s="36"/>
      <c r="V4638" s="36"/>
      <c r="W4638" s="36"/>
      <c r="X4638" s="36"/>
      <c r="Y4638" s="36"/>
      <c r="Z4638" s="36"/>
      <c r="AA4638" s="36"/>
      <c r="AB4638" s="36"/>
      <c r="AC4638" s="36"/>
      <c r="AD4638" s="36"/>
      <c r="AE4638" s="36"/>
      <c r="AF4638" s="36"/>
      <c r="AG4638" s="36"/>
    </row>
    <row r="4639" spans="1:33" s="39" customFormat="1" ht="11.25" customHeight="1" thickBot="1" x14ac:dyDescent="0.3">
      <c r="A4639" s="36" t="s">
        <v>1047</v>
      </c>
      <c r="B4639" s="36"/>
      <c r="C4639" s="40">
        <f>C4599</f>
        <v>0</v>
      </c>
      <c r="D4639" s="37"/>
      <c r="E4639" s="40">
        <f>E4599</f>
        <v>146449.35</v>
      </c>
      <c r="F4639" s="37"/>
      <c r="G4639" s="41">
        <f>G4599</f>
        <v>90407.87</v>
      </c>
      <c r="H4639" s="37"/>
      <c r="I4639" s="40">
        <f>I4599</f>
        <v>318571</v>
      </c>
      <c r="J4639" s="37"/>
      <c r="K4639" s="40">
        <f>K4599</f>
        <v>383732</v>
      </c>
      <c r="L4639" s="37"/>
      <c r="M4639" s="40">
        <f>M4599</f>
        <v>164971</v>
      </c>
      <c r="N4639" s="37"/>
      <c r="O4639" s="40">
        <f>O4599</f>
        <v>0</v>
      </c>
      <c r="P4639" s="37"/>
      <c r="Q4639" s="40">
        <f>Q4599</f>
        <v>164971</v>
      </c>
      <c r="R4639" s="36"/>
      <c r="S4639" s="36"/>
      <c r="T4639" s="6"/>
      <c r="U4639" s="36"/>
      <c r="V4639" s="36"/>
      <c r="W4639" s="36"/>
      <c r="X4639" s="36"/>
      <c r="Y4639" s="36"/>
      <c r="Z4639" s="36"/>
      <c r="AA4639" s="36"/>
      <c r="AB4639" s="36"/>
      <c r="AC4639" s="36"/>
      <c r="AD4639" s="36"/>
      <c r="AE4639" s="36"/>
      <c r="AF4639" s="36"/>
      <c r="AG4639" s="36"/>
    </row>
    <row r="4640" spans="1:33" s="39" customFormat="1" ht="11.25" customHeight="1" thickTop="1" x14ac:dyDescent="0.25">
      <c r="A4640" s="36"/>
      <c r="B4640" s="36"/>
      <c r="C4640" s="37"/>
      <c r="D4640" s="37"/>
      <c r="E4640" s="37"/>
      <c r="F4640" s="37"/>
      <c r="G4640" s="38"/>
      <c r="H4640" s="37"/>
      <c r="I4640" s="37"/>
      <c r="J4640" s="37"/>
      <c r="K4640" s="37"/>
      <c r="L4640" s="37"/>
      <c r="M4640" s="37"/>
      <c r="N4640" s="37"/>
      <c r="O4640" s="37"/>
      <c r="P4640" s="37"/>
      <c r="Q4640" s="37"/>
      <c r="R4640" s="36"/>
      <c r="S4640" s="36"/>
      <c r="T4640" s="6"/>
      <c r="U4640" s="36"/>
      <c r="V4640" s="36"/>
      <c r="W4640" s="36"/>
      <c r="X4640" s="36"/>
      <c r="Y4640" s="36"/>
      <c r="Z4640" s="36"/>
      <c r="AA4640" s="36"/>
      <c r="AB4640" s="36"/>
      <c r="AC4640" s="36"/>
      <c r="AD4640" s="36"/>
      <c r="AE4640" s="36"/>
      <c r="AF4640" s="36"/>
      <c r="AG4640" s="36"/>
    </row>
    <row r="4641" spans="1:33" s="39" customFormat="1" ht="11.25" customHeight="1" thickBot="1" x14ac:dyDescent="0.3">
      <c r="A4641" s="36" t="s">
        <v>1048</v>
      </c>
      <c r="B4641" s="36"/>
      <c r="C4641" s="40">
        <f>C4525-C4639</f>
        <v>0</v>
      </c>
      <c r="D4641" s="37"/>
      <c r="E4641" s="40">
        <f>E4525-E4639</f>
        <v>303983.6399999999</v>
      </c>
      <c r="F4641" s="37"/>
      <c r="G4641" s="41">
        <f>G4525-G4639</f>
        <v>273542.23</v>
      </c>
      <c r="H4641" s="37"/>
      <c r="I4641" s="40">
        <f>I4525-I4639</f>
        <v>10355</v>
      </c>
      <c r="J4641" s="37"/>
      <c r="K4641" s="40">
        <f>K4525-K4639</f>
        <v>-31806</v>
      </c>
      <c r="L4641" s="37"/>
      <c r="M4641" s="40">
        <f>M4525-M4639</f>
        <v>115698</v>
      </c>
      <c r="N4641" s="37"/>
      <c r="O4641" s="40">
        <f>O4525-O4639</f>
        <v>0</v>
      </c>
      <c r="P4641" s="37"/>
      <c r="Q4641" s="40">
        <f>Q4525-Q4639</f>
        <v>115698</v>
      </c>
      <c r="R4641" s="36"/>
      <c r="S4641" s="36"/>
      <c r="T4641" s="6"/>
      <c r="U4641" s="36"/>
      <c r="V4641" s="36"/>
      <c r="W4641" s="36"/>
      <c r="X4641" s="36"/>
      <c r="Y4641" s="36"/>
      <c r="Z4641" s="36"/>
      <c r="AA4641" s="36"/>
      <c r="AB4641" s="36"/>
      <c r="AC4641" s="36"/>
      <c r="AD4641" s="36"/>
      <c r="AE4641" s="36"/>
      <c r="AF4641" s="36"/>
      <c r="AG4641" s="36"/>
    </row>
    <row r="4642" spans="1:33" s="39" customFormat="1" ht="11.25" customHeight="1" thickTop="1" x14ac:dyDescent="0.25">
      <c r="A4642" s="36"/>
      <c r="B4642" s="36"/>
      <c r="C4642" s="37"/>
      <c r="D4642" s="37"/>
      <c r="E4642" s="37"/>
      <c r="F4642" s="37"/>
      <c r="G4642" s="38"/>
      <c r="H4642" s="37"/>
      <c r="I4642" s="37"/>
      <c r="J4642" s="37"/>
      <c r="K4642" s="37"/>
      <c r="L4642" s="37"/>
      <c r="M4642" s="37"/>
      <c r="N4642" s="37"/>
      <c r="O4642" s="37"/>
      <c r="P4642" s="37"/>
      <c r="Q4642" s="37"/>
      <c r="R4642" s="36"/>
      <c r="S4642" s="36"/>
      <c r="T4642" s="6"/>
      <c r="U4642" s="36"/>
      <c r="V4642" s="36"/>
      <c r="W4642" s="36"/>
      <c r="X4642" s="36"/>
      <c r="Y4642" s="36"/>
      <c r="Z4642" s="36"/>
      <c r="AA4642" s="36"/>
      <c r="AB4642" s="36"/>
      <c r="AC4642" s="36"/>
      <c r="AD4642" s="36"/>
      <c r="AE4642" s="36"/>
      <c r="AF4642" s="36"/>
      <c r="AG4642" s="36"/>
    </row>
    <row r="4643" spans="1:33" s="39" customFormat="1" ht="11.25" customHeight="1" x14ac:dyDescent="0.25">
      <c r="A4643" s="36"/>
      <c r="B4643" s="36"/>
      <c r="C4643" s="37"/>
      <c r="D4643" s="37"/>
      <c r="E4643" s="37"/>
      <c r="F4643" s="37"/>
      <c r="G4643" s="38"/>
      <c r="H4643" s="37"/>
      <c r="I4643" s="37"/>
      <c r="J4643" s="37"/>
      <c r="K4643" s="37"/>
      <c r="L4643" s="37"/>
      <c r="M4643" s="37"/>
      <c r="N4643" s="37"/>
      <c r="O4643" s="37"/>
      <c r="P4643" s="37"/>
      <c r="Q4643" s="37"/>
      <c r="R4643" s="36"/>
      <c r="S4643" s="36"/>
      <c r="T4643" s="6"/>
      <c r="U4643" s="36"/>
      <c r="V4643" s="36"/>
      <c r="W4643" s="36"/>
      <c r="X4643" s="36"/>
      <c r="Y4643" s="36"/>
      <c r="Z4643" s="36"/>
      <c r="AA4643" s="36"/>
      <c r="AB4643" s="36"/>
      <c r="AC4643" s="36"/>
      <c r="AD4643" s="36"/>
      <c r="AE4643" s="36"/>
      <c r="AF4643" s="36"/>
      <c r="AG4643" s="36"/>
    </row>
    <row r="4644" spans="1:33" s="39" customFormat="1" ht="11.25" customHeight="1" x14ac:dyDescent="0.25">
      <c r="A4644" s="36" t="s">
        <v>1049</v>
      </c>
      <c r="B4644" s="36"/>
      <c r="C4644" s="37"/>
      <c r="D4644" s="37"/>
      <c r="E4644" s="37"/>
      <c r="F4644" s="37"/>
      <c r="G4644" s="38"/>
      <c r="H4644" s="37"/>
      <c r="I4644" s="37"/>
      <c r="J4644" s="37"/>
      <c r="K4644" s="37"/>
      <c r="L4644" s="37"/>
      <c r="M4644" s="37"/>
      <c r="N4644" s="37"/>
      <c r="O4644" s="37"/>
      <c r="P4644" s="37"/>
      <c r="Q4644" s="37"/>
      <c r="R4644" s="36"/>
      <c r="S4644" s="36"/>
      <c r="T4644" s="6"/>
      <c r="U4644" s="36"/>
      <c r="V4644" s="36"/>
      <c r="W4644" s="36"/>
      <c r="X4644" s="36"/>
      <c r="Y4644" s="36"/>
      <c r="Z4644" s="36"/>
      <c r="AA4644" s="36"/>
      <c r="AB4644" s="36"/>
      <c r="AC4644" s="36"/>
      <c r="AD4644" s="36"/>
      <c r="AE4644" s="36"/>
      <c r="AF4644" s="36"/>
      <c r="AG4644" s="36"/>
    </row>
    <row r="4645" spans="1:33" s="39" customFormat="1" ht="11.25" customHeight="1" thickBot="1" x14ac:dyDescent="0.3">
      <c r="A4645" s="36" t="s">
        <v>17</v>
      </c>
      <c r="B4645" s="36"/>
      <c r="C4645" s="40"/>
      <c r="D4645" s="37"/>
      <c r="E4645" s="40">
        <f>E4507+E4525-E4599</f>
        <v>642877.64</v>
      </c>
      <c r="F4645" s="37"/>
      <c r="G4645" s="40">
        <f>G4507+G4525-G4599</f>
        <v>916419.87</v>
      </c>
      <c r="H4645" s="37"/>
      <c r="I4645" s="40">
        <f>I4507+I4525-I4599</f>
        <v>926774.87000000011</v>
      </c>
      <c r="J4645" s="37"/>
      <c r="K4645" s="40">
        <f>K4507+K4525-K4599</f>
        <v>884613.87000000011</v>
      </c>
      <c r="L4645" s="37"/>
      <c r="M4645" s="40">
        <f>M4507+M4525-M4599</f>
        <v>1000311.8700000001</v>
      </c>
      <c r="N4645" s="37"/>
      <c r="O4645" s="37"/>
      <c r="P4645" s="37"/>
      <c r="Q4645" s="40">
        <f>Q4507+Q4525-Q4599</f>
        <v>1000311.8700000001</v>
      </c>
      <c r="R4645" s="36"/>
      <c r="S4645" s="36"/>
      <c r="T4645" s="6"/>
      <c r="U4645" s="36"/>
      <c r="V4645" s="36"/>
      <c r="W4645" s="36"/>
      <c r="X4645" s="36"/>
      <c r="Y4645" s="36"/>
      <c r="Z4645" s="36"/>
      <c r="AA4645" s="36"/>
      <c r="AB4645" s="36"/>
      <c r="AC4645" s="36"/>
      <c r="AD4645" s="36"/>
      <c r="AE4645" s="36"/>
      <c r="AF4645" s="36"/>
      <c r="AG4645" s="36"/>
    </row>
    <row r="4646" spans="1:33" s="39" customFormat="1" ht="11.25" customHeight="1" thickTop="1" x14ac:dyDescent="0.25">
      <c r="A4646" s="36"/>
      <c r="B4646" s="36"/>
      <c r="C4646" s="37"/>
      <c r="D4646" s="37"/>
      <c r="E4646" s="37"/>
      <c r="F4646" s="37"/>
      <c r="G4646" s="38"/>
      <c r="H4646" s="37"/>
      <c r="I4646" s="37"/>
      <c r="J4646" s="37"/>
      <c r="K4646" s="37"/>
      <c r="L4646" s="37"/>
      <c r="M4646" s="37"/>
      <c r="N4646" s="37"/>
      <c r="O4646" s="37"/>
      <c r="P4646" s="37"/>
      <c r="Q4646" s="37"/>
      <c r="R4646" s="36"/>
      <c r="S4646" s="36"/>
      <c r="T4646" s="6"/>
      <c r="U4646" s="36"/>
      <c r="V4646" s="36"/>
      <c r="W4646" s="36"/>
      <c r="X4646" s="36"/>
      <c r="Y4646" s="36"/>
      <c r="Z4646" s="36"/>
      <c r="AA4646" s="36"/>
      <c r="AB4646" s="36"/>
      <c r="AC4646" s="36"/>
      <c r="AD4646" s="36"/>
      <c r="AE4646" s="36"/>
      <c r="AF4646" s="36"/>
      <c r="AG4646" s="36"/>
    </row>
    <row r="4647" spans="1:33" s="39" customFormat="1" ht="11.25" customHeight="1" x14ac:dyDescent="0.25">
      <c r="A4647" s="36"/>
      <c r="B4647" s="36"/>
      <c r="C4647" s="36"/>
      <c r="D4647" s="36"/>
      <c r="E4647" s="37"/>
      <c r="F4647" s="36"/>
      <c r="G4647" s="38"/>
      <c r="H4647" s="36"/>
      <c r="I4647" s="36"/>
      <c r="J4647" s="36"/>
      <c r="K4647" s="36"/>
      <c r="L4647" s="36"/>
      <c r="M4647" s="36"/>
      <c r="N4647" s="36"/>
      <c r="O4647" s="36"/>
      <c r="P4647" s="36"/>
      <c r="Q4647" s="36"/>
      <c r="R4647" s="36"/>
      <c r="S4647" s="36"/>
      <c r="T4647" s="6"/>
      <c r="U4647" s="36"/>
      <c r="V4647" s="36"/>
      <c r="W4647" s="36"/>
      <c r="X4647" s="36"/>
      <c r="Y4647" s="36"/>
      <c r="Z4647" s="36"/>
      <c r="AA4647" s="36"/>
      <c r="AB4647" s="36"/>
      <c r="AC4647" s="36"/>
      <c r="AD4647" s="36"/>
      <c r="AE4647" s="36"/>
      <c r="AF4647" s="36"/>
      <c r="AG4647" s="36"/>
    </row>
    <row r="4648" spans="1:33" ht="11.25" customHeight="1" x14ac:dyDescent="0.2"/>
    <row r="4649" spans="1:33" ht="11.25" customHeight="1" x14ac:dyDescent="0.2"/>
    <row r="4650" spans="1:33" ht="11.25" customHeight="1" x14ac:dyDescent="0.2"/>
    <row r="4651" spans="1:33" ht="11.25" customHeight="1" x14ac:dyDescent="0.2"/>
    <row r="4652" spans="1:33" ht="11.25" customHeight="1" x14ac:dyDescent="0.2"/>
    <row r="4653" spans="1:33" ht="11.25" customHeight="1" x14ac:dyDescent="0.2"/>
    <row r="4654" spans="1:33" ht="11.25" customHeight="1" x14ac:dyDescent="0.2"/>
    <row r="4655" spans="1:33" ht="11.25" customHeight="1" x14ac:dyDescent="0.2"/>
    <row r="4656" spans="1:33" ht="11.25" customHeight="1" x14ac:dyDescent="0.2"/>
    <row r="4657" ht="11.25" customHeight="1" x14ac:dyDescent="0.2"/>
    <row r="4658" ht="11.25" customHeight="1" x14ac:dyDescent="0.2"/>
    <row r="4659" ht="11.85" customHeight="1" x14ac:dyDescent="0.2"/>
    <row r="4660" ht="11.85" customHeight="1" x14ac:dyDescent="0.2"/>
    <row r="4661" ht="11.85" customHeight="1" x14ac:dyDescent="0.2"/>
    <row r="4662" ht="11.85" customHeight="1" x14ac:dyDescent="0.2"/>
    <row r="4663" ht="11.85" customHeight="1" x14ac:dyDescent="0.2"/>
    <row r="4664" ht="11.85" customHeight="1" x14ac:dyDescent="0.2"/>
    <row r="4665" ht="11.85" customHeight="1" x14ac:dyDescent="0.2"/>
    <row r="4666" ht="11.85" customHeight="1" x14ac:dyDescent="0.2"/>
    <row r="4667" ht="11.85" customHeight="1" x14ac:dyDescent="0.2"/>
    <row r="4668" ht="11.85" customHeight="1" x14ac:dyDescent="0.2"/>
    <row r="4669" ht="11.85" customHeight="1" x14ac:dyDescent="0.2"/>
    <row r="4670" ht="11.85" customHeight="1" x14ac:dyDescent="0.2"/>
    <row r="4671" ht="11.85" customHeight="1" x14ac:dyDescent="0.2"/>
    <row r="4672" ht="11.85" customHeight="1" x14ac:dyDescent="0.2"/>
    <row r="4673" ht="11.85" customHeight="1" x14ac:dyDescent="0.2"/>
    <row r="4674" ht="11.85" customHeight="1" x14ac:dyDescent="0.2"/>
    <row r="4729" ht="11.85" customHeight="1" x14ac:dyDescent="0.2"/>
    <row r="4730" ht="11.85" customHeight="1" x14ac:dyDescent="0.2"/>
    <row r="4731" ht="11.85" customHeight="1" x14ac:dyDescent="0.2"/>
    <row r="4732" ht="11.85" customHeight="1" x14ac:dyDescent="0.2"/>
    <row r="4733" ht="11.85" customHeight="1" x14ac:dyDescent="0.2"/>
    <row r="4734" ht="11.85" customHeight="1" x14ac:dyDescent="0.2"/>
    <row r="4735" ht="11.85" customHeight="1" x14ac:dyDescent="0.2"/>
    <row r="4736" ht="11.85" customHeight="1" x14ac:dyDescent="0.2"/>
    <row r="4737" ht="11.85" customHeight="1" x14ac:dyDescent="0.2"/>
    <row r="4738" ht="11.85" customHeight="1" x14ac:dyDescent="0.2"/>
    <row r="4739" ht="11.85" customHeight="1" x14ac:dyDescent="0.2"/>
    <row r="4740" ht="11.85" customHeight="1" x14ac:dyDescent="0.2"/>
    <row r="4741" ht="11.85" customHeight="1" x14ac:dyDescent="0.2"/>
    <row r="4742" ht="11.85" customHeight="1" x14ac:dyDescent="0.2"/>
    <row r="4743" ht="11.85" customHeight="1" x14ac:dyDescent="0.2"/>
    <row r="4744" ht="11.85" customHeight="1" x14ac:dyDescent="0.2"/>
    <row r="4745" ht="11.85" customHeight="1" x14ac:dyDescent="0.2"/>
    <row r="4746" ht="11.85" customHeight="1" x14ac:dyDescent="0.2"/>
    <row r="4747" ht="11.85" customHeight="1" x14ac:dyDescent="0.2"/>
    <row r="4748" ht="11.85" customHeight="1" x14ac:dyDescent="0.2"/>
    <row r="4749" ht="11.85" customHeight="1" x14ac:dyDescent="0.2"/>
    <row r="4750" ht="11.85" customHeight="1" x14ac:dyDescent="0.2"/>
    <row r="4751" ht="11.85" customHeight="1" x14ac:dyDescent="0.2"/>
    <row r="4752" ht="11.85" customHeight="1" x14ac:dyDescent="0.2"/>
    <row r="4753" ht="11.85" customHeight="1" x14ac:dyDescent="0.2"/>
    <row r="4754" ht="11.85" customHeight="1" x14ac:dyDescent="0.2"/>
    <row r="4755" ht="11.85" customHeight="1" x14ac:dyDescent="0.2"/>
    <row r="4756" ht="11.85" customHeight="1" x14ac:dyDescent="0.2"/>
    <row r="4757" ht="11.85" customHeight="1" x14ac:dyDescent="0.2"/>
    <row r="4758" ht="11.85" customHeight="1" x14ac:dyDescent="0.2"/>
    <row r="4759" ht="11.85" customHeight="1" x14ac:dyDescent="0.2"/>
    <row r="4760" ht="11.85" customHeight="1" x14ac:dyDescent="0.2"/>
    <row r="4761" ht="11.85" customHeight="1" x14ac:dyDescent="0.2"/>
    <row r="4762" ht="11.85" customHeight="1" x14ac:dyDescent="0.2"/>
    <row r="4763" ht="11.85" customHeight="1" x14ac:dyDescent="0.2"/>
    <row r="4764" ht="11.85" customHeight="1" x14ac:dyDescent="0.2"/>
    <row r="4765" ht="11.85" customHeight="1" x14ac:dyDescent="0.2"/>
    <row r="4766" ht="11.85" customHeight="1" x14ac:dyDescent="0.2"/>
    <row r="4767" ht="11.85" customHeight="1" x14ac:dyDescent="0.2"/>
    <row r="4768" ht="11.85" customHeight="1" x14ac:dyDescent="0.2"/>
    <row r="4769" ht="11.85" customHeight="1" x14ac:dyDescent="0.2"/>
    <row r="4770" ht="11.85" customHeight="1" x14ac:dyDescent="0.2"/>
    <row r="4771" ht="11.85" customHeight="1" x14ac:dyDescent="0.2"/>
    <row r="4772" ht="11.85" customHeight="1" x14ac:dyDescent="0.2"/>
    <row r="4773" ht="11.85" customHeight="1" x14ac:dyDescent="0.2"/>
    <row r="4774" ht="11.85" customHeight="1" x14ac:dyDescent="0.2"/>
    <row r="4775" ht="11.85" customHeight="1" x14ac:dyDescent="0.2"/>
    <row r="4776" ht="11.85" customHeight="1" x14ac:dyDescent="0.2"/>
    <row r="4777" ht="11.85" customHeight="1" x14ac:dyDescent="0.2"/>
    <row r="4778" ht="11.85" customHeight="1" x14ac:dyDescent="0.2"/>
    <row r="4779" ht="11.85" customHeight="1" x14ac:dyDescent="0.2"/>
    <row r="4780" ht="11.85" customHeight="1" x14ac:dyDescent="0.2"/>
    <row r="4781" ht="11.85" customHeight="1" x14ac:dyDescent="0.2"/>
    <row r="4782" ht="11.85" customHeight="1" x14ac:dyDescent="0.2"/>
    <row r="4783" ht="11.85" customHeight="1" x14ac:dyDescent="0.2"/>
    <row r="4784" ht="11.85" customHeight="1" x14ac:dyDescent="0.2"/>
    <row r="4785" ht="11.85" customHeight="1" x14ac:dyDescent="0.2"/>
    <row r="4786" ht="11.85" customHeight="1" x14ac:dyDescent="0.2"/>
    <row r="4787" ht="11.85" customHeight="1" x14ac:dyDescent="0.2"/>
    <row r="4788" ht="11.85" customHeight="1" x14ac:dyDescent="0.2"/>
    <row r="4789" ht="11.85" customHeight="1" x14ac:dyDescent="0.2"/>
    <row r="4790" ht="11.85" customHeight="1" x14ac:dyDescent="0.2"/>
    <row r="4791" ht="11.85" customHeight="1" x14ac:dyDescent="0.2"/>
    <row r="4792" ht="11.85" customHeight="1" x14ac:dyDescent="0.2"/>
    <row r="4793" ht="11.85" customHeight="1" x14ac:dyDescent="0.2"/>
    <row r="4794" ht="11.85" customHeight="1" x14ac:dyDescent="0.2"/>
    <row r="4795" ht="11.85" customHeight="1" x14ac:dyDescent="0.2"/>
    <row r="4796" ht="11.85" customHeight="1" x14ac:dyDescent="0.2"/>
    <row r="4797" ht="11.85" customHeight="1" x14ac:dyDescent="0.2"/>
    <row r="4798" ht="11.85" customHeight="1" x14ac:dyDescent="0.2"/>
    <row r="4799" ht="11.85" customHeight="1" x14ac:dyDescent="0.2"/>
    <row r="4800" ht="11.85" customHeight="1" x14ac:dyDescent="0.2"/>
    <row r="4801" ht="11.85" customHeight="1" x14ac:dyDescent="0.2"/>
    <row r="4802" ht="11.85" customHeight="1" x14ac:dyDescent="0.2"/>
    <row r="4803" ht="11.85" customHeight="1" x14ac:dyDescent="0.2"/>
    <row r="4804" ht="11.85" customHeight="1" x14ac:dyDescent="0.2"/>
    <row r="4805" ht="11.85" customHeight="1" x14ac:dyDescent="0.2"/>
    <row r="4806" ht="11.85" customHeight="1" x14ac:dyDescent="0.2"/>
  </sheetData>
  <mergeCells count="148">
    <mergeCell ref="I4568:K4568"/>
    <mergeCell ref="M4568:Q4568"/>
    <mergeCell ref="I4634:K4634"/>
    <mergeCell ref="M4634:Q4634"/>
    <mergeCell ref="I4407:K4407"/>
    <mergeCell ref="M4407:Q4407"/>
    <mergeCell ref="I4439:K4439"/>
    <mergeCell ref="M4439:Q4439"/>
    <mergeCell ref="I4502:K4502"/>
    <mergeCell ref="M4502:Q4502"/>
    <mergeCell ref="I4215:K4215"/>
    <mergeCell ref="M4215:Q4215"/>
    <mergeCell ref="I4278:K4278"/>
    <mergeCell ref="M4278:Q4278"/>
    <mergeCell ref="I4342:K4342"/>
    <mergeCell ref="M4342:Q4342"/>
    <mergeCell ref="I4023:K4023"/>
    <mergeCell ref="M4023:Q4023"/>
    <mergeCell ref="I4086:K4086"/>
    <mergeCell ref="M4086:Q4086"/>
    <mergeCell ref="I4151:K4151"/>
    <mergeCell ref="M4151:Q4151"/>
    <mergeCell ref="I3831:K3831"/>
    <mergeCell ref="M3831:Q3831"/>
    <mergeCell ref="I3896:K3896"/>
    <mergeCell ref="M3896:Q3896"/>
    <mergeCell ref="I3959:K3959"/>
    <mergeCell ref="M3959:Q3959"/>
    <mergeCell ref="I3642:K3642"/>
    <mergeCell ref="M3642:Q3642"/>
    <mergeCell ref="I3705:K3705"/>
    <mergeCell ref="M3705:Q3705"/>
    <mergeCell ref="I3768:K3768"/>
    <mergeCell ref="M3768:Q3768"/>
    <mergeCell ref="I3452:K3452"/>
    <mergeCell ref="M3452:Q3452"/>
    <mergeCell ref="I3516:K3516"/>
    <mergeCell ref="M3516:Q3516"/>
    <mergeCell ref="I3579:K3579"/>
    <mergeCell ref="M3579:Q3579"/>
    <mergeCell ref="I3262:K3262"/>
    <mergeCell ref="M3262:Q3262"/>
    <mergeCell ref="I3326:K3326"/>
    <mergeCell ref="M3326:Q3326"/>
    <mergeCell ref="I3389:K3389"/>
    <mergeCell ref="M3389:Q3389"/>
    <mergeCell ref="I3073:K3073"/>
    <mergeCell ref="M3073:Q3073"/>
    <mergeCell ref="I3136:K3136"/>
    <mergeCell ref="M3136:Q3136"/>
    <mergeCell ref="I3199:K3199"/>
    <mergeCell ref="M3199:Q3199"/>
    <mergeCell ref="I2880:K2880"/>
    <mergeCell ref="M2880:Q2880"/>
    <mergeCell ref="I2945:K2945"/>
    <mergeCell ref="M2945:Q2945"/>
    <mergeCell ref="I3008:K3008"/>
    <mergeCell ref="M3008:Q3008"/>
    <mergeCell ref="I2690:K2690"/>
    <mergeCell ref="M2690:Q2690"/>
    <mergeCell ref="I2753:K2753"/>
    <mergeCell ref="M2753:Q2753"/>
    <mergeCell ref="I2816:K2816"/>
    <mergeCell ref="M2816:Q2816"/>
    <mergeCell ref="I2501:K2501"/>
    <mergeCell ref="M2501:Q2501"/>
    <mergeCell ref="I2564:K2564"/>
    <mergeCell ref="M2564:Q2564"/>
    <mergeCell ref="I2627:K2627"/>
    <mergeCell ref="M2627:Q2627"/>
    <mergeCell ref="I2300:K2300"/>
    <mergeCell ref="M2300:Q2300"/>
    <mergeCell ref="I2374:K2374"/>
    <mergeCell ref="M2374:Q2374"/>
    <mergeCell ref="I2437:K2437"/>
    <mergeCell ref="M2437:Q2437"/>
    <mergeCell ref="I2113:K2113"/>
    <mergeCell ref="M2113:Q2113"/>
    <mergeCell ref="I2175:K2175"/>
    <mergeCell ref="M2175:Q2175"/>
    <mergeCell ref="I2237:K2237"/>
    <mergeCell ref="M2237:Q2237"/>
    <mergeCell ref="I1925:K1925"/>
    <mergeCell ref="M1925:Q1925"/>
    <mergeCell ref="I1988:K1988"/>
    <mergeCell ref="M1988:Q1988"/>
    <mergeCell ref="I2051:K2051"/>
    <mergeCell ref="M2051:Q2051"/>
    <mergeCell ref="I1735:K1735"/>
    <mergeCell ref="M1735:Q1735"/>
    <mergeCell ref="I1798:K1798"/>
    <mergeCell ref="M1798:Q1798"/>
    <mergeCell ref="I1861:K1861"/>
    <mergeCell ref="M1861:Q1861"/>
    <mergeCell ref="I1544:K1544"/>
    <mergeCell ref="M1544:Q1544"/>
    <mergeCell ref="I1607:K1607"/>
    <mergeCell ref="M1607:Q1607"/>
    <mergeCell ref="I1670:K1670"/>
    <mergeCell ref="M1670:Q1670"/>
    <mergeCell ref="I1352:K1352"/>
    <mergeCell ref="M1352:Q1352"/>
    <mergeCell ref="I1417:K1417"/>
    <mergeCell ref="M1417:Q1417"/>
    <mergeCell ref="I1480:K1480"/>
    <mergeCell ref="M1480:Q1480"/>
    <mergeCell ref="I1161:K1161"/>
    <mergeCell ref="M1161:Q1161"/>
    <mergeCell ref="I1224:K1224"/>
    <mergeCell ref="M1224:Q1224"/>
    <mergeCell ref="I1289:K1289"/>
    <mergeCell ref="M1289:Q1289"/>
    <mergeCell ref="I973:K973"/>
    <mergeCell ref="M973:Q973"/>
    <mergeCell ref="I1036:K1036"/>
    <mergeCell ref="M1036:Q1036"/>
    <mergeCell ref="I1099:K1099"/>
    <mergeCell ref="M1099:Q1099"/>
    <mergeCell ref="I846:K846"/>
    <mergeCell ref="M846:Q846"/>
    <mergeCell ref="I908:K908"/>
    <mergeCell ref="M908:Q908"/>
    <mergeCell ref="I598:K598"/>
    <mergeCell ref="M598:Q598"/>
    <mergeCell ref="I661:K661"/>
    <mergeCell ref="M661:Q661"/>
    <mergeCell ref="I723:K723"/>
    <mergeCell ref="M723:Q723"/>
    <mergeCell ref="I535:K535"/>
    <mergeCell ref="M535:Q535"/>
    <mergeCell ref="I196:K196"/>
    <mergeCell ref="M196:Q196"/>
    <mergeCell ref="I263:K263"/>
    <mergeCell ref="M263:Q263"/>
    <mergeCell ref="I346:K346"/>
    <mergeCell ref="M346:Q346"/>
    <mergeCell ref="I783:K783"/>
    <mergeCell ref="M783:Q783"/>
    <mergeCell ref="I6:K6"/>
    <mergeCell ref="M6:Q6"/>
    <mergeCell ref="I71:K71"/>
    <mergeCell ref="M71:Q71"/>
    <mergeCell ref="I136:K136"/>
    <mergeCell ref="M136:Q136"/>
    <mergeCell ref="I409:K409"/>
    <mergeCell ref="M409:Q409"/>
    <mergeCell ref="I472:K472"/>
    <mergeCell ref="M472:Q472"/>
  </mergeCells>
  <printOptions horizontalCentered="1"/>
  <pageMargins left="0.25" right="0.1" top="0.5" bottom="0.5" header="0.5" footer="0.15"/>
  <pageSetup fitToHeight="0" orientation="portrait" r:id="rId1"/>
  <headerFooter alignWithMargins="0">
    <oddFooter>&amp;C&amp;P</oddFooter>
  </headerFooter>
  <rowBreaks count="114" manualBreakCount="114">
    <brk id="65" max="16" man="1"/>
    <brk id="130" max="16" man="1"/>
    <brk id="190" max="16383" man="1"/>
    <brk id="257" max="16383" man="1"/>
    <brk id="339" max="16383" man="1"/>
    <brk id="340" max="16383" man="1"/>
    <brk id="403" max="16383" man="1"/>
    <brk id="465" max="16383" man="1"/>
    <brk id="466" max="16383" man="1"/>
    <brk id="529" max="16383" man="1"/>
    <brk id="591" max="16383" man="1"/>
    <brk id="592" max="16383" man="1"/>
    <brk id="653" max="16383" man="1"/>
    <brk id="654" max="16383" man="1"/>
    <brk id="716" max="16383" man="1"/>
    <brk id="717" max="16383" man="1"/>
    <brk id="777" max="16383" man="1"/>
    <brk id="839" max="16383" man="1"/>
    <brk id="840" max="16383" man="1"/>
    <brk id="901" max="16383" man="1"/>
    <brk id="902" max="16383" man="1"/>
    <brk id="967" max="16383" man="1"/>
    <brk id="1029" max="16383" man="1"/>
    <brk id="1030" max="16383" man="1"/>
    <brk id="1093" max="16383" man="1"/>
    <brk id="1154" max="16383" man="1"/>
    <brk id="1155" max="16383" man="1"/>
    <brk id="1217" max="16383" man="1"/>
    <brk id="1218" max="16383" man="1"/>
    <brk id="1282" max="16383" man="1"/>
    <brk id="1283" max="16383" man="1"/>
    <brk id="1345" max="16383" man="1"/>
    <brk id="1346" max="16383" man="1"/>
    <brk id="1410" max="16" man="1"/>
    <brk id="1411" max="16383" man="1"/>
    <brk id="1473" max="16" man="1"/>
    <brk id="1474" max="16383" man="1"/>
    <brk id="1537" max="16383" man="1"/>
    <brk id="1538" max="16383" man="1"/>
    <brk id="1600" max="16383" man="1"/>
    <brk id="1601" max="16383" man="1"/>
    <brk id="1663" max="16383" man="1"/>
    <brk id="1664" max="16383" man="1"/>
    <brk id="1728" max="16383" man="1"/>
    <brk id="1729" max="16383" man="1"/>
    <brk id="1792" max="16383" man="1"/>
    <brk id="1854" max="16383" man="1"/>
    <brk id="1855" max="16383" man="1"/>
    <brk id="1919" max="16383" man="1"/>
    <brk id="1981" max="16383" man="1"/>
    <brk id="1982" max="16383" man="1"/>
    <brk id="2044" max="16383" man="1"/>
    <brk id="2045" max="16383" man="1"/>
    <brk id="2106" max="16383" man="1"/>
    <brk id="2107" max="16383" man="1"/>
    <brk id="2168" max="16383" man="1"/>
    <brk id="2169" max="16383" man="1"/>
    <brk id="2231" max="16383" man="1"/>
    <brk id="2294" max="16383" man="1"/>
    <brk id="2367" max="16383" man="1"/>
    <brk id="2368" max="16383" man="1"/>
    <brk id="2430" max="16383" man="1"/>
    <brk id="2431" max="16383" man="1"/>
    <brk id="2495" max="16383" man="1"/>
    <brk id="2557" max="16383" man="1"/>
    <brk id="2558" max="16383" man="1"/>
    <brk id="2621" max="16383" man="1"/>
    <brk id="2683" max="16383" man="1"/>
    <brk id="2684" max="16383" man="1"/>
    <brk id="2747" max="16383" man="1"/>
    <brk id="2810" max="16383" man="1"/>
    <brk id="2873" max="16383" man="1"/>
    <brk id="2874" max="16383" man="1"/>
    <brk id="2938" max="16383" man="1"/>
    <brk id="2939" max="16383" man="1"/>
    <brk id="3002" max="16383" man="1"/>
    <brk id="3066" max="16383" man="1"/>
    <brk id="3067" max="16383" man="1"/>
    <brk id="3130" max="16383" man="1"/>
    <brk id="3193" max="16383" man="1"/>
    <brk id="3255" max="16383" man="1"/>
    <brk id="3256" max="16383" man="1"/>
    <brk id="3320" max="16383" man="1"/>
    <brk id="3383" max="16383" man="1"/>
    <brk id="3446" max="16383" man="1"/>
    <brk id="3509" max="16383" man="1"/>
    <brk id="3510" max="16383" man="1"/>
    <brk id="3572" max="16383" man="1"/>
    <brk id="3573" max="16383" man="1"/>
    <brk id="3635" max="16383" man="1"/>
    <brk id="3636" max="16383" man="1"/>
    <brk id="3699" max="16383" man="1"/>
    <brk id="3762" max="16383" man="1"/>
    <brk id="3824" max="16383" man="1"/>
    <brk id="3825" max="16383" man="1"/>
    <brk id="3890" max="16383" man="1"/>
    <brk id="3952" max="16383" man="1"/>
    <brk id="3953" max="16383" man="1"/>
    <brk id="4017" max="16383" man="1"/>
    <brk id="4080" max="16383" man="1"/>
    <brk id="4145" max="16383" man="1"/>
    <brk id="4208" max="16383" man="1"/>
    <brk id="4209" max="16383" man="1"/>
    <brk id="4271" max="16383" man="1"/>
    <brk id="4272" max="16383" man="1"/>
    <brk id="4335" max="16383" man="1"/>
    <brk id="4336" max="16383" man="1"/>
    <brk id="4400" max="16383" man="1"/>
    <brk id="4401" max="16383" man="1"/>
    <brk id="4433" max="16383" man="1"/>
    <brk id="4496" max="16383" man="1"/>
    <brk id="4561" max="16383" man="1"/>
    <brk id="4562" max="16383" man="1"/>
    <brk id="46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ABW FY 15-16</vt:lpstr>
      <vt:lpstr>'ABW FY 15-16'!Print_Area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Kristin Benoit</cp:lastModifiedBy>
  <cp:lastPrinted>2016-01-06T22:12:18Z</cp:lastPrinted>
  <dcterms:created xsi:type="dcterms:W3CDTF">2016-01-06T22:04:00Z</dcterms:created>
  <dcterms:modified xsi:type="dcterms:W3CDTF">2016-01-07T13:02:02Z</dcterms:modified>
</cp:coreProperties>
</file>