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hillips\Desktop\COB Website Info\"/>
    </mc:Choice>
  </mc:AlternateContent>
  <bookViews>
    <workbookView xWindow="0" yWindow="0" windowWidth="28800" windowHeight="12435"/>
  </bookViews>
  <sheets>
    <sheet name="Approved Budget FY 20" sheetId="1" r:id="rId1"/>
  </sheets>
  <definedNames>
    <definedName name="_xlnm.Print_Area" localSheetId="0">'Approved Budget FY 20'!$A$1:$Q$5500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62" i="1" l="1"/>
  <c r="O5462" i="1"/>
  <c r="M5462" i="1"/>
  <c r="Q5461" i="1"/>
  <c r="O5461" i="1"/>
  <c r="M5461" i="1"/>
  <c r="K5461" i="1"/>
  <c r="G5461" i="1"/>
  <c r="E5461" i="1"/>
  <c r="C5461" i="1"/>
  <c r="M5460" i="1"/>
  <c r="I5460" i="1"/>
  <c r="E5457" i="1"/>
  <c r="E5456" i="1"/>
  <c r="E5455" i="1"/>
  <c r="O5447" i="1"/>
  <c r="M5447" i="1"/>
  <c r="K5447" i="1"/>
  <c r="I5447" i="1"/>
  <c r="G5447" i="1"/>
  <c r="E5447" i="1"/>
  <c r="C5447" i="1"/>
  <c r="Q5446" i="1"/>
  <c r="Q5447" i="1" s="1"/>
  <c r="O5443" i="1"/>
  <c r="M5443" i="1"/>
  <c r="K5443" i="1"/>
  <c r="I5443" i="1"/>
  <c r="G5443" i="1"/>
  <c r="E5443" i="1"/>
  <c r="C5443" i="1"/>
  <c r="Q5442" i="1"/>
  <c r="Q5441" i="1"/>
  <c r="Q5443" i="1" s="1"/>
  <c r="O5439" i="1"/>
  <c r="M5439" i="1"/>
  <c r="K5439" i="1"/>
  <c r="K5449" i="1" s="1"/>
  <c r="K5465" i="1" s="1"/>
  <c r="I5439" i="1"/>
  <c r="G5439" i="1"/>
  <c r="G5449" i="1" s="1"/>
  <c r="G5465" i="1" s="1"/>
  <c r="G5467" i="1" s="1"/>
  <c r="E5439" i="1"/>
  <c r="C5439" i="1"/>
  <c r="C5449" i="1" s="1"/>
  <c r="C5465" i="1" s="1"/>
  <c r="Q5438" i="1"/>
  <c r="Q5437" i="1"/>
  <c r="Q5436" i="1"/>
  <c r="Q5435" i="1"/>
  <c r="O5432" i="1"/>
  <c r="M5432" i="1"/>
  <c r="K5432" i="1"/>
  <c r="I5432" i="1"/>
  <c r="G5432" i="1"/>
  <c r="E5432" i="1"/>
  <c r="C5432" i="1"/>
  <c r="Q5431" i="1"/>
  <c r="Q5432" i="1" s="1"/>
  <c r="O5428" i="1"/>
  <c r="M5428" i="1"/>
  <c r="K5428" i="1"/>
  <c r="I5428" i="1"/>
  <c r="G5428" i="1"/>
  <c r="E5428" i="1"/>
  <c r="C5428" i="1"/>
  <c r="Q5427" i="1"/>
  <c r="Q5426" i="1"/>
  <c r="Q5425" i="1"/>
  <c r="Q5424" i="1"/>
  <c r="Q5423" i="1"/>
  <c r="Q5420" i="1"/>
  <c r="O5420" i="1"/>
  <c r="M5420" i="1"/>
  <c r="Q5419" i="1"/>
  <c r="O5419" i="1"/>
  <c r="M5419" i="1"/>
  <c r="K5419" i="1"/>
  <c r="G5419" i="1"/>
  <c r="E5419" i="1"/>
  <c r="C5419" i="1"/>
  <c r="M5418" i="1"/>
  <c r="I5418" i="1"/>
  <c r="E5415" i="1"/>
  <c r="E5414" i="1"/>
  <c r="E5413" i="1"/>
  <c r="M5392" i="1"/>
  <c r="C5392" i="1"/>
  <c r="O5390" i="1"/>
  <c r="M5390" i="1"/>
  <c r="K5390" i="1"/>
  <c r="I5390" i="1"/>
  <c r="G5390" i="1"/>
  <c r="E5390" i="1"/>
  <c r="C5390" i="1"/>
  <c r="Q5389" i="1"/>
  <c r="Q5390" i="1" s="1"/>
  <c r="O5386" i="1"/>
  <c r="O5392" i="1" s="1"/>
  <c r="M5386" i="1"/>
  <c r="K5386" i="1"/>
  <c r="I5386" i="1"/>
  <c r="I5392" i="1" s="1"/>
  <c r="G5386" i="1"/>
  <c r="G5392" i="1" s="1"/>
  <c r="E5386" i="1"/>
  <c r="C5386" i="1"/>
  <c r="Q5385" i="1"/>
  <c r="Q5384" i="1"/>
  <c r="Q5383" i="1"/>
  <c r="Q5382" i="1"/>
  <c r="Q5374" i="1"/>
  <c r="O5374" i="1"/>
  <c r="M5374" i="1"/>
  <c r="Q5373" i="1"/>
  <c r="O5373" i="1"/>
  <c r="M5373" i="1"/>
  <c r="K5373" i="1"/>
  <c r="G5373" i="1"/>
  <c r="E5373" i="1"/>
  <c r="C5373" i="1"/>
  <c r="M5372" i="1"/>
  <c r="I5372" i="1"/>
  <c r="E5369" i="1"/>
  <c r="E5368" i="1"/>
  <c r="E5367" i="1"/>
  <c r="Q5310" i="1"/>
  <c r="O5310" i="1"/>
  <c r="M5310" i="1"/>
  <c r="Q5309" i="1"/>
  <c r="O5309" i="1"/>
  <c r="M5309" i="1"/>
  <c r="K5309" i="1"/>
  <c r="G5309" i="1"/>
  <c r="E5309" i="1"/>
  <c r="C5309" i="1"/>
  <c r="M5308" i="1"/>
  <c r="I5308" i="1"/>
  <c r="E5305" i="1"/>
  <c r="E5304" i="1"/>
  <c r="E5303" i="1"/>
  <c r="O5295" i="1"/>
  <c r="M5295" i="1"/>
  <c r="K5295" i="1"/>
  <c r="I5295" i="1"/>
  <c r="G5295" i="1"/>
  <c r="E5295" i="1"/>
  <c r="C5295" i="1"/>
  <c r="Q5294" i="1"/>
  <c r="Q5295" i="1" s="1"/>
  <c r="O5290" i="1"/>
  <c r="O5297" i="1" s="1"/>
  <c r="O5313" i="1" s="1"/>
  <c r="M5290" i="1"/>
  <c r="M5297" i="1" s="1"/>
  <c r="M5313" i="1" s="1"/>
  <c r="K5290" i="1"/>
  <c r="K5297" i="1" s="1"/>
  <c r="K5313" i="1" s="1"/>
  <c r="I5290" i="1"/>
  <c r="I5297" i="1" s="1"/>
  <c r="I5313" i="1" s="1"/>
  <c r="G5290" i="1"/>
  <c r="G5297" i="1" s="1"/>
  <c r="G5313" i="1" s="1"/>
  <c r="E5290" i="1"/>
  <c r="E5297" i="1" s="1"/>
  <c r="E5313" i="1" s="1"/>
  <c r="C5290" i="1"/>
  <c r="C5297" i="1" s="1"/>
  <c r="C5313" i="1" s="1"/>
  <c r="Q5289" i="1"/>
  <c r="Q5288" i="1"/>
  <c r="Q5285" i="1"/>
  <c r="O5285" i="1"/>
  <c r="M5285" i="1"/>
  <c r="Q5284" i="1"/>
  <c r="O5284" i="1"/>
  <c r="M5284" i="1"/>
  <c r="K5284" i="1"/>
  <c r="G5284" i="1"/>
  <c r="E5284" i="1"/>
  <c r="C5284" i="1"/>
  <c r="M5283" i="1"/>
  <c r="I5283" i="1"/>
  <c r="E5280" i="1"/>
  <c r="E5279" i="1"/>
  <c r="E5278" i="1"/>
  <c r="K5257" i="1"/>
  <c r="K5315" i="1" s="1"/>
  <c r="O5255" i="1"/>
  <c r="M5255" i="1"/>
  <c r="K5255" i="1"/>
  <c r="I5255" i="1"/>
  <c r="G5255" i="1"/>
  <c r="E5255" i="1"/>
  <c r="C5255" i="1"/>
  <c r="Q5254" i="1"/>
  <c r="Q5255" i="1" s="1"/>
  <c r="O5251" i="1"/>
  <c r="O5257" i="1" s="1"/>
  <c r="M5251" i="1"/>
  <c r="M5257" i="1" s="1"/>
  <c r="M5315" i="1" s="1"/>
  <c r="K5251" i="1"/>
  <c r="I5251" i="1"/>
  <c r="G5251" i="1"/>
  <c r="G5257" i="1" s="1"/>
  <c r="E5251" i="1"/>
  <c r="E5257" i="1" s="1"/>
  <c r="E5315" i="1" s="1"/>
  <c r="C5251" i="1"/>
  <c r="Q5250" i="1"/>
  <c r="Q5242" i="1"/>
  <c r="O5242" i="1"/>
  <c r="M5242" i="1"/>
  <c r="Q5241" i="1"/>
  <c r="O5241" i="1"/>
  <c r="M5241" i="1"/>
  <c r="K5241" i="1"/>
  <c r="G5241" i="1"/>
  <c r="E5241" i="1"/>
  <c r="C5241" i="1"/>
  <c r="M5240" i="1"/>
  <c r="I5240" i="1"/>
  <c r="E5237" i="1"/>
  <c r="E5236" i="1"/>
  <c r="E5235" i="1"/>
  <c r="Q5205" i="1"/>
  <c r="O5205" i="1"/>
  <c r="M5205" i="1"/>
  <c r="Q5204" i="1"/>
  <c r="O5204" i="1"/>
  <c r="M5204" i="1"/>
  <c r="K5204" i="1"/>
  <c r="G5204" i="1"/>
  <c r="E5204" i="1"/>
  <c r="C5204" i="1"/>
  <c r="M5203" i="1"/>
  <c r="I5203" i="1"/>
  <c r="E5200" i="1"/>
  <c r="E5199" i="1"/>
  <c r="E5198" i="1"/>
  <c r="O5190" i="1"/>
  <c r="M5190" i="1"/>
  <c r="K5190" i="1"/>
  <c r="I5190" i="1"/>
  <c r="G5190" i="1"/>
  <c r="E5190" i="1"/>
  <c r="C5190" i="1"/>
  <c r="Q5189" i="1"/>
  <c r="Q5190" i="1" s="1"/>
  <c r="O5186" i="1"/>
  <c r="M5186" i="1"/>
  <c r="K5186" i="1"/>
  <c r="I5186" i="1"/>
  <c r="G5186" i="1"/>
  <c r="E5186" i="1"/>
  <c r="C5186" i="1"/>
  <c r="Q5185" i="1"/>
  <c r="Q5184" i="1"/>
  <c r="O5182" i="1"/>
  <c r="M5182" i="1"/>
  <c r="K5182" i="1"/>
  <c r="K5192" i="1" s="1"/>
  <c r="K5208" i="1" s="1"/>
  <c r="K5210" i="1" s="1"/>
  <c r="I5182" i="1"/>
  <c r="G5182" i="1"/>
  <c r="E5182" i="1"/>
  <c r="C5182" i="1"/>
  <c r="Q5181" i="1"/>
  <c r="Q5180" i="1"/>
  <c r="Q5179" i="1"/>
  <c r="O5176" i="1"/>
  <c r="M5176" i="1"/>
  <c r="K5176" i="1"/>
  <c r="I5176" i="1"/>
  <c r="G5176" i="1"/>
  <c r="E5176" i="1"/>
  <c r="C5176" i="1"/>
  <c r="Q5175" i="1"/>
  <c r="Q5176" i="1" s="1"/>
  <c r="O5172" i="1"/>
  <c r="M5172" i="1"/>
  <c r="K5172" i="1"/>
  <c r="I5172" i="1"/>
  <c r="G5172" i="1"/>
  <c r="E5172" i="1"/>
  <c r="C5172" i="1"/>
  <c r="Q5171" i="1"/>
  <c r="Q5170" i="1"/>
  <c r="Q5169" i="1"/>
  <c r="Q5168" i="1"/>
  <c r="Q5167" i="1"/>
  <c r="Q5166" i="1"/>
  <c r="Q5165" i="1"/>
  <c r="Q5162" i="1"/>
  <c r="O5162" i="1"/>
  <c r="M5162" i="1"/>
  <c r="Q5161" i="1"/>
  <c r="O5161" i="1"/>
  <c r="M5161" i="1"/>
  <c r="K5161" i="1"/>
  <c r="G5161" i="1"/>
  <c r="E5161" i="1"/>
  <c r="C5161" i="1"/>
  <c r="M5160" i="1"/>
  <c r="I5160" i="1"/>
  <c r="E5157" i="1"/>
  <c r="E5156" i="1"/>
  <c r="E5155" i="1"/>
  <c r="I5134" i="1"/>
  <c r="O5132" i="1"/>
  <c r="M5132" i="1"/>
  <c r="K5132" i="1"/>
  <c r="I5132" i="1"/>
  <c r="G5132" i="1"/>
  <c r="E5132" i="1"/>
  <c r="C5132" i="1"/>
  <c r="Q5131" i="1"/>
  <c r="Q5132" i="1" s="1"/>
  <c r="O5128" i="1"/>
  <c r="M5128" i="1"/>
  <c r="M5134" i="1" s="1"/>
  <c r="K5128" i="1"/>
  <c r="K5134" i="1" s="1"/>
  <c r="I5128" i="1"/>
  <c r="G5128" i="1"/>
  <c r="G5134" i="1" s="1"/>
  <c r="E5128" i="1"/>
  <c r="E5134" i="1" s="1"/>
  <c r="C5128" i="1"/>
  <c r="C5134" i="1" s="1"/>
  <c r="C5137" i="1" s="1"/>
  <c r="Q5127" i="1"/>
  <c r="Q5126" i="1"/>
  <c r="Q5125" i="1"/>
  <c r="Q5124" i="1"/>
  <c r="Q5116" i="1"/>
  <c r="O5116" i="1"/>
  <c r="M5116" i="1"/>
  <c r="Q5115" i="1"/>
  <c r="O5115" i="1"/>
  <c r="M5115" i="1"/>
  <c r="K5115" i="1"/>
  <c r="G5115" i="1"/>
  <c r="E5115" i="1"/>
  <c r="C5115" i="1"/>
  <c r="M5114" i="1"/>
  <c r="I5114" i="1"/>
  <c r="E5111" i="1"/>
  <c r="E5110" i="1"/>
  <c r="E5109" i="1"/>
  <c r="Q5059" i="1"/>
  <c r="O5059" i="1"/>
  <c r="M5059" i="1"/>
  <c r="Q5058" i="1"/>
  <c r="O5058" i="1"/>
  <c r="M5058" i="1"/>
  <c r="K5058" i="1"/>
  <c r="G5058" i="1"/>
  <c r="E5058" i="1"/>
  <c r="C5058" i="1"/>
  <c r="M5057" i="1"/>
  <c r="I5057" i="1"/>
  <c r="E5054" i="1"/>
  <c r="E5053" i="1"/>
  <c r="E5052" i="1"/>
  <c r="E5042" i="1"/>
  <c r="O5040" i="1"/>
  <c r="M5040" i="1"/>
  <c r="K5040" i="1"/>
  <c r="I5040" i="1"/>
  <c r="G5040" i="1"/>
  <c r="E5040" i="1"/>
  <c r="C5040" i="1"/>
  <c r="Q5039" i="1"/>
  <c r="Q5040" i="1" s="1"/>
  <c r="O5036" i="1"/>
  <c r="M5036" i="1"/>
  <c r="K5036" i="1"/>
  <c r="I5036" i="1"/>
  <c r="G5036" i="1"/>
  <c r="E5036" i="1"/>
  <c r="C5036" i="1"/>
  <c r="Q5035" i="1"/>
  <c r="Q5034" i="1"/>
  <c r="O5032" i="1"/>
  <c r="M5032" i="1"/>
  <c r="M5042" i="1" s="1"/>
  <c r="K5032" i="1"/>
  <c r="I5032" i="1"/>
  <c r="G5032" i="1"/>
  <c r="E5032" i="1"/>
  <c r="C5032" i="1"/>
  <c r="Q5031" i="1"/>
  <c r="Q5030" i="1"/>
  <c r="Q5029" i="1"/>
  <c r="O5026" i="1"/>
  <c r="M5026" i="1"/>
  <c r="K5026" i="1"/>
  <c r="I5026" i="1"/>
  <c r="G5026" i="1"/>
  <c r="E5026" i="1"/>
  <c r="C5026" i="1"/>
  <c r="Q5025" i="1"/>
  <c r="Q5026" i="1" s="1"/>
  <c r="O5022" i="1"/>
  <c r="M5022" i="1"/>
  <c r="K5022" i="1"/>
  <c r="I5022" i="1"/>
  <c r="G5022" i="1"/>
  <c r="E5022" i="1"/>
  <c r="C5022" i="1"/>
  <c r="Q5021" i="1"/>
  <c r="Q5020" i="1"/>
  <c r="Q5019" i="1"/>
  <c r="Q5018" i="1"/>
  <c r="Q5017" i="1"/>
  <c r="Q5014" i="1"/>
  <c r="O5014" i="1"/>
  <c r="M5014" i="1"/>
  <c r="Q5013" i="1"/>
  <c r="O5013" i="1"/>
  <c r="M5013" i="1"/>
  <c r="K5013" i="1"/>
  <c r="G5013" i="1"/>
  <c r="E5013" i="1"/>
  <c r="C5013" i="1"/>
  <c r="M5012" i="1"/>
  <c r="I5012" i="1"/>
  <c r="E5009" i="1"/>
  <c r="E5008" i="1"/>
  <c r="E5007" i="1"/>
  <c r="O4999" i="1"/>
  <c r="M4999" i="1"/>
  <c r="K4999" i="1"/>
  <c r="I4999" i="1"/>
  <c r="G4999" i="1"/>
  <c r="E4999" i="1"/>
  <c r="C4999" i="1"/>
  <c r="Q4998" i="1"/>
  <c r="Q4997" i="1"/>
  <c r="Q4999" i="1" s="1"/>
  <c r="O4994" i="1"/>
  <c r="M4994" i="1"/>
  <c r="K4994" i="1"/>
  <c r="K5001" i="1" s="1"/>
  <c r="I4994" i="1"/>
  <c r="I5001" i="1" s="1"/>
  <c r="G4994" i="1"/>
  <c r="E4994" i="1"/>
  <c r="C4994" i="1"/>
  <c r="C5001" i="1" s="1"/>
  <c r="Q4993" i="1"/>
  <c r="Q4992" i="1"/>
  <c r="Q4991" i="1"/>
  <c r="Q4990" i="1"/>
  <c r="Q4989" i="1"/>
  <c r="Q4988" i="1"/>
  <c r="Q4987" i="1"/>
  <c r="Q4985" i="1"/>
  <c r="Q4984" i="1"/>
  <c r="Q4983" i="1"/>
  <c r="Q4982" i="1"/>
  <c r="Q4981" i="1"/>
  <c r="Q4980" i="1"/>
  <c r="Q4979" i="1"/>
  <c r="Q4978" i="1"/>
  <c r="Q4977" i="1"/>
  <c r="Q4976" i="1"/>
  <c r="Q4975" i="1"/>
  <c r="Q4974" i="1"/>
  <c r="Q4973" i="1"/>
  <c r="Q4972" i="1"/>
  <c r="Q4971" i="1"/>
  <c r="Q4970" i="1"/>
  <c r="Q4969" i="1"/>
  <c r="Q4968" i="1"/>
  <c r="Q4967" i="1"/>
  <c r="Q4966" i="1"/>
  <c r="Q4965" i="1"/>
  <c r="Q4964" i="1"/>
  <c r="Q4963" i="1"/>
  <c r="Q4962" i="1"/>
  <c r="Q4961" i="1"/>
  <c r="Q4960" i="1"/>
  <c r="Q4959" i="1"/>
  <c r="Q4958" i="1"/>
  <c r="Q4957" i="1"/>
  <c r="Q4956" i="1"/>
  <c r="Q4955" i="1"/>
  <c r="Q4954" i="1"/>
  <c r="Q4953" i="1"/>
  <c r="Q4952" i="1"/>
  <c r="Q4994" i="1" s="1"/>
  <c r="Q5001" i="1" s="1"/>
  <c r="Q4951" i="1"/>
  <c r="Q4948" i="1"/>
  <c r="O4948" i="1"/>
  <c r="M4948" i="1"/>
  <c r="Q4947" i="1"/>
  <c r="O4947" i="1"/>
  <c r="M4947" i="1"/>
  <c r="K4947" i="1"/>
  <c r="G4947" i="1"/>
  <c r="E4947" i="1"/>
  <c r="C4947" i="1"/>
  <c r="M4946" i="1"/>
  <c r="I4946" i="1"/>
  <c r="E4943" i="1"/>
  <c r="E4942" i="1"/>
  <c r="E4941" i="1"/>
  <c r="O4928" i="1"/>
  <c r="M4928" i="1"/>
  <c r="K4928" i="1"/>
  <c r="I4928" i="1"/>
  <c r="G4928" i="1"/>
  <c r="E4928" i="1"/>
  <c r="C4928" i="1"/>
  <c r="Q4927" i="1"/>
  <c r="Q4926" i="1"/>
  <c r="Q4928" i="1" s="1"/>
  <c r="O4924" i="1"/>
  <c r="M4924" i="1"/>
  <c r="K4924" i="1"/>
  <c r="I4924" i="1"/>
  <c r="E4924" i="1"/>
  <c r="C4924" i="1"/>
  <c r="Q4923" i="1"/>
  <c r="Q4922" i="1"/>
  <c r="Q4921" i="1"/>
  <c r="Q4920" i="1"/>
  <c r="Q4919" i="1"/>
  <c r="Q4918" i="1"/>
  <c r="Q4917" i="1"/>
  <c r="Q4916" i="1"/>
  <c r="Q4915" i="1"/>
  <c r="Q4914" i="1"/>
  <c r="Q4913" i="1"/>
  <c r="G4913" i="1"/>
  <c r="G4924" i="1" s="1"/>
  <c r="Q4912" i="1"/>
  <c r="Q4911" i="1"/>
  <c r="Q4910" i="1"/>
  <c r="Q4909" i="1"/>
  <c r="O4906" i="1"/>
  <c r="M4906" i="1"/>
  <c r="M4930" i="1" s="1"/>
  <c r="K4906" i="1"/>
  <c r="I4906" i="1"/>
  <c r="G4906" i="1"/>
  <c r="E4906" i="1"/>
  <c r="C4906" i="1"/>
  <c r="Q4905" i="1"/>
  <c r="Q4904" i="1"/>
  <c r="Q4903" i="1"/>
  <c r="Q4902" i="1"/>
  <c r="Q4901" i="1"/>
  <c r="Q4900" i="1"/>
  <c r="Q4899" i="1"/>
  <c r="Q4898" i="1"/>
  <c r="Q4897" i="1"/>
  <c r="Q4896" i="1"/>
  <c r="O4893" i="1"/>
  <c r="M4893" i="1"/>
  <c r="K4893" i="1"/>
  <c r="K4930" i="1" s="1"/>
  <c r="I4893" i="1"/>
  <c r="G4893" i="1"/>
  <c r="G4930" i="1" s="1"/>
  <c r="E4893" i="1"/>
  <c r="C4893" i="1"/>
  <c r="Q4892" i="1"/>
  <c r="Q4891" i="1"/>
  <c r="Q4890" i="1"/>
  <c r="Q4889" i="1"/>
  <c r="Q4888" i="1"/>
  <c r="Q4887" i="1"/>
  <c r="Q4886" i="1"/>
  <c r="Q4883" i="1"/>
  <c r="O4883" i="1"/>
  <c r="M4883" i="1"/>
  <c r="Q4882" i="1"/>
  <c r="O4882" i="1"/>
  <c r="M4882" i="1"/>
  <c r="K4882" i="1"/>
  <c r="G4882" i="1"/>
  <c r="E4882" i="1"/>
  <c r="C4882" i="1"/>
  <c r="M4881" i="1"/>
  <c r="I4881" i="1"/>
  <c r="E4878" i="1"/>
  <c r="E4877" i="1"/>
  <c r="E4876" i="1"/>
  <c r="G4841" i="1"/>
  <c r="O4839" i="1"/>
  <c r="M4839" i="1"/>
  <c r="K4839" i="1"/>
  <c r="I4839" i="1"/>
  <c r="G4839" i="1"/>
  <c r="E4839" i="1"/>
  <c r="C4839" i="1"/>
  <c r="Q4838" i="1"/>
  <c r="Q4839" i="1" s="1"/>
  <c r="O4835" i="1"/>
  <c r="M4835" i="1"/>
  <c r="M4841" i="1" s="1"/>
  <c r="K4835" i="1"/>
  <c r="K4841" i="1" s="1"/>
  <c r="I4835" i="1"/>
  <c r="I4841" i="1" s="1"/>
  <c r="G4835" i="1"/>
  <c r="E4835" i="1"/>
  <c r="E4841" i="1" s="1"/>
  <c r="C4835" i="1"/>
  <c r="C4841" i="1" s="1"/>
  <c r="Q4834" i="1"/>
  <c r="Q4833" i="1"/>
  <c r="Q4832" i="1"/>
  <c r="Q4831" i="1"/>
  <c r="Q4830" i="1"/>
  <c r="Q4829" i="1"/>
  <c r="Q4828" i="1"/>
  <c r="Q4827" i="1"/>
  <c r="Q4824" i="1"/>
  <c r="O4824" i="1"/>
  <c r="M4824" i="1"/>
  <c r="Q4823" i="1"/>
  <c r="O4823" i="1"/>
  <c r="M4823" i="1"/>
  <c r="K4823" i="1"/>
  <c r="G4823" i="1"/>
  <c r="E4823" i="1"/>
  <c r="C4823" i="1"/>
  <c r="M4822" i="1"/>
  <c r="I4822" i="1"/>
  <c r="E4819" i="1"/>
  <c r="E4818" i="1"/>
  <c r="E4817" i="1"/>
  <c r="O4772" i="1"/>
  <c r="O4774" i="1" s="1"/>
  <c r="M4772" i="1"/>
  <c r="K4772" i="1"/>
  <c r="I4772" i="1"/>
  <c r="G4772" i="1"/>
  <c r="E4772" i="1"/>
  <c r="C4772" i="1"/>
  <c r="Q4771" i="1"/>
  <c r="Q4770" i="1"/>
  <c r="Q4769" i="1"/>
  <c r="Q4768" i="1"/>
  <c r="Q4767" i="1"/>
  <c r="Q4766" i="1"/>
  <c r="Q4765" i="1"/>
  <c r="Q4764" i="1"/>
  <c r="Q4763" i="1"/>
  <c r="Q4760" i="1"/>
  <c r="O4760" i="1"/>
  <c r="M4760" i="1"/>
  <c r="Q4759" i="1"/>
  <c r="O4759" i="1"/>
  <c r="M4759" i="1"/>
  <c r="K4759" i="1"/>
  <c r="G4759" i="1"/>
  <c r="E4759" i="1"/>
  <c r="C4759" i="1"/>
  <c r="M4758" i="1"/>
  <c r="I4758" i="1"/>
  <c r="E4755" i="1"/>
  <c r="E4754" i="1"/>
  <c r="E4753" i="1"/>
  <c r="O4750" i="1"/>
  <c r="M4750" i="1"/>
  <c r="M4774" i="1" s="1"/>
  <c r="K4750" i="1"/>
  <c r="I4750" i="1"/>
  <c r="I4774" i="1" s="1"/>
  <c r="G4750" i="1"/>
  <c r="G4774" i="1" s="1"/>
  <c r="E4750" i="1"/>
  <c r="E4774" i="1" s="1"/>
  <c r="C4750" i="1"/>
  <c r="Q4749" i="1"/>
  <c r="Q4748" i="1"/>
  <c r="Q4747" i="1"/>
  <c r="Q4746" i="1"/>
  <c r="Q4744" i="1"/>
  <c r="Q4743" i="1"/>
  <c r="Q4742" i="1"/>
  <c r="Q4741" i="1"/>
  <c r="Q4740" i="1"/>
  <c r="Q4739" i="1"/>
  <c r="Q4738" i="1"/>
  <c r="Q4737" i="1"/>
  <c r="Q4736" i="1"/>
  <c r="Q4735" i="1"/>
  <c r="Q4734" i="1"/>
  <c r="Q4733" i="1"/>
  <c r="Q4732" i="1"/>
  <c r="Q4731" i="1"/>
  <c r="Q4730" i="1"/>
  <c r="Q4729" i="1"/>
  <c r="Q4728" i="1"/>
  <c r="Q4727" i="1"/>
  <c r="Q4726" i="1"/>
  <c r="Q4725" i="1"/>
  <c r="Q4724" i="1"/>
  <c r="Q4723" i="1"/>
  <c r="Q4722" i="1"/>
  <c r="Q4721" i="1"/>
  <c r="Q4720" i="1"/>
  <c r="Q4719" i="1"/>
  <c r="Q4718" i="1"/>
  <c r="Q4717" i="1"/>
  <c r="Q4715" i="1"/>
  <c r="Q4714" i="1"/>
  <c r="Q4713" i="1"/>
  <c r="Q4712" i="1"/>
  <c r="Q4711" i="1"/>
  <c r="Q4710" i="1"/>
  <c r="Q4709" i="1"/>
  <c r="Q4708" i="1"/>
  <c r="Q4706" i="1"/>
  <c r="Q4705" i="1"/>
  <c r="Q4704" i="1"/>
  <c r="Q4703" i="1"/>
  <c r="Q4702" i="1"/>
  <c r="Q4694" i="1"/>
  <c r="O4694" i="1"/>
  <c r="M4694" i="1"/>
  <c r="Q4693" i="1"/>
  <c r="O4693" i="1"/>
  <c r="M4693" i="1"/>
  <c r="K4693" i="1"/>
  <c r="G4693" i="1"/>
  <c r="E4693" i="1"/>
  <c r="C4693" i="1"/>
  <c r="M4692" i="1"/>
  <c r="I4692" i="1"/>
  <c r="E4689" i="1"/>
  <c r="E4688" i="1"/>
  <c r="E4687" i="1"/>
  <c r="Q4656" i="1"/>
  <c r="O4656" i="1"/>
  <c r="M4656" i="1"/>
  <c r="Q4655" i="1"/>
  <c r="O4655" i="1"/>
  <c r="M4655" i="1"/>
  <c r="K4655" i="1"/>
  <c r="G4655" i="1"/>
  <c r="E4655" i="1"/>
  <c r="C4655" i="1"/>
  <c r="M4654" i="1"/>
  <c r="I4654" i="1"/>
  <c r="E4651" i="1"/>
  <c r="E4650" i="1"/>
  <c r="E4649" i="1"/>
  <c r="O4641" i="1"/>
  <c r="M4641" i="1"/>
  <c r="K4641" i="1"/>
  <c r="I4641" i="1"/>
  <c r="G4641" i="1"/>
  <c r="E4641" i="1"/>
  <c r="C4641" i="1"/>
  <c r="Q4640" i="1"/>
  <c r="Q4639" i="1"/>
  <c r="O4636" i="1"/>
  <c r="M4636" i="1"/>
  <c r="K4636" i="1"/>
  <c r="I4636" i="1"/>
  <c r="G4636" i="1"/>
  <c r="E4636" i="1"/>
  <c r="C4636" i="1"/>
  <c r="Q4635" i="1"/>
  <c r="Q4634" i="1"/>
  <c r="O4632" i="1"/>
  <c r="M4632" i="1"/>
  <c r="K4632" i="1"/>
  <c r="I4632" i="1"/>
  <c r="I4643" i="1" s="1"/>
  <c r="I4659" i="1" s="1"/>
  <c r="G4632" i="1"/>
  <c r="E4632" i="1"/>
  <c r="C4632" i="1"/>
  <c r="Q4631" i="1"/>
  <c r="Q4630" i="1"/>
  <c r="Q4629" i="1"/>
  <c r="Q4628" i="1"/>
  <c r="Q4627" i="1"/>
  <c r="Q4626" i="1"/>
  <c r="Q4625" i="1"/>
  <c r="Q4624" i="1"/>
  <c r="Q4623" i="1"/>
  <c r="Q4622" i="1"/>
  <c r="Q4621" i="1"/>
  <c r="Q4620" i="1"/>
  <c r="O4617" i="1"/>
  <c r="M4617" i="1"/>
  <c r="K4617" i="1"/>
  <c r="I4617" i="1"/>
  <c r="G4617" i="1"/>
  <c r="E4617" i="1"/>
  <c r="C4617" i="1"/>
  <c r="Q4616" i="1"/>
  <c r="O4613" i="1"/>
  <c r="M4613" i="1"/>
  <c r="K4613" i="1"/>
  <c r="I4613" i="1"/>
  <c r="G4613" i="1"/>
  <c r="E4613" i="1"/>
  <c r="C4613" i="1"/>
  <c r="Q4612" i="1"/>
  <c r="Q4611" i="1"/>
  <c r="Q4610" i="1"/>
  <c r="Q4609" i="1"/>
  <c r="Q4608" i="1"/>
  <c r="Q4607" i="1"/>
  <c r="Q4606" i="1"/>
  <c r="Q4605" i="1"/>
  <c r="Q4602" i="1"/>
  <c r="O4602" i="1"/>
  <c r="M4602" i="1"/>
  <c r="Q4601" i="1"/>
  <c r="O4601" i="1"/>
  <c r="M4601" i="1"/>
  <c r="K4601" i="1"/>
  <c r="G4601" i="1"/>
  <c r="E4601" i="1"/>
  <c r="C4601" i="1"/>
  <c r="M4600" i="1"/>
  <c r="I4600" i="1"/>
  <c r="E4597" i="1"/>
  <c r="E4596" i="1"/>
  <c r="E4595" i="1"/>
  <c r="O4572" i="1"/>
  <c r="M4572" i="1"/>
  <c r="K4572" i="1"/>
  <c r="I4572" i="1"/>
  <c r="G4572" i="1"/>
  <c r="E4572" i="1"/>
  <c r="C4572" i="1"/>
  <c r="Q4571" i="1"/>
  <c r="Q4570" i="1"/>
  <c r="Q4572" i="1" s="1"/>
  <c r="O4567" i="1"/>
  <c r="O4574" i="1" s="1"/>
  <c r="M4567" i="1"/>
  <c r="M4574" i="1" s="1"/>
  <c r="K4567" i="1"/>
  <c r="I4567" i="1"/>
  <c r="G4567" i="1"/>
  <c r="E4567" i="1"/>
  <c r="E4574" i="1" s="1"/>
  <c r="C4567" i="1"/>
  <c r="Q4566" i="1"/>
  <c r="Q4558" i="1"/>
  <c r="O4558" i="1"/>
  <c r="M4558" i="1"/>
  <c r="Q4557" i="1"/>
  <c r="O4557" i="1"/>
  <c r="M4557" i="1"/>
  <c r="K4557" i="1"/>
  <c r="G4557" i="1"/>
  <c r="E4557" i="1"/>
  <c r="C4557" i="1"/>
  <c r="M4556" i="1"/>
  <c r="I4556" i="1"/>
  <c r="E4553" i="1"/>
  <c r="E4552" i="1"/>
  <c r="E4551" i="1"/>
  <c r="Q4523" i="1"/>
  <c r="O4523" i="1"/>
  <c r="M4523" i="1"/>
  <c r="Q4522" i="1"/>
  <c r="O4522" i="1"/>
  <c r="M4522" i="1"/>
  <c r="K4522" i="1"/>
  <c r="G4522" i="1"/>
  <c r="E4522" i="1"/>
  <c r="C4522" i="1"/>
  <c r="M4521" i="1"/>
  <c r="I4521" i="1"/>
  <c r="E4518" i="1"/>
  <c r="E4517" i="1"/>
  <c r="E4516" i="1"/>
  <c r="O4498" i="1"/>
  <c r="M4498" i="1"/>
  <c r="K4498" i="1"/>
  <c r="I4498" i="1"/>
  <c r="G4498" i="1"/>
  <c r="E4498" i="1"/>
  <c r="C4498" i="1"/>
  <c r="C4500" i="1" s="1"/>
  <c r="Q4497" i="1"/>
  <c r="Q4496" i="1"/>
  <c r="Q4495" i="1"/>
  <c r="O4492" i="1"/>
  <c r="M4492" i="1"/>
  <c r="K4492" i="1"/>
  <c r="I4492" i="1"/>
  <c r="G4492" i="1"/>
  <c r="E4492" i="1"/>
  <c r="C4492" i="1"/>
  <c r="Q4491" i="1"/>
  <c r="Q4490" i="1"/>
  <c r="Q4492" i="1" s="1"/>
  <c r="O4488" i="1"/>
  <c r="M4488" i="1"/>
  <c r="K4488" i="1"/>
  <c r="I4488" i="1"/>
  <c r="G4488" i="1"/>
  <c r="E4488" i="1"/>
  <c r="C4488" i="1"/>
  <c r="Q4487" i="1"/>
  <c r="Q4486" i="1"/>
  <c r="Q4485" i="1"/>
  <c r="Q4484" i="1"/>
  <c r="Q4483" i="1"/>
  <c r="Q4482" i="1"/>
  <c r="Q4481" i="1"/>
  <c r="Q4480" i="1"/>
  <c r="Q4479" i="1"/>
  <c r="Q4478" i="1"/>
  <c r="Q4477" i="1"/>
  <c r="O4474" i="1"/>
  <c r="M4474" i="1"/>
  <c r="K4474" i="1"/>
  <c r="I4474" i="1"/>
  <c r="G4474" i="1"/>
  <c r="E4474" i="1"/>
  <c r="C4474" i="1"/>
  <c r="Q4473" i="1"/>
  <c r="Q4474" i="1" s="1"/>
  <c r="O4470" i="1"/>
  <c r="M4470" i="1"/>
  <c r="M4500" i="1" s="1"/>
  <c r="K4470" i="1"/>
  <c r="K4500" i="1" s="1"/>
  <c r="I4470" i="1"/>
  <c r="G4470" i="1"/>
  <c r="E4470" i="1"/>
  <c r="E4500" i="1" s="1"/>
  <c r="C4470" i="1"/>
  <c r="Q4469" i="1"/>
  <c r="Q4468" i="1"/>
  <c r="Q4467" i="1"/>
  <c r="Q4466" i="1"/>
  <c r="Q4465" i="1"/>
  <c r="Q4464" i="1"/>
  <c r="Q4463" i="1"/>
  <c r="Q4460" i="1"/>
  <c r="O4460" i="1"/>
  <c r="M4460" i="1"/>
  <c r="Q4459" i="1"/>
  <c r="O4459" i="1"/>
  <c r="M4459" i="1"/>
  <c r="K4459" i="1"/>
  <c r="G4459" i="1"/>
  <c r="E4459" i="1"/>
  <c r="C4459" i="1"/>
  <c r="M4458" i="1"/>
  <c r="I4458" i="1"/>
  <c r="E4455" i="1"/>
  <c r="E4454" i="1"/>
  <c r="E4453" i="1"/>
  <c r="M4412" i="1"/>
  <c r="M4525" i="1" s="1"/>
  <c r="O4410" i="1"/>
  <c r="M4410" i="1"/>
  <c r="K4410" i="1"/>
  <c r="I4410" i="1"/>
  <c r="G4410" i="1"/>
  <c r="E4410" i="1"/>
  <c r="C4410" i="1"/>
  <c r="Q4409" i="1"/>
  <c r="Q4408" i="1"/>
  <c r="Q4407" i="1"/>
  <c r="Q4405" i="1"/>
  <c r="Q4404" i="1"/>
  <c r="Q4410" i="1" s="1"/>
  <c r="O4401" i="1"/>
  <c r="M4401" i="1"/>
  <c r="K4401" i="1"/>
  <c r="I4401" i="1"/>
  <c r="G4401" i="1"/>
  <c r="E4401" i="1"/>
  <c r="C4401" i="1"/>
  <c r="Q4400" i="1"/>
  <c r="Q4399" i="1"/>
  <c r="Q4396" i="1"/>
  <c r="O4396" i="1"/>
  <c r="M4396" i="1"/>
  <c r="Q4395" i="1"/>
  <c r="O4395" i="1"/>
  <c r="M4395" i="1"/>
  <c r="K4395" i="1"/>
  <c r="G4395" i="1"/>
  <c r="E4395" i="1"/>
  <c r="C4395" i="1"/>
  <c r="M4394" i="1"/>
  <c r="I4394" i="1"/>
  <c r="E4391" i="1"/>
  <c r="E4390" i="1"/>
  <c r="E4389" i="1"/>
  <c r="O4385" i="1"/>
  <c r="M4385" i="1"/>
  <c r="K4385" i="1"/>
  <c r="I4385" i="1"/>
  <c r="G4385" i="1"/>
  <c r="E4385" i="1"/>
  <c r="C4385" i="1"/>
  <c r="Q4384" i="1"/>
  <c r="Q4385" i="1" s="1"/>
  <c r="Q4383" i="1"/>
  <c r="O4381" i="1"/>
  <c r="M4381" i="1"/>
  <c r="K4381" i="1"/>
  <c r="I4381" i="1"/>
  <c r="G4381" i="1"/>
  <c r="E4381" i="1"/>
  <c r="C4381" i="1"/>
  <c r="Q4380" i="1"/>
  <c r="Q4379" i="1"/>
  <c r="Q4378" i="1"/>
  <c r="Q4377" i="1"/>
  <c r="Q4376" i="1"/>
  <c r="Q4375" i="1"/>
  <c r="Q4374" i="1"/>
  <c r="Q4373" i="1"/>
  <c r="Q4372" i="1"/>
  <c r="Q4371" i="1"/>
  <c r="Q4370" i="1"/>
  <c r="Q4369" i="1"/>
  <c r="Q4368" i="1"/>
  <c r="Q4367" i="1"/>
  <c r="Q4366" i="1"/>
  <c r="Q4365" i="1"/>
  <c r="Q4364" i="1"/>
  <c r="Q4363" i="1"/>
  <c r="Q4362" i="1"/>
  <c r="Q4361" i="1"/>
  <c r="Q4360" i="1"/>
  <c r="O4357" i="1"/>
  <c r="M4357" i="1"/>
  <c r="K4357" i="1"/>
  <c r="I4357" i="1"/>
  <c r="G4357" i="1"/>
  <c r="E4357" i="1"/>
  <c r="C4357" i="1"/>
  <c r="Q4356" i="1"/>
  <c r="Q4355" i="1"/>
  <c r="Q4354" i="1"/>
  <c r="Q4353" i="1"/>
  <c r="Q4352" i="1"/>
  <c r="Q4351" i="1"/>
  <c r="Q4350" i="1"/>
  <c r="Q4349" i="1"/>
  <c r="Q4348" i="1"/>
  <c r="Q4347" i="1"/>
  <c r="Q4346" i="1"/>
  <c r="Q4345" i="1"/>
  <c r="Q4357" i="1" s="1"/>
  <c r="Q4344" i="1"/>
  <c r="O4341" i="1"/>
  <c r="O4412" i="1" s="1"/>
  <c r="M4341" i="1"/>
  <c r="K4341" i="1"/>
  <c r="I4341" i="1"/>
  <c r="G4341" i="1"/>
  <c r="G4412" i="1" s="1"/>
  <c r="E4341" i="1"/>
  <c r="C4341" i="1"/>
  <c r="Q4340" i="1"/>
  <c r="Q4339" i="1"/>
  <c r="Q4338" i="1"/>
  <c r="Q4337" i="1"/>
  <c r="Q4336" i="1"/>
  <c r="Q4335" i="1"/>
  <c r="Q4334" i="1"/>
  <c r="Q4333" i="1"/>
  <c r="Q4341" i="1" s="1"/>
  <c r="Q4330" i="1"/>
  <c r="O4330" i="1"/>
  <c r="M4330" i="1"/>
  <c r="Q4329" i="1"/>
  <c r="O4329" i="1"/>
  <c r="M4329" i="1"/>
  <c r="K4329" i="1"/>
  <c r="G4329" i="1"/>
  <c r="E4329" i="1"/>
  <c r="C4329" i="1"/>
  <c r="M4328" i="1"/>
  <c r="I4328" i="1"/>
  <c r="E4325" i="1"/>
  <c r="E4324" i="1"/>
  <c r="E4323" i="1"/>
  <c r="O4298" i="1"/>
  <c r="M4298" i="1"/>
  <c r="K4298" i="1"/>
  <c r="I4298" i="1"/>
  <c r="G4298" i="1"/>
  <c r="E4298" i="1"/>
  <c r="C4298" i="1"/>
  <c r="Q4297" i="1"/>
  <c r="Q4296" i="1"/>
  <c r="Q4295" i="1"/>
  <c r="O4292" i="1"/>
  <c r="M4292" i="1"/>
  <c r="K4292" i="1"/>
  <c r="K4300" i="1" s="1"/>
  <c r="I4292" i="1"/>
  <c r="G4292" i="1"/>
  <c r="E4292" i="1"/>
  <c r="C4292" i="1"/>
  <c r="Q4291" i="1"/>
  <c r="Q4290" i="1"/>
  <c r="Q4289" i="1"/>
  <c r="Q4288" i="1"/>
  <c r="Q4287" i="1"/>
  <c r="Q4286" i="1"/>
  <c r="Q4285" i="1"/>
  <c r="O4282" i="1"/>
  <c r="M4282" i="1"/>
  <c r="M4300" i="1" s="1"/>
  <c r="K4282" i="1"/>
  <c r="I4282" i="1"/>
  <c r="I4300" i="1" s="1"/>
  <c r="G4282" i="1"/>
  <c r="E4282" i="1"/>
  <c r="E4300" i="1" s="1"/>
  <c r="C4282" i="1"/>
  <c r="Q4281" i="1"/>
  <c r="Q4280" i="1"/>
  <c r="Q4279" i="1"/>
  <c r="Q4278" i="1"/>
  <c r="Q4277" i="1"/>
  <c r="Q4276" i="1"/>
  <c r="Q4275" i="1"/>
  <c r="Q4267" i="1"/>
  <c r="O4267" i="1"/>
  <c r="M4267" i="1"/>
  <c r="Q4266" i="1"/>
  <c r="O4266" i="1"/>
  <c r="M4266" i="1"/>
  <c r="K4266" i="1"/>
  <c r="G4266" i="1"/>
  <c r="E4266" i="1"/>
  <c r="C4266" i="1"/>
  <c r="M4265" i="1"/>
  <c r="I4265" i="1"/>
  <c r="E4262" i="1"/>
  <c r="E4261" i="1"/>
  <c r="E4260" i="1"/>
  <c r="Q4204" i="1"/>
  <c r="O4204" i="1"/>
  <c r="M4204" i="1"/>
  <c r="Q4203" i="1"/>
  <c r="O4203" i="1"/>
  <c r="M4203" i="1"/>
  <c r="K4203" i="1"/>
  <c r="G4203" i="1"/>
  <c r="E4203" i="1"/>
  <c r="C4203" i="1"/>
  <c r="M4202" i="1"/>
  <c r="I4202" i="1"/>
  <c r="E4199" i="1"/>
  <c r="E4198" i="1"/>
  <c r="E4197" i="1"/>
  <c r="O4179" i="1"/>
  <c r="M4179" i="1"/>
  <c r="K4179" i="1"/>
  <c r="I4179" i="1"/>
  <c r="G4179" i="1"/>
  <c r="E4179" i="1"/>
  <c r="C4179" i="1"/>
  <c r="Q4178" i="1"/>
  <c r="Q4177" i="1"/>
  <c r="Q4176" i="1"/>
  <c r="O4173" i="1"/>
  <c r="M4173" i="1"/>
  <c r="K4173" i="1"/>
  <c r="I4173" i="1"/>
  <c r="G4173" i="1"/>
  <c r="E4173" i="1"/>
  <c r="C4173" i="1"/>
  <c r="Q4172" i="1"/>
  <c r="O4169" i="1"/>
  <c r="M4169" i="1"/>
  <c r="K4169" i="1"/>
  <c r="I4169" i="1"/>
  <c r="G4169" i="1"/>
  <c r="E4169" i="1"/>
  <c r="C4169" i="1"/>
  <c r="Q4167" i="1"/>
  <c r="Q4169" i="1" s="1"/>
  <c r="O4165" i="1"/>
  <c r="O4181" i="1" s="1"/>
  <c r="M4165" i="1"/>
  <c r="K4165" i="1"/>
  <c r="I4165" i="1"/>
  <c r="G4165" i="1"/>
  <c r="E4165" i="1"/>
  <c r="C4165" i="1"/>
  <c r="Q4164" i="1"/>
  <c r="Q4163" i="1"/>
  <c r="Q4162" i="1"/>
  <c r="Q4161" i="1"/>
  <c r="Q4160" i="1"/>
  <c r="Q4159" i="1"/>
  <c r="Q4158" i="1"/>
  <c r="Q4157" i="1"/>
  <c r="Q4156" i="1"/>
  <c r="Q4155" i="1"/>
  <c r="Q4154" i="1"/>
  <c r="O4151" i="1"/>
  <c r="M4151" i="1"/>
  <c r="K4151" i="1"/>
  <c r="K4181" i="1" s="1"/>
  <c r="I4151" i="1"/>
  <c r="G4151" i="1"/>
  <c r="G4181" i="1" s="1"/>
  <c r="E4151" i="1"/>
  <c r="C4151" i="1"/>
  <c r="C4181" i="1" s="1"/>
  <c r="Q4150" i="1"/>
  <c r="Q4149" i="1"/>
  <c r="Q4148" i="1"/>
  <c r="Q4147" i="1"/>
  <c r="Q4146" i="1"/>
  <c r="Q4145" i="1"/>
  <c r="Q4144" i="1"/>
  <c r="Q4143" i="1"/>
  <c r="Q4142" i="1"/>
  <c r="Q4141" i="1"/>
  <c r="Q4138" i="1"/>
  <c r="O4138" i="1"/>
  <c r="M4138" i="1"/>
  <c r="Q4137" i="1"/>
  <c r="O4137" i="1"/>
  <c r="M4137" i="1"/>
  <c r="K4137" i="1"/>
  <c r="G4137" i="1"/>
  <c r="E4137" i="1"/>
  <c r="C4137" i="1"/>
  <c r="M4136" i="1"/>
  <c r="I4136" i="1"/>
  <c r="E4133" i="1"/>
  <c r="E4132" i="1"/>
  <c r="E4131" i="1"/>
  <c r="O4112" i="1"/>
  <c r="M4112" i="1"/>
  <c r="K4112" i="1"/>
  <c r="I4112" i="1"/>
  <c r="G4112" i="1"/>
  <c r="E4112" i="1"/>
  <c r="C4112" i="1"/>
  <c r="Q4111" i="1"/>
  <c r="Q4110" i="1"/>
  <c r="Q4109" i="1"/>
  <c r="Q4108" i="1"/>
  <c r="Q4107" i="1"/>
  <c r="Q4106" i="1"/>
  <c r="Q4105" i="1"/>
  <c r="Q4104" i="1"/>
  <c r="Q4103" i="1"/>
  <c r="Q4102" i="1"/>
  <c r="Q4101" i="1"/>
  <c r="Q4100" i="1"/>
  <c r="Q4099" i="1"/>
  <c r="Q4098" i="1"/>
  <c r="Q4097" i="1"/>
  <c r="O4094" i="1"/>
  <c r="M4094" i="1"/>
  <c r="K4094" i="1"/>
  <c r="K4114" i="1" s="1"/>
  <c r="I4094" i="1"/>
  <c r="G4094" i="1"/>
  <c r="E4094" i="1"/>
  <c r="C4094" i="1"/>
  <c r="C4114" i="1" s="1"/>
  <c r="Q4093" i="1"/>
  <c r="Q4092" i="1"/>
  <c r="Q4091" i="1"/>
  <c r="Q4090" i="1"/>
  <c r="Q4089" i="1"/>
  <c r="Q4088" i="1"/>
  <c r="Q4087" i="1"/>
  <c r="O4084" i="1"/>
  <c r="O4114" i="1" s="1"/>
  <c r="M4084" i="1"/>
  <c r="K4084" i="1"/>
  <c r="I4084" i="1"/>
  <c r="I4114" i="1" s="1"/>
  <c r="G4084" i="1"/>
  <c r="G4114" i="1" s="1"/>
  <c r="E4084" i="1"/>
  <c r="C4084" i="1"/>
  <c r="Q4083" i="1"/>
  <c r="Q4082" i="1"/>
  <c r="Q4081" i="1"/>
  <c r="Q4080" i="1"/>
  <c r="Q4079" i="1"/>
  <c r="Q4078" i="1"/>
  <c r="Q4084" i="1" s="1"/>
  <c r="Q4077" i="1"/>
  <c r="Q4074" i="1"/>
  <c r="O4074" i="1"/>
  <c r="M4074" i="1"/>
  <c r="Q4073" i="1"/>
  <c r="O4073" i="1"/>
  <c r="M4073" i="1"/>
  <c r="K4073" i="1"/>
  <c r="G4073" i="1"/>
  <c r="E4073" i="1"/>
  <c r="C4073" i="1"/>
  <c r="M4072" i="1"/>
  <c r="I4072" i="1"/>
  <c r="E4069" i="1"/>
  <c r="E4068" i="1"/>
  <c r="E4067" i="1"/>
  <c r="O4054" i="1"/>
  <c r="M4054" i="1"/>
  <c r="K4054" i="1"/>
  <c r="I4054" i="1"/>
  <c r="G4054" i="1"/>
  <c r="E4054" i="1"/>
  <c r="C4054" i="1"/>
  <c r="Q4053" i="1"/>
  <c r="Q4054" i="1" s="1"/>
  <c r="Q4052" i="1"/>
  <c r="O4050" i="1"/>
  <c r="M4050" i="1"/>
  <c r="K4050" i="1"/>
  <c r="K4057" i="1" s="1"/>
  <c r="I4050" i="1"/>
  <c r="G4050" i="1"/>
  <c r="E4050" i="1"/>
  <c r="C4050" i="1"/>
  <c r="Q4049" i="1"/>
  <c r="Q4048" i="1"/>
  <c r="Q4047" i="1"/>
  <c r="Q4046" i="1"/>
  <c r="Q4045" i="1"/>
  <c r="Q4044" i="1"/>
  <c r="Q4043" i="1"/>
  <c r="Q4042" i="1"/>
  <c r="Q4041" i="1"/>
  <c r="Q4040" i="1"/>
  <c r="Q4039" i="1"/>
  <c r="Q4038" i="1"/>
  <c r="Q4037" i="1"/>
  <c r="Q4036" i="1"/>
  <c r="Q4035" i="1"/>
  <c r="O4032" i="1"/>
  <c r="M4032" i="1"/>
  <c r="K4032" i="1"/>
  <c r="I4032" i="1"/>
  <c r="G4032" i="1"/>
  <c r="E4032" i="1"/>
  <c r="C4032" i="1"/>
  <c r="Q4031" i="1"/>
  <c r="Q4030" i="1"/>
  <c r="Q4029" i="1"/>
  <c r="Q4028" i="1"/>
  <c r="Q4027" i="1"/>
  <c r="Q4026" i="1"/>
  <c r="Q4025" i="1"/>
  <c r="Q4024" i="1"/>
  <c r="O4021" i="1"/>
  <c r="M4021" i="1"/>
  <c r="M4057" i="1" s="1"/>
  <c r="K4021" i="1"/>
  <c r="I4021" i="1"/>
  <c r="G4021" i="1"/>
  <c r="E4021" i="1"/>
  <c r="E4057" i="1" s="1"/>
  <c r="C4021" i="1"/>
  <c r="Q4020" i="1"/>
  <c r="Q4019" i="1"/>
  <c r="Q4018" i="1"/>
  <c r="Q4017" i="1"/>
  <c r="Q4016" i="1"/>
  <c r="Q4015" i="1"/>
  <c r="Q4014" i="1"/>
  <c r="Q4011" i="1"/>
  <c r="O4011" i="1"/>
  <c r="M4011" i="1"/>
  <c r="Q4010" i="1"/>
  <c r="O4010" i="1"/>
  <c r="M4010" i="1"/>
  <c r="K4010" i="1"/>
  <c r="G4010" i="1"/>
  <c r="E4010" i="1"/>
  <c r="C4010" i="1"/>
  <c r="M4009" i="1"/>
  <c r="I4009" i="1"/>
  <c r="E4006" i="1"/>
  <c r="E4005" i="1"/>
  <c r="E4004" i="1"/>
  <c r="M3987" i="1"/>
  <c r="O3985" i="1"/>
  <c r="M3985" i="1"/>
  <c r="K3985" i="1"/>
  <c r="I3985" i="1"/>
  <c r="G3985" i="1"/>
  <c r="E3985" i="1"/>
  <c r="C3985" i="1"/>
  <c r="Q3984" i="1"/>
  <c r="Q3983" i="1"/>
  <c r="Q3982" i="1"/>
  <c r="Q3981" i="1"/>
  <c r="Q3980" i="1"/>
  <c r="Q3985" i="1" s="1"/>
  <c r="Q3979" i="1"/>
  <c r="Q3978" i="1"/>
  <c r="Q3977" i="1"/>
  <c r="O3974" i="1"/>
  <c r="M3974" i="1"/>
  <c r="K3974" i="1"/>
  <c r="I3974" i="1"/>
  <c r="G3974" i="1"/>
  <c r="E3974" i="1"/>
  <c r="C3974" i="1"/>
  <c r="Q3973" i="1"/>
  <c r="Q3972" i="1"/>
  <c r="Q3971" i="1"/>
  <c r="Q3970" i="1"/>
  <c r="Q3969" i="1"/>
  <c r="Q3968" i="1"/>
  <c r="Q3967" i="1"/>
  <c r="Q3966" i="1"/>
  <c r="Q3965" i="1"/>
  <c r="Q3964" i="1"/>
  <c r="Q3963" i="1"/>
  <c r="Q3962" i="1"/>
  <c r="Q3961" i="1"/>
  <c r="Q3960" i="1"/>
  <c r="Q3959" i="1"/>
  <c r="Q3958" i="1"/>
  <c r="Q3957" i="1"/>
  <c r="O3954" i="1"/>
  <c r="M3954" i="1"/>
  <c r="K3954" i="1"/>
  <c r="I3954" i="1"/>
  <c r="G3954" i="1"/>
  <c r="E3954" i="1"/>
  <c r="E3987" i="1" s="1"/>
  <c r="C3954" i="1"/>
  <c r="Q3953" i="1"/>
  <c r="Q3954" i="1" s="1"/>
  <c r="Q3945" i="1"/>
  <c r="O3945" i="1"/>
  <c r="M3945" i="1"/>
  <c r="Q3944" i="1"/>
  <c r="O3944" i="1"/>
  <c r="M3944" i="1"/>
  <c r="K3944" i="1"/>
  <c r="G3944" i="1"/>
  <c r="E3944" i="1"/>
  <c r="C3944" i="1"/>
  <c r="M3943" i="1"/>
  <c r="I3943" i="1"/>
  <c r="E3940" i="1"/>
  <c r="E3939" i="1"/>
  <c r="E3938" i="1"/>
  <c r="Q3882" i="1"/>
  <c r="O3882" i="1"/>
  <c r="M3882" i="1"/>
  <c r="Q3881" i="1"/>
  <c r="O3881" i="1"/>
  <c r="M3881" i="1"/>
  <c r="K3881" i="1"/>
  <c r="G3881" i="1"/>
  <c r="E3881" i="1"/>
  <c r="C3881" i="1"/>
  <c r="M3880" i="1"/>
  <c r="I3880" i="1"/>
  <c r="E3877" i="1"/>
  <c r="E3876" i="1"/>
  <c r="E3875" i="1"/>
  <c r="O3834" i="1"/>
  <c r="M3834" i="1"/>
  <c r="K3834" i="1"/>
  <c r="I3834" i="1"/>
  <c r="G3834" i="1"/>
  <c r="E3834" i="1"/>
  <c r="C3834" i="1"/>
  <c r="Q3833" i="1"/>
  <c r="Q3832" i="1"/>
  <c r="Q3831" i="1"/>
  <c r="Q3830" i="1"/>
  <c r="Q3828" i="1"/>
  <c r="Q3827" i="1"/>
  <c r="O3824" i="1"/>
  <c r="M3824" i="1"/>
  <c r="K3824" i="1"/>
  <c r="I3824" i="1"/>
  <c r="G3824" i="1"/>
  <c r="E3824" i="1"/>
  <c r="C3824" i="1"/>
  <c r="Q3823" i="1"/>
  <c r="Q3822" i="1"/>
  <c r="Q3819" i="1"/>
  <c r="O3819" i="1"/>
  <c r="M3819" i="1"/>
  <c r="Q3818" i="1"/>
  <c r="O3818" i="1"/>
  <c r="M3818" i="1"/>
  <c r="K3818" i="1"/>
  <c r="G3818" i="1"/>
  <c r="E3818" i="1"/>
  <c r="C3818" i="1"/>
  <c r="M3817" i="1"/>
  <c r="I3817" i="1"/>
  <c r="E3814" i="1"/>
  <c r="E3813" i="1"/>
  <c r="E3812" i="1"/>
  <c r="O3811" i="1"/>
  <c r="M3811" i="1"/>
  <c r="K3811" i="1"/>
  <c r="I3811" i="1"/>
  <c r="G3811" i="1"/>
  <c r="E3811" i="1"/>
  <c r="C3811" i="1"/>
  <c r="Q3810" i="1"/>
  <c r="Q3809" i="1"/>
  <c r="O3807" i="1"/>
  <c r="M3807" i="1"/>
  <c r="K3807" i="1"/>
  <c r="I3807" i="1"/>
  <c r="G3807" i="1"/>
  <c r="E3807" i="1"/>
  <c r="C3807" i="1"/>
  <c r="Q3806" i="1"/>
  <c r="Q3805" i="1"/>
  <c r="Q3804" i="1"/>
  <c r="Q3803" i="1"/>
  <c r="Q3802" i="1"/>
  <c r="Q3801" i="1"/>
  <c r="Q3800" i="1"/>
  <c r="Q3799" i="1"/>
  <c r="Q3798" i="1"/>
  <c r="Q3797" i="1"/>
  <c r="Q3796" i="1"/>
  <c r="Q3795" i="1"/>
  <c r="Q3794" i="1"/>
  <c r="Q3793" i="1"/>
  <c r="Q3792" i="1"/>
  <c r="Q3791" i="1"/>
  <c r="Q3790" i="1"/>
  <c r="Q3789" i="1"/>
  <c r="Q3788" i="1"/>
  <c r="Q3787" i="1"/>
  <c r="Q3786" i="1"/>
  <c r="O3783" i="1"/>
  <c r="M3783" i="1"/>
  <c r="K3783" i="1"/>
  <c r="I3783" i="1"/>
  <c r="G3783" i="1"/>
  <c r="E3783" i="1"/>
  <c r="C3783" i="1"/>
  <c r="Q3782" i="1"/>
  <c r="Q3781" i="1"/>
  <c r="Q3780" i="1"/>
  <c r="Q3779" i="1"/>
  <c r="Q3778" i="1"/>
  <c r="Q3777" i="1"/>
  <c r="Q3776" i="1"/>
  <c r="Q3775" i="1"/>
  <c r="Q3774" i="1"/>
  <c r="Q3773" i="1"/>
  <c r="Q3772" i="1"/>
  <c r="Q3771" i="1"/>
  <c r="Q3770" i="1"/>
  <c r="Q3769" i="1"/>
  <c r="Q3768" i="1"/>
  <c r="O3765" i="1"/>
  <c r="M3765" i="1"/>
  <c r="K3765" i="1"/>
  <c r="K3836" i="1" s="1"/>
  <c r="K3884" i="1" s="1"/>
  <c r="I3765" i="1"/>
  <c r="G3765" i="1"/>
  <c r="E3765" i="1"/>
  <c r="C3765" i="1"/>
  <c r="C3836" i="1" s="1"/>
  <c r="C3884" i="1" s="1"/>
  <c r="Q3764" i="1"/>
  <c r="Q3763" i="1"/>
  <c r="Q3762" i="1"/>
  <c r="Q3761" i="1"/>
  <c r="Q3760" i="1"/>
  <c r="Q3759" i="1"/>
  <c r="Q3758" i="1"/>
  <c r="Q3757" i="1"/>
  <c r="Q3756" i="1"/>
  <c r="Q3753" i="1"/>
  <c r="O3753" i="1"/>
  <c r="M3753" i="1"/>
  <c r="Q3752" i="1"/>
  <c r="O3752" i="1"/>
  <c r="M3752" i="1"/>
  <c r="K3752" i="1"/>
  <c r="G3752" i="1"/>
  <c r="E3752" i="1"/>
  <c r="C3752" i="1"/>
  <c r="M3751" i="1"/>
  <c r="I3751" i="1"/>
  <c r="E3748" i="1"/>
  <c r="E3747" i="1"/>
  <c r="E3746" i="1"/>
  <c r="O3721" i="1"/>
  <c r="M3721" i="1"/>
  <c r="K3721" i="1"/>
  <c r="I3721" i="1"/>
  <c r="G3721" i="1"/>
  <c r="E3721" i="1"/>
  <c r="C3721" i="1"/>
  <c r="Q3720" i="1"/>
  <c r="Q3721" i="1" s="1"/>
  <c r="Q3719" i="1"/>
  <c r="O3716" i="1"/>
  <c r="M3716" i="1"/>
  <c r="K3716" i="1"/>
  <c r="I3716" i="1"/>
  <c r="G3716" i="1"/>
  <c r="G3723" i="1" s="1"/>
  <c r="E3716" i="1"/>
  <c r="C3716" i="1"/>
  <c r="Q3715" i="1"/>
  <c r="Q3714" i="1"/>
  <c r="Q3713" i="1"/>
  <c r="Q3712" i="1"/>
  <c r="Q3711" i="1"/>
  <c r="Q3710" i="1"/>
  <c r="Q3709" i="1"/>
  <c r="Q3708" i="1"/>
  <c r="O3705" i="1"/>
  <c r="M3705" i="1"/>
  <c r="K3705" i="1"/>
  <c r="I3705" i="1"/>
  <c r="G3705" i="1"/>
  <c r="E3705" i="1"/>
  <c r="C3705" i="1"/>
  <c r="Q3704" i="1"/>
  <c r="Q3703" i="1"/>
  <c r="Q3702" i="1"/>
  <c r="Q3701" i="1"/>
  <c r="Q3700" i="1"/>
  <c r="Q3699" i="1"/>
  <c r="Q3698" i="1"/>
  <c r="Q3690" i="1"/>
  <c r="O3690" i="1"/>
  <c r="M3690" i="1"/>
  <c r="Q3689" i="1"/>
  <c r="O3689" i="1"/>
  <c r="M3689" i="1"/>
  <c r="K3689" i="1"/>
  <c r="G3689" i="1"/>
  <c r="E3689" i="1"/>
  <c r="C3689" i="1"/>
  <c r="M3688" i="1"/>
  <c r="I3688" i="1"/>
  <c r="E3685" i="1"/>
  <c r="E3684" i="1"/>
  <c r="E3683" i="1"/>
  <c r="Q3652" i="1"/>
  <c r="O3652" i="1"/>
  <c r="M3652" i="1"/>
  <c r="Q3651" i="1"/>
  <c r="O3651" i="1"/>
  <c r="M3651" i="1"/>
  <c r="K3651" i="1"/>
  <c r="G3651" i="1"/>
  <c r="E3651" i="1"/>
  <c r="C3651" i="1"/>
  <c r="M3650" i="1"/>
  <c r="I3650" i="1"/>
  <c r="E3647" i="1"/>
  <c r="E3646" i="1"/>
  <c r="E3645" i="1"/>
  <c r="K3638" i="1"/>
  <c r="K3655" i="1" s="1"/>
  <c r="C3638" i="1"/>
  <c r="C3655" i="1" s="1"/>
  <c r="O3636" i="1"/>
  <c r="M3636" i="1"/>
  <c r="K3636" i="1"/>
  <c r="I3636" i="1"/>
  <c r="G3636" i="1"/>
  <c r="E3636" i="1"/>
  <c r="C3636" i="1"/>
  <c r="Q3635" i="1"/>
  <c r="Q3636" i="1" s="1"/>
  <c r="O3631" i="1"/>
  <c r="O3638" i="1" s="1"/>
  <c r="O3655" i="1" s="1"/>
  <c r="M3631" i="1"/>
  <c r="M3638" i="1" s="1"/>
  <c r="M3655" i="1" s="1"/>
  <c r="K3631" i="1"/>
  <c r="I3631" i="1"/>
  <c r="I3638" i="1" s="1"/>
  <c r="I3655" i="1" s="1"/>
  <c r="G3631" i="1"/>
  <c r="G3638" i="1" s="1"/>
  <c r="G3655" i="1" s="1"/>
  <c r="E3631" i="1"/>
  <c r="E3638" i="1" s="1"/>
  <c r="E3655" i="1" s="1"/>
  <c r="E3657" i="1" s="1"/>
  <c r="C3631" i="1"/>
  <c r="Q3630" i="1"/>
  <c r="Q3629" i="1"/>
  <c r="Q3628" i="1"/>
  <c r="Q3627" i="1"/>
  <c r="Q3626" i="1"/>
  <c r="Q3625" i="1"/>
  <c r="Q3624" i="1"/>
  <c r="Q3621" i="1"/>
  <c r="O3621" i="1"/>
  <c r="M3621" i="1"/>
  <c r="Q3620" i="1"/>
  <c r="O3620" i="1"/>
  <c r="M3620" i="1"/>
  <c r="K3620" i="1"/>
  <c r="G3620" i="1"/>
  <c r="E3620" i="1"/>
  <c r="C3620" i="1"/>
  <c r="M3619" i="1"/>
  <c r="I3619" i="1"/>
  <c r="E3616" i="1"/>
  <c r="E3615" i="1"/>
  <c r="E3614" i="1"/>
  <c r="I3593" i="1"/>
  <c r="O3590" i="1"/>
  <c r="M3590" i="1"/>
  <c r="K3590" i="1"/>
  <c r="I3590" i="1"/>
  <c r="G3590" i="1"/>
  <c r="E3590" i="1"/>
  <c r="C3590" i="1"/>
  <c r="Q3589" i="1"/>
  <c r="Q3590" i="1" s="1"/>
  <c r="O3586" i="1"/>
  <c r="M3586" i="1"/>
  <c r="M3593" i="1" s="1"/>
  <c r="K3586" i="1"/>
  <c r="K3593" i="1" s="1"/>
  <c r="K3657" i="1" s="1"/>
  <c r="I3586" i="1"/>
  <c r="G3586" i="1"/>
  <c r="G3593" i="1" s="1"/>
  <c r="E3586" i="1"/>
  <c r="E3593" i="1" s="1"/>
  <c r="C3586" i="1"/>
  <c r="C3593" i="1" s="1"/>
  <c r="C3661" i="1" s="1"/>
  <c r="E3578" i="1" s="1"/>
  <c r="Q3585" i="1"/>
  <c r="Q3584" i="1"/>
  <c r="Q3583" i="1"/>
  <c r="Q3575" i="1"/>
  <c r="O3575" i="1"/>
  <c r="M3575" i="1"/>
  <c r="Q3574" i="1"/>
  <c r="O3574" i="1"/>
  <c r="M3574" i="1"/>
  <c r="K3574" i="1"/>
  <c r="G3574" i="1"/>
  <c r="E3574" i="1"/>
  <c r="C3574" i="1"/>
  <c r="M3573" i="1"/>
  <c r="I3573" i="1"/>
  <c r="E3570" i="1"/>
  <c r="E3569" i="1"/>
  <c r="E3568" i="1"/>
  <c r="Q3538" i="1"/>
  <c r="O3538" i="1"/>
  <c r="M3538" i="1"/>
  <c r="Q3537" i="1"/>
  <c r="O3537" i="1"/>
  <c r="M3537" i="1"/>
  <c r="K3537" i="1"/>
  <c r="G3537" i="1"/>
  <c r="E3537" i="1"/>
  <c r="C3537" i="1"/>
  <c r="M3536" i="1"/>
  <c r="I3536" i="1"/>
  <c r="E3533" i="1"/>
  <c r="E3532" i="1"/>
  <c r="E3531" i="1"/>
  <c r="K3524" i="1"/>
  <c r="K3541" i="1" s="1"/>
  <c r="C3524" i="1"/>
  <c r="C3541" i="1" s="1"/>
  <c r="O3522" i="1"/>
  <c r="M3522" i="1"/>
  <c r="K3522" i="1"/>
  <c r="I3522" i="1"/>
  <c r="G3522" i="1"/>
  <c r="E3522" i="1"/>
  <c r="C3522" i="1"/>
  <c r="Q3521" i="1"/>
  <c r="Q3522" i="1" s="1"/>
  <c r="O3517" i="1"/>
  <c r="O3524" i="1" s="1"/>
  <c r="O3541" i="1" s="1"/>
  <c r="M3517" i="1"/>
  <c r="M3524" i="1" s="1"/>
  <c r="M3541" i="1" s="1"/>
  <c r="K3517" i="1"/>
  <c r="I3517" i="1"/>
  <c r="I3524" i="1" s="1"/>
  <c r="I3541" i="1" s="1"/>
  <c r="G3517" i="1"/>
  <c r="G3524" i="1" s="1"/>
  <c r="G3541" i="1" s="1"/>
  <c r="E3517" i="1"/>
  <c r="E3524" i="1" s="1"/>
  <c r="E3541" i="1" s="1"/>
  <c r="C3517" i="1"/>
  <c r="Q3516" i="1"/>
  <c r="Q3515" i="1"/>
  <c r="Q3514" i="1"/>
  <c r="Q3513" i="1"/>
  <c r="Q3512" i="1"/>
  <c r="M3511" i="1"/>
  <c r="Q3511" i="1" s="1"/>
  <c r="Q3510" i="1"/>
  <c r="M3510" i="1"/>
  <c r="Q3506" i="1"/>
  <c r="O3506" i="1"/>
  <c r="M3506" i="1"/>
  <c r="Q3505" i="1"/>
  <c r="O3505" i="1"/>
  <c r="M3505" i="1"/>
  <c r="K3505" i="1"/>
  <c r="G3505" i="1"/>
  <c r="E3505" i="1"/>
  <c r="C3505" i="1"/>
  <c r="M3504" i="1"/>
  <c r="I3504" i="1"/>
  <c r="E3501" i="1"/>
  <c r="E3500" i="1"/>
  <c r="E3499" i="1"/>
  <c r="K3478" i="1"/>
  <c r="K3543" i="1" s="1"/>
  <c r="O3476" i="1"/>
  <c r="M3476" i="1"/>
  <c r="K3476" i="1"/>
  <c r="I3476" i="1"/>
  <c r="G3476" i="1"/>
  <c r="E3476" i="1"/>
  <c r="C3476" i="1"/>
  <c r="Q3475" i="1"/>
  <c r="Q3476" i="1" s="1"/>
  <c r="O3472" i="1"/>
  <c r="O3478" i="1" s="1"/>
  <c r="O3543" i="1" s="1"/>
  <c r="M3472" i="1"/>
  <c r="M3478" i="1" s="1"/>
  <c r="K3472" i="1"/>
  <c r="I3472" i="1"/>
  <c r="G3472" i="1"/>
  <c r="G3478" i="1" s="1"/>
  <c r="G3543" i="1" s="1"/>
  <c r="E3472" i="1"/>
  <c r="E3478" i="1" s="1"/>
  <c r="C3472" i="1"/>
  <c r="Q3471" i="1"/>
  <c r="Q3470" i="1"/>
  <c r="Q3469" i="1"/>
  <c r="Q3468" i="1"/>
  <c r="Q3460" i="1"/>
  <c r="O3460" i="1"/>
  <c r="M3460" i="1"/>
  <c r="Q3459" i="1"/>
  <c r="O3459" i="1"/>
  <c r="M3459" i="1"/>
  <c r="K3459" i="1"/>
  <c r="G3459" i="1"/>
  <c r="E3459" i="1"/>
  <c r="C3459" i="1"/>
  <c r="M3458" i="1"/>
  <c r="I3458" i="1"/>
  <c r="E3455" i="1"/>
  <c r="E3454" i="1"/>
  <c r="E3453" i="1"/>
  <c r="Q3419" i="1"/>
  <c r="O3419" i="1"/>
  <c r="M3419" i="1"/>
  <c r="Q3418" i="1"/>
  <c r="O3418" i="1"/>
  <c r="M3418" i="1"/>
  <c r="K3418" i="1"/>
  <c r="G3418" i="1"/>
  <c r="E3418" i="1"/>
  <c r="C3418" i="1"/>
  <c r="M3417" i="1"/>
  <c r="I3417" i="1"/>
  <c r="E3414" i="1"/>
  <c r="E3413" i="1"/>
  <c r="E3412" i="1"/>
  <c r="O3369" i="1"/>
  <c r="M3369" i="1"/>
  <c r="K3369" i="1"/>
  <c r="I3369" i="1"/>
  <c r="G3369" i="1"/>
  <c r="E3369" i="1"/>
  <c r="C3369" i="1"/>
  <c r="Q3368" i="1"/>
  <c r="Q3369" i="1" s="1"/>
  <c r="O3365" i="1"/>
  <c r="M3365" i="1"/>
  <c r="M3371" i="1" s="1"/>
  <c r="K3365" i="1"/>
  <c r="K3371" i="1" s="1"/>
  <c r="I3365" i="1"/>
  <c r="I3371" i="1" s="1"/>
  <c r="G3365" i="1"/>
  <c r="E3365" i="1"/>
  <c r="E3371" i="1" s="1"/>
  <c r="C3365" i="1"/>
  <c r="C3371" i="1" s="1"/>
  <c r="Q3364" i="1"/>
  <c r="Q3360" i="1"/>
  <c r="Q3359" i="1"/>
  <c r="Q3358" i="1"/>
  <c r="Q3357" i="1"/>
  <c r="Q3356" i="1"/>
  <c r="Q3355" i="1"/>
  <c r="Q3352" i="1"/>
  <c r="O3352" i="1"/>
  <c r="M3352" i="1"/>
  <c r="Q3351" i="1"/>
  <c r="O3351" i="1"/>
  <c r="M3351" i="1"/>
  <c r="K3351" i="1"/>
  <c r="G3351" i="1"/>
  <c r="E3351" i="1"/>
  <c r="C3351" i="1"/>
  <c r="M3350" i="1"/>
  <c r="I3350" i="1"/>
  <c r="E3347" i="1"/>
  <c r="E3346" i="1"/>
  <c r="E3345" i="1"/>
  <c r="O3308" i="1"/>
  <c r="M3308" i="1"/>
  <c r="K3308" i="1"/>
  <c r="I3308" i="1"/>
  <c r="G3308" i="1"/>
  <c r="E3308" i="1"/>
  <c r="C3308" i="1"/>
  <c r="Q3307" i="1"/>
  <c r="Q3306" i="1"/>
  <c r="Q3305" i="1"/>
  <c r="Q3304" i="1"/>
  <c r="Q3303" i="1"/>
  <c r="Q3302" i="1"/>
  <c r="Q3301" i="1"/>
  <c r="Q3300" i="1"/>
  <c r="Q3299" i="1"/>
  <c r="Q3308" i="1" s="1"/>
  <c r="O3296" i="1"/>
  <c r="M3296" i="1"/>
  <c r="K3296" i="1"/>
  <c r="I3296" i="1"/>
  <c r="G3296" i="1"/>
  <c r="E3296" i="1"/>
  <c r="C3296" i="1"/>
  <c r="Q3295" i="1"/>
  <c r="Q3294" i="1"/>
  <c r="Q3293" i="1"/>
  <c r="O3290" i="1"/>
  <c r="K3290" i="1"/>
  <c r="I3290" i="1"/>
  <c r="G3290" i="1"/>
  <c r="E3290" i="1"/>
  <c r="C3290" i="1"/>
  <c r="Q3289" i="1"/>
  <c r="M3288" i="1"/>
  <c r="Q3286" i="1"/>
  <c r="O3286" i="1"/>
  <c r="M3286" i="1"/>
  <c r="Q3285" i="1"/>
  <c r="O3285" i="1"/>
  <c r="M3285" i="1"/>
  <c r="K3285" i="1"/>
  <c r="G3285" i="1"/>
  <c r="E3285" i="1"/>
  <c r="C3285" i="1"/>
  <c r="M3284" i="1"/>
  <c r="I3284" i="1"/>
  <c r="E3281" i="1"/>
  <c r="E3280" i="1"/>
  <c r="E3279" i="1"/>
  <c r="O3278" i="1"/>
  <c r="M3278" i="1"/>
  <c r="K3278" i="1"/>
  <c r="I3278" i="1"/>
  <c r="G3278" i="1"/>
  <c r="E3278" i="1"/>
  <c r="C3278" i="1"/>
  <c r="Q3277" i="1"/>
  <c r="Q3276" i="1"/>
  <c r="Q3275" i="1"/>
  <c r="Q3274" i="1"/>
  <c r="Q3273" i="1"/>
  <c r="Q3272" i="1"/>
  <c r="Q3271" i="1"/>
  <c r="Q3270" i="1"/>
  <c r="Q3269" i="1"/>
  <c r="Q3268" i="1"/>
  <c r="Q3267" i="1"/>
  <c r="Q3266" i="1"/>
  <c r="Q3265" i="1"/>
  <c r="Q3264" i="1"/>
  <c r="Q3263" i="1"/>
  <c r="Q3262" i="1"/>
  <c r="Q3261" i="1"/>
  <c r="Q3260" i="1"/>
  <c r="Q3259" i="1"/>
  <c r="Q3258" i="1"/>
  <c r="Q3257" i="1"/>
  <c r="Q3256" i="1"/>
  <c r="Q3255" i="1"/>
  <c r="O3252" i="1"/>
  <c r="M3252" i="1"/>
  <c r="K3252" i="1"/>
  <c r="I3252" i="1"/>
  <c r="G3252" i="1"/>
  <c r="G3310" i="1" s="1"/>
  <c r="E3252" i="1"/>
  <c r="C3252" i="1"/>
  <c r="Q3251" i="1"/>
  <c r="Q3250" i="1"/>
  <c r="Q3249" i="1"/>
  <c r="Q3248" i="1"/>
  <c r="Q3247" i="1"/>
  <c r="Q3246" i="1"/>
  <c r="Q3245" i="1"/>
  <c r="Q3244" i="1"/>
  <c r="Q3243" i="1"/>
  <c r="Q3242" i="1"/>
  <c r="Q3241" i="1"/>
  <c r="Q3240" i="1"/>
  <c r="Q3239" i="1"/>
  <c r="Q3238" i="1"/>
  <c r="Q3237" i="1"/>
  <c r="Q3236" i="1"/>
  <c r="O3233" i="1"/>
  <c r="O3310" i="1" s="1"/>
  <c r="M3233" i="1"/>
  <c r="K3233" i="1"/>
  <c r="I3233" i="1"/>
  <c r="G3233" i="1"/>
  <c r="E3233" i="1"/>
  <c r="C3233" i="1"/>
  <c r="Q3232" i="1"/>
  <c r="Q3231" i="1"/>
  <c r="Q3230" i="1"/>
  <c r="Q3229" i="1"/>
  <c r="Q3228" i="1"/>
  <c r="Q3227" i="1"/>
  <c r="Q3226" i="1"/>
  <c r="Q3225" i="1"/>
  <c r="Q3224" i="1"/>
  <c r="Q3223" i="1"/>
  <c r="Q3220" i="1"/>
  <c r="O3220" i="1"/>
  <c r="M3220" i="1"/>
  <c r="Q3219" i="1"/>
  <c r="O3219" i="1"/>
  <c r="M3219" i="1"/>
  <c r="K3219" i="1"/>
  <c r="G3219" i="1"/>
  <c r="E3219" i="1"/>
  <c r="C3219" i="1"/>
  <c r="M3218" i="1"/>
  <c r="I3218" i="1"/>
  <c r="E3215" i="1"/>
  <c r="E3214" i="1"/>
  <c r="E3213" i="1"/>
  <c r="M3187" i="1"/>
  <c r="E3187" i="1"/>
  <c r="O3185" i="1"/>
  <c r="M3185" i="1"/>
  <c r="K3185" i="1"/>
  <c r="I3185" i="1"/>
  <c r="G3185" i="1"/>
  <c r="E3185" i="1"/>
  <c r="C3185" i="1"/>
  <c r="Q3184" i="1"/>
  <c r="Q3183" i="1"/>
  <c r="Q3182" i="1"/>
  <c r="Q3181" i="1"/>
  <c r="Q3180" i="1"/>
  <c r="Q3185" i="1" s="1"/>
  <c r="Q3179" i="1"/>
  <c r="Q3178" i="1"/>
  <c r="Q3177" i="1"/>
  <c r="O3174" i="1"/>
  <c r="M3174" i="1"/>
  <c r="K3174" i="1"/>
  <c r="I3174" i="1"/>
  <c r="G3174" i="1"/>
  <c r="E3174" i="1"/>
  <c r="C3174" i="1"/>
  <c r="Q3173" i="1"/>
  <c r="Q3172" i="1"/>
  <c r="O3169" i="1"/>
  <c r="M3169" i="1"/>
  <c r="K3169" i="1"/>
  <c r="I3169" i="1"/>
  <c r="G3169" i="1"/>
  <c r="E3169" i="1"/>
  <c r="C3169" i="1"/>
  <c r="Q3168" i="1"/>
  <c r="Q3167" i="1"/>
  <c r="Q3166" i="1"/>
  <c r="Q3165" i="1"/>
  <c r="Q3164" i="1"/>
  <c r="Q3163" i="1"/>
  <c r="Q3162" i="1"/>
  <c r="Q3161" i="1"/>
  <c r="Q3160" i="1"/>
  <c r="Q3157" i="1"/>
  <c r="O3157" i="1"/>
  <c r="M3157" i="1"/>
  <c r="Q3156" i="1"/>
  <c r="O3156" i="1"/>
  <c r="M3156" i="1"/>
  <c r="K3156" i="1"/>
  <c r="G3156" i="1"/>
  <c r="E3156" i="1"/>
  <c r="C3156" i="1"/>
  <c r="M3155" i="1"/>
  <c r="I3155" i="1"/>
  <c r="E3152" i="1"/>
  <c r="E3151" i="1"/>
  <c r="E3150" i="1"/>
  <c r="O3108" i="1"/>
  <c r="O3106" i="1"/>
  <c r="M3106" i="1"/>
  <c r="K3106" i="1"/>
  <c r="I3106" i="1"/>
  <c r="G3106" i="1"/>
  <c r="E3106" i="1"/>
  <c r="C3106" i="1"/>
  <c r="Q3105" i="1"/>
  <c r="Q3106" i="1" s="1"/>
  <c r="O3102" i="1"/>
  <c r="M3102" i="1"/>
  <c r="M3108" i="1" s="1"/>
  <c r="K3102" i="1"/>
  <c r="K3108" i="1" s="1"/>
  <c r="I3102" i="1"/>
  <c r="G3102" i="1"/>
  <c r="E3102" i="1"/>
  <c r="E3108" i="1" s="1"/>
  <c r="C3102" i="1"/>
  <c r="C3108" i="1" s="1"/>
  <c r="Q3101" i="1"/>
  <c r="Q3100" i="1"/>
  <c r="Q3099" i="1"/>
  <c r="Q3098" i="1"/>
  <c r="Q3095" i="1"/>
  <c r="O3095" i="1"/>
  <c r="M3095" i="1"/>
  <c r="Q3094" i="1"/>
  <c r="O3094" i="1"/>
  <c r="M3094" i="1"/>
  <c r="K3094" i="1"/>
  <c r="G3094" i="1"/>
  <c r="E3094" i="1"/>
  <c r="C3094" i="1"/>
  <c r="M3093" i="1"/>
  <c r="I3093" i="1"/>
  <c r="E3090" i="1"/>
  <c r="E3089" i="1"/>
  <c r="E3088" i="1"/>
  <c r="O3044" i="1"/>
  <c r="M3044" i="1"/>
  <c r="K3044" i="1"/>
  <c r="I3044" i="1"/>
  <c r="G3044" i="1"/>
  <c r="E3044" i="1"/>
  <c r="C3044" i="1"/>
  <c r="Q3043" i="1"/>
  <c r="Q3042" i="1"/>
  <c r="Q3041" i="1"/>
  <c r="Q3040" i="1"/>
  <c r="Q3039" i="1"/>
  <c r="Q3038" i="1"/>
  <c r="O3035" i="1"/>
  <c r="M3035" i="1"/>
  <c r="K3035" i="1"/>
  <c r="I3035" i="1"/>
  <c r="G3035" i="1"/>
  <c r="E3035" i="1"/>
  <c r="C3035" i="1"/>
  <c r="Q3034" i="1"/>
  <c r="Q3035" i="1" s="1"/>
  <c r="Q3031" i="1"/>
  <c r="O3031" i="1"/>
  <c r="M3031" i="1"/>
  <c r="Q3030" i="1"/>
  <c r="O3030" i="1"/>
  <c r="M3030" i="1"/>
  <c r="K3030" i="1"/>
  <c r="G3030" i="1"/>
  <c r="E3030" i="1"/>
  <c r="C3030" i="1"/>
  <c r="M3029" i="1"/>
  <c r="I3029" i="1"/>
  <c r="E3026" i="1"/>
  <c r="E3025" i="1"/>
  <c r="E3024" i="1"/>
  <c r="O3022" i="1"/>
  <c r="M3022" i="1"/>
  <c r="K3022" i="1"/>
  <c r="I3022" i="1"/>
  <c r="G3022" i="1"/>
  <c r="E3022" i="1"/>
  <c r="C3022" i="1"/>
  <c r="Q3021" i="1"/>
  <c r="Q3020" i="1"/>
  <c r="Q3022" i="1" s="1"/>
  <c r="O3018" i="1"/>
  <c r="M3018" i="1"/>
  <c r="K3018" i="1"/>
  <c r="I3018" i="1"/>
  <c r="G3018" i="1"/>
  <c r="E3018" i="1"/>
  <c r="C3018" i="1"/>
  <c r="Q3017" i="1"/>
  <c r="Q3016" i="1"/>
  <c r="Q3015" i="1"/>
  <c r="Q3014" i="1"/>
  <c r="Q3013" i="1"/>
  <c r="Q3012" i="1"/>
  <c r="Q3011" i="1"/>
  <c r="Q3010" i="1"/>
  <c r="Q3009" i="1"/>
  <c r="Q3008" i="1"/>
  <c r="Q3007" i="1"/>
  <c r="Q3006" i="1"/>
  <c r="Q3005" i="1"/>
  <c r="Q3004" i="1"/>
  <c r="Q3003" i="1"/>
  <c r="Q3002" i="1"/>
  <c r="Q3001" i="1"/>
  <c r="Q3000" i="1"/>
  <c r="Q2999" i="1"/>
  <c r="Q2998" i="1"/>
  <c r="O2995" i="1"/>
  <c r="M2995" i="1"/>
  <c r="K2995" i="1"/>
  <c r="I2995" i="1"/>
  <c r="G2995" i="1"/>
  <c r="E2995" i="1"/>
  <c r="C2995" i="1"/>
  <c r="Q2994" i="1"/>
  <c r="Q2993" i="1"/>
  <c r="Q2992" i="1"/>
  <c r="Q2991" i="1"/>
  <c r="Q2990" i="1"/>
  <c r="Q2989" i="1"/>
  <c r="Q2988" i="1"/>
  <c r="Q2987" i="1"/>
  <c r="Q2986" i="1"/>
  <c r="Q2985" i="1"/>
  <c r="Q2984" i="1"/>
  <c r="Q2983" i="1"/>
  <c r="Q2982" i="1"/>
  <c r="Q2981" i="1"/>
  <c r="Q2980" i="1"/>
  <c r="O2977" i="1"/>
  <c r="K2977" i="1"/>
  <c r="I2977" i="1"/>
  <c r="I3046" i="1" s="1"/>
  <c r="G2977" i="1"/>
  <c r="G3046" i="1" s="1"/>
  <c r="E2977" i="1"/>
  <c r="C2977" i="1"/>
  <c r="M2976" i="1"/>
  <c r="Q2976" i="1" s="1"/>
  <c r="Q2975" i="1"/>
  <c r="Q2974" i="1"/>
  <c r="M2973" i="1"/>
  <c r="Q2973" i="1" s="1"/>
  <c r="Q2972" i="1"/>
  <c r="Q2971" i="1"/>
  <c r="Q2970" i="1"/>
  <c r="Q2969" i="1"/>
  <c r="M2968" i="1"/>
  <c r="Q2965" i="1"/>
  <c r="O2965" i="1"/>
  <c r="M2965" i="1"/>
  <c r="Q2964" i="1"/>
  <c r="O2964" i="1"/>
  <c r="M2964" i="1"/>
  <c r="K2964" i="1"/>
  <c r="G2964" i="1"/>
  <c r="E2964" i="1"/>
  <c r="C2964" i="1"/>
  <c r="M2963" i="1"/>
  <c r="I2963" i="1"/>
  <c r="E2960" i="1"/>
  <c r="E2959" i="1"/>
  <c r="E2958" i="1"/>
  <c r="O2910" i="1"/>
  <c r="M2910" i="1"/>
  <c r="K2910" i="1"/>
  <c r="I2910" i="1"/>
  <c r="G2910" i="1"/>
  <c r="E2910" i="1"/>
  <c r="C2910" i="1"/>
  <c r="Q2908" i="1"/>
  <c r="Q2907" i="1"/>
  <c r="Q2905" i="1"/>
  <c r="Q2904" i="1"/>
  <c r="Q2903" i="1"/>
  <c r="Q2900" i="1"/>
  <c r="O2900" i="1"/>
  <c r="M2900" i="1"/>
  <c r="Q2899" i="1"/>
  <c r="O2899" i="1"/>
  <c r="M2899" i="1"/>
  <c r="K2899" i="1"/>
  <c r="G2899" i="1"/>
  <c r="E2899" i="1"/>
  <c r="C2899" i="1"/>
  <c r="M2898" i="1"/>
  <c r="I2898" i="1"/>
  <c r="E2895" i="1"/>
  <c r="E2894" i="1"/>
  <c r="E2893" i="1"/>
  <c r="O2890" i="1"/>
  <c r="M2890" i="1"/>
  <c r="K2890" i="1"/>
  <c r="I2890" i="1"/>
  <c r="G2890" i="1"/>
  <c r="E2890" i="1"/>
  <c r="C2890" i="1"/>
  <c r="Q2889" i="1"/>
  <c r="Q2888" i="1"/>
  <c r="Q2887" i="1"/>
  <c r="Q2886" i="1"/>
  <c r="Q2885" i="1"/>
  <c r="Q2884" i="1"/>
  <c r="O2881" i="1"/>
  <c r="M2881" i="1"/>
  <c r="K2881" i="1"/>
  <c r="I2881" i="1"/>
  <c r="G2881" i="1"/>
  <c r="E2881" i="1"/>
  <c r="C2881" i="1"/>
  <c r="Q2880" i="1"/>
  <c r="Q2879" i="1"/>
  <c r="Q2878" i="1"/>
  <c r="Q2877" i="1"/>
  <c r="Q2876" i="1"/>
  <c r="Q2875" i="1"/>
  <c r="Q2874" i="1"/>
  <c r="Q2873" i="1"/>
  <c r="Q2872" i="1"/>
  <c r="O2869" i="1"/>
  <c r="M2869" i="1"/>
  <c r="K2869" i="1"/>
  <c r="I2869" i="1"/>
  <c r="G2869" i="1"/>
  <c r="E2869" i="1"/>
  <c r="C2869" i="1"/>
  <c r="Q2868" i="1"/>
  <c r="Q2867" i="1"/>
  <c r="Q2866" i="1"/>
  <c r="Q2865" i="1"/>
  <c r="Q2864" i="1"/>
  <c r="Q2863" i="1"/>
  <c r="O2860" i="1"/>
  <c r="M2860" i="1"/>
  <c r="K2860" i="1"/>
  <c r="I2860" i="1"/>
  <c r="G2860" i="1"/>
  <c r="E2860" i="1"/>
  <c r="C2860" i="1"/>
  <c r="Q2859" i="1"/>
  <c r="Q2858" i="1"/>
  <c r="Q2860" i="1" s="1"/>
  <c r="O2855" i="1"/>
  <c r="M2855" i="1"/>
  <c r="K2855" i="1"/>
  <c r="I2855" i="1"/>
  <c r="G2855" i="1"/>
  <c r="E2855" i="1"/>
  <c r="C2855" i="1"/>
  <c r="Q2854" i="1"/>
  <c r="Q2853" i="1"/>
  <c r="Q2852" i="1"/>
  <c r="Q2851" i="1"/>
  <c r="O2848" i="1"/>
  <c r="M2848" i="1"/>
  <c r="K2848" i="1"/>
  <c r="I2848" i="1"/>
  <c r="G2848" i="1"/>
  <c r="E2848" i="1"/>
  <c r="C2848" i="1"/>
  <c r="Q2847" i="1"/>
  <c r="Q2846" i="1"/>
  <c r="Q2845" i="1"/>
  <c r="Q2844" i="1"/>
  <c r="Q2836" i="1"/>
  <c r="O2836" i="1"/>
  <c r="M2836" i="1"/>
  <c r="Q2835" i="1"/>
  <c r="O2835" i="1"/>
  <c r="M2835" i="1"/>
  <c r="K2835" i="1"/>
  <c r="G2835" i="1"/>
  <c r="E2835" i="1"/>
  <c r="C2835" i="1"/>
  <c r="M2834" i="1"/>
  <c r="I2834" i="1"/>
  <c r="E2831" i="1"/>
  <c r="E2830" i="1"/>
  <c r="E2829" i="1"/>
  <c r="Q2773" i="1"/>
  <c r="O2773" i="1"/>
  <c r="M2773" i="1"/>
  <c r="Q2772" i="1"/>
  <c r="O2772" i="1"/>
  <c r="M2772" i="1"/>
  <c r="K2772" i="1"/>
  <c r="G2772" i="1"/>
  <c r="E2772" i="1"/>
  <c r="C2772" i="1"/>
  <c r="M2771" i="1"/>
  <c r="I2771" i="1"/>
  <c r="E2768" i="1"/>
  <c r="E2767" i="1"/>
  <c r="E2766" i="1"/>
  <c r="O2719" i="1"/>
  <c r="M2719" i="1"/>
  <c r="K2719" i="1"/>
  <c r="I2719" i="1"/>
  <c r="G2719" i="1"/>
  <c r="E2719" i="1"/>
  <c r="C2719" i="1"/>
  <c r="Q2718" i="1"/>
  <c r="Q2719" i="1" s="1"/>
  <c r="O2715" i="1"/>
  <c r="O2721" i="1" s="1"/>
  <c r="M2715" i="1"/>
  <c r="K2715" i="1"/>
  <c r="K2721" i="1" s="1"/>
  <c r="I2715" i="1"/>
  <c r="I2721" i="1" s="1"/>
  <c r="G2715" i="1"/>
  <c r="G2721" i="1" s="1"/>
  <c r="E2715" i="1"/>
  <c r="C2715" i="1"/>
  <c r="C2721" i="1" s="1"/>
  <c r="Q2714" i="1"/>
  <c r="Q2713" i="1"/>
  <c r="Q2710" i="1"/>
  <c r="O2710" i="1"/>
  <c r="M2710" i="1"/>
  <c r="Q2709" i="1"/>
  <c r="O2709" i="1"/>
  <c r="M2709" i="1"/>
  <c r="K2709" i="1"/>
  <c r="G2709" i="1"/>
  <c r="E2709" i="1"/>
  <c r="C2709" i="1"/>
  <c r="M2708" i="1"/>
  <c r="I2708" i="1"/>
  <c r="E2705" i="1"/>
  <c r="E2704" i="1"/>
  <c r="E2703" i="1"/>
  <c r="O2660" i="1"/>
  <c r="M2660" i="1"/>
  <c r="K2660" i="1"/>
  <c r="I2660" i="1"/>
  <c r="G2660" i="1"/>
  <c r="E2660" i="1"/>
  <c r="C2660" i="1"/>
  <c r="Q2659" i="1"/>
  <c r="Q2658" i="1"/>
  <c r="Q2657" i="1"/>
  <c r="Q2656" i="1"/>
  <c r="Q2655" i="1"/>
  <c r="Q2654" i="1"/>
  <c r="Q2653" i="1"/>
  <c r="O2650" i="1"/>
  <c r="M2650" i="1"/>
  <c r="K2650" i="1"/>
  <c r="I2650" i="1"/>
  <c r="G2650" i="1"/>
  <c r="E2650" i="1"/>
  <c r="C2650" i="1"/>
  <c r="Q2649" i="1"/>
  <c r="Q2650" i="1" s="1"/>
  <c r="Q2646" i="1"/>
  <c r="O2646" i="1"/>
  <c r="M2646" i="1"/>
  <c r="Q2645" i="1"/>
  <c r="O2645" i="1"/>
  <c r="M2645" i="1"/>
  <c r="K2645" i="1"/>
  <c r="G2645" i="1"/>
  <c r="E2645" i="1"/>
  <c r="C2645" i="1"/>
  <c r="M2644" i="1"/>
  <c r="I2644" i="1"/>
  <c r="E2641" i="1"/>
  <c r="E2640" i="1"/>
  <c r="E2639" i="1"/>
  <c r="O2637" i="1"/>
  <c r="M2637" i="1"/>
  <c r="K2637" i="1"/>
  <c r="I2637" i="1"/>
  <c r="G2637" i="1"/>
  <c r="E2637" i="1"/>
  <c r="C2637" i="1"/>
  <c r="Q2635" i="1"/>
  <c r="Q2637" i="1" s="1"/>
  <c r="O2633" i="1"/>
  <c r="M2633" i="1"/>
  <c r="K2633" i="1"/>
  <c r="I2633" i="1"/>
  <c r="G2633" i="1"/>
  <c r="E2633" i="1"/>
  <c r="C2633" i="1"/>
  <c r="Q2632" i="1"/>
  <c r="Q2631" i="1"/>
  <c r="Q2630" i="1"/>
  <c r="Q2629" i="1"/>
  <c r="Q2628" i="1"/>
  <c r="Q2627" i="1"/>
  <c r="Q2626" i="1"/>
  <c r="Q2625" i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O2610" i="1"/>
  <c r="M2610" i="1"/>
  <c r="K2610" i="1"/>
  <c r="I2610" i="1"/>
  <c r="G2610" i="1"/>
  <c r="E2610" i="1"/>
  <c r="C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O2594" i="1"/>
  <c r="M2594" i="1"/>
  <c r="K2594" i="1"/>
  <c r="I2594" i="1"/>
  <c r="G2594" i="1"/>
  <c r="E2594" i="1"/>
  <c r="C2594" i="1"/>
  <c r="Q2593" i="1"/>
  <c r="Q2592" i="1"/>
  <c r="Q2591" i="1"/>
  <c r="Q2590" i="1"/>
  <c r="Q2589" i="1"/>
  <c r="Q2588" i="1"/>
  <c r="Q2587" i="1"/>
  <c r="Q2586" i="1"/>
  <c r="Q2585" i="1"/>
  <c r="Q2582" i="1"/>
  <c r="O2582" i="1"/>
  <c r="M2582" i="1"/>
  <c r="Q2581" i="1"/>
  <c r="O2581" i="1"/>
  <c r="M2581" i="1"/>
  <c r="K2581" i="1"/>
  <c r="G2581" i="1"/>
  <c r="E2581" i="1"/>
  <c r="C2581" i="1"/>
  <c r="M2580" i="1"/>
  <c r="I2580" i="1"/>
  <c r="E2577" i="1"/>
  <c r="E2576" i="1"/>
  <c r="E2575" i="1"/>
  <c r="O2533" i="1"/>
  <c r="M2533" i="1"/>
  <c r="K2533" i="1"/>
  <c r="I2533" i="1"/>
  <c r="G2533" i="1"/>
  <c r="E2533" i="1"/>
  <c r="C2533" i="1"/>
  <c r="Q2532" i="1"/>
  <c r="Q2531" i="1"/>
  <c r="Q2530" i="1"/>
  <c r="Q2529" i="1"/>
  <c r="Q2528" i="1"/>
  <c r="Q2527" i="1"/>
  <c r="Q2533" i="1" s="1"/>
  <c r="O2524" i="1"/>
  <c r="M2524" i="1"/>
  <c r="K2524" i="1"/>
  <c r="I2524" i="1"/>
  <c r="G2524" i="1"/>
  <c r="E2524" i="1"/>
  <c r="C2524" i="1"/>
  <c r="Q2523" i="1"/>
  <c r="Q2522" i="1"/>
  <c r="Q2519" i="1"/>
  <c r="O2519" i="1"/>
  <c r="M2519" i="1"/>
  <c r="Q2518" i="1"/>
  <c r="O2518" i="1"/>
  <c r="M2518" i="1"/>
  <c r="K2518" i="1"/>
  <c r="G2518" i="1"/>
  <c r="E2518" i="1"/>
  <c r="C2518" i="1"/>
  <c r="M2517" i="1"/>
  <c r="I2517" i="1"/>
  <c r="E2514" i="1"/>
  <c r="E2513" i="1"/>
  <c r="E2512" i="1"/>
  <c r="O2511" i="1"/>
  <c r="M2511" i="1"/>
  <c r="K2511" i="1"/>
  <c r="I2511" i="1"/>
  <c r="G2511" i="1"/>
  <c r="E2511" i="1"/>
  <c r="C2511" i="1"/>
  <c r="Q2510" i="1"/>
  <c r="Q2509" i="1"/>
  <c r="O2507" i="1"/>
  <c r="M2507" i="1"/>
  <c r="K2507" i="1"/>
  <c r="I2507" i="1"/>
  <c r="G2507" i="1"/>
  <c r="E2507" i="1"/>
  <c r="C2507" i="1"/>
  <c r="Q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3" i="1"/>
  <c r="Q2492" i="1"/>
  <c r="Q2491" i="1"/>
  <c r="Q2490" i="1"/>
  <c r="Q2489" i="1"/>
  <c r="Q2488" i="1"/>
  <c r="Q2487" i="1"/>
  <c r="Q2486" i="1"/>
  <c r="O2483" i="1"/>
  <c r="M2483" i="1"/>
  <c r="M2535" i="1" s="1"/>
  <c r="K2483" i="1"/>
  <c r="I2483" i="1"/>
  <c r="G2483" i="1"/>
  <c r="E2483" i="1"/>
  <c r="E2535" i="1" s="1"/>
  <c r="C2483" i="1"/>
  <c r="Q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Q2469" i="1"/>
  <c r="Q2468" i="1"/>
  <c r="O2465" i="1"/>
  <c r="O2535" i="1" s="1"/>
  <c r="M2465" i="1"/>
  <c r="K2465" i="1"/>
  <c r="I2465" i="1"/>
  <c r="G2465" i="1"/>
  <c r="G2535" i="1" s="1"/>
  <c r="E2465" i="1"/>
  <c r="C2465" i="1"/>
  <c r="Q2464" i="1"/>
  <c r="Q2463" i="1"/>
  <c r="Q2462" i="1"/>
  <c r="Q2461" i="1"/>
  <c r="Q2460" i="1"/>
  <c r="Q2459" i="1"/>
  <c r="Q2458" i="1"/>
  <c r="Q2457" i="1"/>
  <c r="Q2456" i="1"/>
  <c r="Q2455" i="1"/>
  <c r="Q2452" i="1"/>
  <c r="O2452" i="1"/>
  <c r="M2452" i="1"/>
  <c r="Q2451" i="1"/>
  <c r="O2451" i="1"/>
  <c r="M2451" i="1"/>
  <c r="K2451" i="1"/>
  <c r="G2451" i="1"/>
  <c r="E2451" i="1"/>
  <c r="C2451" i="1"/>
  <c r="M2450" i="1"/>
  <c r="I2450" i="1"/>
  <c r="E2447" i="1"/>
  <c r="E2446" i="1"/>
  <c r="E2445" i="1"/>
  <c r="O2399" i="1"/>
  <c r="M2399" i="1"/>
  <c r="K2399" i="1"/>
  <c r="I2399" i="1"/>
  <c r="G2399" i="1"/>
  <c r="E2399" i="1"/>
  <c r="C2399" i="1"/>
  <c r="Q2398" i="1"/>
  <c r="Q2399" i="1" s="1"/>
  <c r="O2395" i="1"/>
  <c r="M2395" i="1"/>
  <c r="M2401" i="1" s="1"/>
  <c r="K2395" i="1"/>
  <c r="K2401" i="1" s="1"/>
  <c r="I2395" i="1"/>
  <c r="G2395" i="1"/>
  <c r="E2395" i="1"/>
  <c r="E2401" i="1" s="1"/>
  <c r="C2395" i="1"/>
  <c r="C2401" i="1" s="1"/>
  <c r="Q2394" i="1"/>
  <c r="Q2393" i="1"/>
  <c r="Q2392" i="1"/>
  <c r="Q2389" i="1"/>
  <c r="O2389" i="1"/>
  <c r="M2389" i="1"/>
  <c r="Q2388" i="1"/>
  <c r="O2388" i="1"/>
  <c r="M2388" i="1"/>
  <c r="K2388" i="1"/>
  <c r="G2388" i="1"/>
  <c r="E2388" i="1"/>
  <c r="C2388" i="1"/>
  <c r="M2387" i="1"/>
  <c r="I2387" i="1"/>
  <c r="E2384" i="1"/>
  <c r="E2383" i="1"/>
  <c r="E2382" i="1"/>
  <c r="O2377" i="1"/>
  <c r="M2377" i="1"/>
  <c r="K2377" i="1"/>
  <c r="I2377" i="1"/>
  <c r="G2377" i="1"/>
  <c r="E2377" i="1"/>
  <c r="C2377" i="1"/>
  <c r="Q2376" i="1"/>
  <c r="Q2374" i="1"/>
  <c r="Q2373" i="1"/>
  <c r="Q2371" i="1"/>
  <c r="Q2370" i="1"/>
  <c r="Q2369" i="1"/>
  <c r="O2366" i="1"/>
  <c r="M2366" i="1"/>
  <c r="K2366" i="1"/>
  <c r="I2366" i="1"/>
  <c r="G2366" i="1"/>
  <c r="E2366" i="1"/>
  <c r="C2366" i="1"/>
  <c r="Q2365" i="1"/>
  <c r="Q2364" i="1"/>
  <c r="Q2366" i="1" s="1"/>
  <c r="O2361" i="1"/>
  <c r="M2361" i="1"/>
  <c r="K2361" i="1"/>
  <c r="I2361" i="1"/>
  <c r="G2361" i="1"/>
  <c r="E2361" i="1"/>
  <c r="C2361" i="1"/>
  <c r="Q2360" i="1"/>
  <c r="Q2359" i="1"/>
  <c r="Q2358" i="1"/>
  <c r="Q2361" i="1" s="1"/>
  <c r="Q2357" i="1"/>
  <c r="O2354" i="1"/>
  <c r="M2354" i="1"/>
  <c r="K2354" i="1"/>
  <c r="I2354" i="1"/>
  <c r="G2354" i="1"/>
  <c r="E2354" i="1"/>
  <c r="C2354" i="1"/>
  <c r="Q2353" i="1"/>
  <c r="Q2352" i="1"/>
  <c r="Q2351" i="1"/>
  <c r="Q2350" i="1"/>
  <c r="Q2354" i="1" s="1"/>
  <c r="O2347" i="1"/>
  <c r="M2347" i="1"/>
  <c r="K2347" i="1"/>
  <c r="I2347" i="1"/>
  <c r="E2347" i="1"/>
  <c r="C2347" i="1"/>
  <c r="Q2346" i="1"/>
  <c r="Q2345" i="1"/>
  <c r="G2345" i="1"/>
  <c r="Q2344" i="1"/>
  <c r="Q2343" i="1"/>
  <c r="Q2342" i="1"/>
  <c r="Q2341" i="1"/>
  <c r="G2341" i="1"/>
  <c r="Q2340" i="1"/>
  <c r="Q2347" i="1" s="1"/>
  <c r="O2335" i="1"/>
  <c r="M2335" i="1"/>
  <c r="K2335" i="1"/>
  <c r="I2335" i="1"/>
  <c r="G2335" i="1"/>
  <c r="E2335" i="1"/>
  <c r="C2335" i="1"/>
  <c r="Q2334" i="1"/>
  <c r="Q2333" i="1"/>
  <c r="Q2332" i="1"/>
  <c r="Q2331" i="1"/>
  <c r="Q2330" i="1"/>
  <c r="Q2329" i="1"/>
  <c r="Q2328" i="1"/>
  <c r="Q2320" i="1"/>
  <c r="O2320" i="1"/>
  <c r="M2320" i="1"/>
  <c r="Q2319" i="1"/>
  <c r="O2319" i="1"/>
  <c r="M2319" i="1"/>
  <c r="K2319" i="1"/>
  <c r="G2319" i="1"/>
  <c r="E2319" i="1"/>
  <c r="C2319" i="1"/>
  <c r="M2318" i="1"/>
  <c r="I2318" i="1"/>
  <c r="E2315" i="1"/>
  <c r="E2314" i="1"/>
  <c r="E2313" i="1"/>
  <c r="Q2257" i="1"/>
  <c r="O2257" i="1"/>
  <c r="M2257" i="1"/>
  <c r="Q2256" i="1"/>
  <c r="O2256" i="1"/>
  <c r="M2256" i="1"/>
  <c r="K2256" i="1"/>
  <c r="G2256" i="1"/>
  <c r="E2256" i="1"/>
  <c r="C2256" i="1"/>
  <c r="M2255" i="1"/>
  <c r="I2255" i="1"/>
  <c r="E2252" i="1"/>
  <c r="E2251" i="1"/>
  <c r="E2250" i="1"/>
  <c r="O2242" i="1"/>
  <c r="M2242" i="1"/>
  <c r="K2242" i="1"/>
  <c r="I2242" i="1"/>
  <c r="G2242" i="1"/>
  <c r="E2242" i="1"/>
  <c r="C2242" i="1"/>
  <c r="Q2241" i="1"/>
  <c r="Q2240" i="1"/>
  <c r="O2238" i="1"/>
  <c r="M2238" i="1"/>
  <c r="K2238" i="1"/>
  <c r="I2238" i="1"/>
  <c r="G2238" i="1"/>
  <c r="E2238" i="1"/>
  <c r="C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38" i="1" s="1"/>
  <c r="Q2221" i="1"/>
  <c r="O2218" i="1"/>
  <c r="M2218" i="1"/>
  <c r="K2218" i="1"/>
  <c r="I2218" i="1"/>
  <c r="G2218" i="1"/>
  <c r="E2218" i="1"/>
  <c r="C2218" i="1"/>
  <c r="Q2217" i="1"/>
  <c r="Q2216" i="1"/>
  <c r="Q2215" i="1"/>
  <c r="Q2214" i="1"/>
  <c r="Q2213" i="1"/>
  <c r="Q2212" i="1"/>
  <c r="Q2211" i="1"/>
  <c r="Q2210" i="1"/>
  <c r="Q2209" i="1"/>
  <c r="O2206" i="1"/>
  <c r="O2244" i="1" s="1"/>
  <c r="M2206" i="1"/>
  <c r="K2206" i="1"/>
  <c r="K2244" i="1" s="1"/>
  <c r="I2206" i="1"/>
  <c r="G2206" i="1"/>
  <c r="G2244" i="1" s="1"/>
  <c r="E2206" i="1"/>
  <c r="C2206" i="1"/>
  <c r="C2244" i="1" s="1"/>
  <c r="Q2205" i="1"/>
  <c r="Q2204" i="1"/>
  <c r="Q2203" i="1"/>
  <c r="Q2202" i="1"/>
  <c r="Q2201" i="1"/>
  <c r="Q2200" i="1"/>
  <c r="Q2199" i="1"/>
  <c r="Q2198" i="1"/>
  <c r="Q2206" i="1" s="1"/>
  <c r="Q2195" i="1"/>
  <c r="O2195" i="1"/>
  <c r="M2195" i="1"/>
  <c r="Q2194" i="1"/>
  <c r="O2194" i="1"/>
  <c r="M2194" i="1"/>
  <c r="K2194" i="1"/>
  <c r="G2194" i="1"/>
  <c r="E2194" i="1"/>
  <c r="C2194" i="1"/>
  <c r="M2193" i="1"/>
  <c r="I2193" i="1"/>
  <c r="E2190" i="1"/>
  <c r="E2189" i="1"/>
  <c r="E2188" i="1"/>
  <c r="O2167" i="1"/>
  <c r="M2167" i="1"/>
  <c r="K2167" i="1"/>
  <c r="I2167" i="1"/>
  <c r="G2167" i="1"/>
  <c r="E2167" i="1"/>
  <c r="C2167" i="1"/>
  <c r="Q2166" i="1"/>
  <c r="Q2165" i="1"/>
  <c r="Q2164" i="1"/>
  <c r="Q2163" i="1"/>
  <c r="Q2162" i="1"/>
  <c r="Q2161" i="1"/>
  <c r="Q2160" i="1"/>
  <c r="Q2159" i="1"/>
  <c r="Q2158" i="1"/>
  <c r="Q2157" i="1"/>
  <c r="Q2167" i="1" s="1"/>
  <c r="O2154" i="1"/>
  <c r="M2154" i="1"/>
  <c r="K2154" i="1"/>
  <c r="I2154" i="1"/>
  <c r="I2169" i="1" s="1"/>
  <c r="G2154" i="1"/>
  <c r="E2154" i="1"/>
  <c r="C2154" i="1"/>
  <c r="Q2153" i="1"/>
  <c r="Q2152" i="1"/>
  <c r="Q2151" i="1"/>
  <c r="Q2150" i="1"/>
  <c r="Q2149" i="1"/>
  <c r="Q2148" i="1"/>
  <c r="Q2147" i="1"/>
  <c r="O2144" i="1"/>
  <c r="M2144" i="1"/>
  <c r="K2144" i="1"/>
  <c r="I2144" i="1"/>
  <c r="G2144" i="1"/>
  <c r="E2144" i="1"/>
  <c r="C2144" i="1"/>
  <c r="Q2143" i="1"/>
  <c r="Q2142" i="1"/>
  <c r="Q2141" i="1"/>
  <c r="Q2140" i="1"/>
  <c r="Q2139" i="1"/>
  <c r="Q2138" i="1"/>
  <c r="Q2137" i="1"/>
  <c r="Q2136" i="1"/>
  <c r="Q2133" i="1"/>
  <c r="O2133" i="1"/>
  <c r="M2133" i="1"/>
  <c r="Q2132" i="1"/>
  <c r="O2132" i="1"/>
  <c r="M2132" i="1"/>
  <c r="K2132" i="1"/>
  <c r="G2132" i="1"/>
  <c r="E2132" i="1"/>
  <c r="C2132" i="1"/>
  <c r="M2131" i="1"/>
  <c r="I2131" i="1"/>
  <c r="E2128" i="1"/>
  <c r="E2127" i="1"/>
  <c r="E2126" i="1"/>
  <c r="O2096" i="1"/>
  <c r="M2096" i="1"/>
  <c r="K2096" i="1"/>
  <c r="I2096" i="1"/>
  <c r="G2096" i="1"/>
  <c r="E2096" i="1"/>
  <c r="C2096" i="1"/>
  <c r="Q2095" i="1"/>
  <c r="Q2094" i="1"/>
  <c r="Q2093" i="1"/>
  <c r="Q2092" i="1"/>
  <c r="Q2091" i="1"/>
  <c r="Q2096" i="1" s="1"/>
  <c r="O2088" i="1"/>
  <c r="M2088" i="1"/>
  <c r="K2088" i="1"/>
  <c r="I2088" i="1"/>
  <c r="I2098" i="1" s="1"/>
  <c r="G2088" i="1"/>
  <c r="E2088" i="1"/>
  <c r="C2088" i="1"/>
  <c r="Q2087" i="1"/>
  <c r="Q2086" i="1"/>
  <c r="Q2085" i="1"/>
  <c r="Q2084" i="1"/>
  <c r="O2081" i="1"/>
  <c r="O2098" i="1" s="1"/>
  <c r="M2081" i="1"/>
  <c r="K2081" i="1"/>
  <c r="K2098" i="1" s="1"/>
  <c r="I2081" i="1"/>
  <c r="G2081" i="1"/>
  <c r="G2098" i="1" s="1"/>
  <c r="E2081" i="1"/>
  <c r="C2081" i="1"/>
  <c r="C2098" i="1" s="1"/>
  <c r="Q2080" i="1"/>
  <c r="Q2079" i="1"/>
  <c r="Q2078" i="1"/>
  <c r="Q2077" i="1"/>
  <c r="Q2076" i="1"/>
  <c r="Q2075" i="1"/>
  <c r="Q2074" i="1"/>
  <c r="Q2073" i="1"/>
  <c r="Q2070" i="1"/>
  <c r="O2070" i="1"/>
  <c r="M2070" i="1"/>
  <c r="Q2069" i="1"/>
  <c r="O2069" i="1"/>
  <c r="M2069" i="1"/>
  <c r="K2069" i="1"/>
  <c r="G2069" i="1"/>
  <c r="E2069" i="1"/>
  <c r="C2069" i="1"/>
  <c r="M2068" i="1"/>
  <c r="I2068" i="1"/>
  <c r="E2065" i="1"/>
  <c r="E2064" i="1"/>
  <c r="E2063" i="1"/>
  <c r="O2029" i="1"/>
  <c r="M2029" i="1"/>
  <c r="K2029" i="1"/>
  <c r="I2029" i="1"/>
  <c r="G2029" i="1"/>
  <c r="E2029" i="1"/>
  <c r="C2029" i="1"/>
  <c r="Q2028" i="1"/>
  <c r="Q2027" i="1"/>
  <c r="Q2029" i="1" s="1"/>
  <c r="O2025" i="1"/>
  <c r="M2025" i="1"/>
  <c r="K2025" i="1"/>
  <c r="I2025" i="1"/>
  <c r="G2025" i="1"/>
  <c r="E2025" i="1"/>
  <c r="C2025" i="1"/>
  <c r="Q2024" i="1"/>
  <c r="Q2023" i="1"/>
  <c r="Q2022" i="1"/>
  <c r="Q2021" i="1"/>
  <c r="Q2020" i="1"/>
  <c r="O2017" i="1"/>
  <c r="M2017" i="1"/>
  <c r="M2031" i="1" s="1"/>
  <c r="K2017" i="1"/>
  <c r="I2017" i="1"/>
  <c r="I2031" i="1" s="1"/>
  <c r="G2017" i="1"/>
  <c r="E2017" i="1"/>
  <c r="E2031" i="1" s="1"/>
  <c r="C2017" i="1"/>
  <c r="Q2016" i="1"/>
  <c r="Q2015" i="1"/>
  <c r="Q2014" i="1"/>
  <c r="Q2013" i="1"/>
  <c r="Q2012" i="1"/>
  <c r="Q2011" i="1"/>
  <c r="Q2010" i="1"/>
  <c r="Q2007" i="1"/>
  <c r="O2007" i="1"/>
  <c r="M2007" i="1"/>
  <c r="Q2006" i="1"/>
  <c r="O2006" i="1"/>
  <c r="M2006" i="1"/>
  <c r="K2006" i="1"/>
  <c r="G2006" i="1"/>
  <c r="E2006" i="1"/>
  <c r="C2006" i="1"/>
  <c r="M2005" i="1"/>
  <c r="I2005" i="1"/>
  <c r="E2002" i="1"/>
  <c r="E2001" i="1"/>
  <c r="E2000" i="1"/>
  <c r="O1956" i="1"/>
  <c r="M1956" i="1"/>
  <c r="K1956" i="1"/>
  <c r="I1956" i="1"/>
  <c r="G1956" i="1"/>
  <c r="E1956" i="1"/>
  <c r="C1956" i="1"/>
  <c r="Q1955" i="1"/>
  <c r="Q1956" i="1" s="1"/>
  <c r="O1952" i="1"/>
  <c r="M1952" i="1"/>
  <c r="K1952" i="1"/>
  <c r="I1952" i="1"/>
  <c r="G1952" i="1"/>
  <c r="E1952" i="1"/>
  <c r="C1952" i="1"/>
  <c r="Q1951" i="1"/>
  <c r="Q1952" i="1" s="1"/>
  <c r="O1948" i="1"/>
  <c r="M1948" i="1"/>
  <c r="K1948" i="1"/>
  <c r="I1948" i="1"/>
  <c r="G1948" i="1"/>
  <c r="E1948" i="1"/>
  <c r="C1948" i="1"/>
  <c r="Q1947" i="1"/>
  <c r="Q1946" i="1"/>
  <c r="Q1948" i="1" s="1"/>
  <c r="Q1944" i="1"/>
  <c r="O1944" i="1"/>
  <c r="M1944" i="1"/>
  <c r="Q1943" i="1"/>
  <c r="O1943" i="1"/>
  <c r="M1943" i="1"/>
  <c r="K1943" i="1"/>
  <c r="G1943" i="1"/>
  <c r="E1943" i="1"/>
  <c r="C1943" i="1"/>
  <c r="M1942" i="1"/>
  <c r="I1942" i="1"/>
  <c r="E1939" i="1"/>
  <c r="E1938" i="1"/>
  <c r="E1937" i="1"/>
  <c r="O1936" i="1"/>
  <c r="M1936" i="1"/>
  <c r="K1936" i="1"/>
  <c r="I1936" i="1"/>
  <c r="G1936" i="1"/>
  <c r="E1936" i="1"/>
  <c r="C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O1909" i="1"/>
  <c r="M1909" i="1"/>
  <c r="K1909" i="1"/>
  <c r="I1909" i="1"/>
  <c r="G1909" i="1"/>
  <c r="E1909" i="1"/>
  <c r="C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896" i="1"/>
  <c r="Q1895" i="1"/>
  <c r="Q1894" i="1"/>
  <c r="O1891" i="1"/>
  <c r="M1891" i="1"/>
  <c r="K1891" i="1"/>
  <c r="I1891" i="1"/>
  <c r="G1891" i="1"/>
  <c r="E1891" i="1"/>
  <c r="C1891" i="1"/>
  <c r="Q1890" i="1"/>
  <c r="Q1889" i="1"/>
  <c r="Q1888" i="1"/>
  <c r="Q1887" i="1"/>
  <c r="Q1886" i="1"/>
  <c r="Q1885" i="1"/>
  <c r="Q1884" i="1"/>
  <c r="Q1883" i="1"/>
  <c r="Q1882" i="1"/>
  <c r="Q1891" i="1" s="1"/>
  <c r="Q1879" i="1"/>
  <c r="O1879" i="1"/>
  <c r="M1879" i="1"/>
  <c r="Q1878" i="1"/>
  <c r="O1878" i="1"/>
  <c r="M1878" i="1"/>
  <c r="K1878" i="1"/>
  <c r="G1878" i="1"/>
  <c r="E1878" i="1"/>
  <c r="C1878" i="1"/>
  <c r="M1877" i="1"/>
  <c r="I1877" i="1"/>
  <c r="E1874" i="1"/>
  <c r="E1873" i="1"/>
  <c r="E1872" i="1"/>
  <c r="O1820" i="1"/>
  <c r="M1820" i="1"/>
  <c r="K1820" i="1"/>
  <c r="I1820" i="1"/>
  <c r="G1820" i="1"/>
  <c r="E1820" i="1"/>
  <c r="C1820" i="1"/>
  <c r="Q1819" i="1"/>
  <c r="Q1818" i="1"/>
  <c r="Q1820" i="1" s="1"/>
  <c r="Q1816" i="1"/>
  <c r="O1816" i="1"/>
  <c r="M1816" i="1"/>
  <c r="Q1815" i="1"/>
  <c r="O1815" i="1"/>
  <c r="M1815" i="1"/>
  <c r="K1815" i="1"/>
  <c r="G1815" i="1"/>
  <c r="E1815" i="1"/>
  <c r="C1815" i="1"/>
  <c r="M1814" i="1"/>
  <c r="I1814" i="1"/>
  <c r="E1811" i="1"/>
  <c r="E1810" i="1"/>
  <c r="E1809" i="1"/>
  <c r="O1804" i="1"/>
  <c r="M1804" i="1"/>
  <c r="K1804" i="1"/>
  <c r="I1804" i="1"/>
  <c r="G1804" i="1"/>
  <c r="E1804" i="1"/>
  <c r="C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804" i="1" s="1"/>
  <c r="Q1785" i="1"/>
  <c r="O1782" i="1"/>
  <c r="M1782" i="1"/>
  <c r="K1782" i="1"/>
  <c r="I1782" i="1"/>
  <c r="G1782" i="1"/>
  <c r="E1782" i="1"/>
  <c r="C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O1766" i="1"/>
  <c r="M1766" i="1"/>
  <c r="K1766" i="1"/>
  <c r="K1822" i="1" s="1"/>
  <c r="I1766" i="1"/>
  <c r="I1822" i="1" s="1"/>
  <c r="G1766" i="1"/>
  <c r="E1766" i="1"/>
  <c r="C1766" i="1"/>
  <c r="C1822" i="1" s="1"/>
  <c r="Q1765" i="1"/>
  <c r="Q1764" i="1"/>
  <c r="Q1763" i="1"/>
  <c r="Q1762" i="1"/>
  <c r="Q1761" i="1"/>
  <c r="Q1760" i="1"/>
  <c r="Q1759" i="1"/>
  <c r="Q1758" i="1"/>
  <c r="Q1757" i="1"/>
  <c r="Q1756" i="1"/>
  <c r="Q1753" i="1"/>
  <c r="O1753" i="1"/>
  <c r="M1753" i="1"/>
  <c r="Q1752" i="1"/>
  <c r="O1752" i="1"/>
  <c r="M1752" i="1"/>
  <c r="K1752" i="1"/>
  <c r="G1752" i="1"/>
  <c r="E1752" i="1"/>
  <c r="C1752" i="1"/>
  <c r="M1751" i="1"/>
  <c r="I1751" i="1"/>
  <c r="E1748" i="1"/>
  <c r="E1747" i="1"/>
  <c r="E1746" i="1"/>
  <c r="O1735" i="1"/>
  <c r="M1735" i="1"/>
  <c r="K1735" i="1"/>
  <c r="I1735" i="1"/>
  <c r="G1735" i="1"/>
  <c r="E1735" i="1"/>
  <c r="C1735" i="1"/>
  <c r="Q1733" i="1"/>
  <c r="Q1735" i="1" s="1"/>
  <c r="O1731" i="1"/>
  <c r="M1731" i="1"/>
  <c r="K1731" i="1"/>
  <c r="I1731" i="1"/>
  <c r="G1731" i="1"/>
  <c r="E1731" i="1"/>
  <c r="C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O1714" i="1"/>
  <c r="M1714" i="1"/>
  <c r="K1714" i="1"/>
  <c r="I1714" i="1"/>
  <c r="G1714" i="1"/>
  <c r="E1714" i="1"/>
  <c r="C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O1699" i="1"/>
  <c r="O1737" i="1" s="1"/>
  <c r="M1699" i="1"/>
  <c r="K1699" i="1"/>
  <c r="K1737" i="1" s="1"/>
  <c r="I1699" i="1"/>
  <c r="G1699" i="1"/>
  <c r="G1737" i="1" s="1"/>
  <c r="E1699" i="1"/>
  <c r="C1699" i="1"/>
  <c r="C1737" i="1" s="1"/>
  <c r="Q1698" i="1"/>
  <c r="Q1697" i="1"/>
  <c r="Q1696" i="1"/>
  <c r="Q1695" i="1"/>
  <c r="Q1694" i="1"/>
  <c r="Q1693" i="1"/>
  <c r="Q1692" i="1"/>
  <c r="Q1691" i="1"/>
  <c r="Q1688" i="1"/>
  <c r="O1688" i="1"/>
  <c r="M1688" i="1"/>
  <c r="Q1687" i="1"/>
  <c r="O1687" i="1"/>
  <c r="M1687" i="1"/>
  <c r="K1687" i="1"/>
  <c r="G1687" i="1"/>
  <c r="E1687" i="1"/>
  <c r="C1687" i="1"/>
  <c r="M1686" i="1"/>
  <c r="I1686" i="1"/>
  <c r="E1683" i="1"/>
  <c r="E1682" i="1"/>
  <c r="E1681" i="1"/>
  <c r="O1664" i="1"/>
  <c r="M1664" i="1"/>
  <c r="K1664" i="1"/>
  <c r="I1664" i="1"/>
  <c r="G1664" i="1"/>
  <c r="E1664" i="1"/>
  <c r="C1664" i="1"/>
  <c r="Q1663" i="1"/>
  <c r="Q1662" i="1"/>
  <c r="O1660" i="1"/>
  <c r="M1660" i="1"/>
  <c r="M1666" i="1" s="1"/>
  <c r="K1660" i="1"/>
  <c r="I1660" i="1"/>
  <c r="G1660" i="1"/>
  <c r="E1660" i="1"/>
  <c r="C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O1643" i="1"/>
  <c r="M1643" i="1"/>
  <c r="K1643" i="1"/>
  <c r="I1643" i="1"/>
  <c r="G1643" i="1"/>
  <c r="E1643" i="1"/>
  <c r="C1643" i="1"/>
  <c r="Q1642" i="1"/>
  <c r="Q1641" i="1"/>
  <c r="Q1640" i="1"/>
  <c r="Q1639" i="1"/>
  <c r="Q1638" i="1"/>
  <c r="O1635" i="1"/>
  <c r="M1635" i="1"/>
  <c r="K1635" i="1"/>
  <c r="I1635" i="1"/>
  <c r="G1635" i="1"/>
  <c r="E1635" i="1"/>
  <c r="E1666" i="1" s="1"/>
  <c r="C1635" i="1"/>
  <c r="Q1634" i="1"/>
  <c r="Q1633" i="1"/>
  <c r="Q1632" i="1"/>
  <c r="Q1631" i="1"/>
  <c r="Q1630" i="1"/>
  <c r="Q1629" i="1"/>
  <c r="Q1628" i="1"/>
  <c r="Q1625" i="1"/>
  <c r="O1625" i="1"/>
  <c r="M1625" i="1"/>
  <c r="Q1624" i="1"/>
  <c r="O1624" i="1"/>
  <c r="M1624" i="1"/>
  <c r="K1624" i="1"/>
  <c r="G1624" i="1"/>
  <c r="E1624" i="1"/>
  <c r="C1624" i="1"/>
  <c r="M1623" i="1"/>
  <c r="I1623" i="1"/>
  <c r="E1620" i="1"/>
  <c r="E1619" i="1"/>
  <c r="E1618" i="1"/>
  <c r="K1572" i="1"/>
  <c r="C1572" i="1"/>
  <c r="O1570" i="1"/>
  <c r="O1572" i="1" s="1"/>
  <c r="M1570" i="1"/>
  <c r="M1572" i="1" s="1"/>
  <c r="K1570" i="1"/>
  <c r="I1570" i="1"/>
  <c r="I1572" i="1" s="1"/>
  <c r="G1570" i="1"/>
  <c r="G1572" i="1" s="1"/>
  <c r="E1570" i="1"/>
  <c r="E1572" i="1" s="1"/>
  <c r="C1570" i="1"/>
  <c r="Q1569" i="1"/>
  <c r="Q1568" i="1"/>
  <c r="Q1567" i="1"/>
  <c r="Q1566" i="1"/>
  <c r="Q1565" i="1"/>
  <c r="Q1564" i="1"/>
  <c r="Q1561" i="1"/>
  <c r="O1561" i="1"/>
  <c r="M1561" i="1"/>
  <c r="Q1560" i="1"/>
  <c r="O1560" i="1"/>
  <c r="M1560" i="1"/>
  <c r="K1560" i="1"/>
  <c r="G1560" i="1"/>
  <c r="E1560" i="1"/>
  <c r="C1560" i="1"/>
  <c r="M1559" i="1"/>
  <c r="I1559" i="1"/>
  <c r="E1556" i="1"/>
  <c r="E1555" i="1"/>
  <c r="E1554" i="1"/>
  <c r="O1551" i="1"/>
  <c r="M1551" i="1"/>
  <c r="K1551" i="1"/>
  <c r="I1551" i="1"/>
  <c r="G1551" i="1"/>
  <c r="E1551" i="1"/>
  <c r="C1551" i="1"/>
  <c r="Q1550" i="1"/>
  <c r="Q1549" i="1"/>
  <c r="Q1551" i="1" s="1"/>
  <c r="O1547" i="1"/>
  <c r="M1547" i="1"/>
  <c r="K1547" i="1"/>
  <c r="I1547" i="1"/>
  <c r="G1547" i="1"/>
  <c r="E1547" i="1"/>
  <c r="C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O1525" i="1"/>
  <c r="M1525" i="1"/>
  <c r="K1525" i="1"/>
  <c r="I1525" i="1"/>
  <c r="G1525" i="1"/>
  <c r="E1525" i="1"/>
  <c r="C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O1508" i="1"/>
  <c r="O1553" i="1" s="1"/>
  <c r="M1508" i="1"/>
  <c r="K1508" i="1"/>
  <c r="I1508" i="1"/>
  <c r="G1508" i="1"/>
  <c r="G1553" i="1" s="1"/>
  <c r="E1508" i="1"/>
  <c r="C1508" i="1"/>
  <c r="Q1507" i="1"/>
  <c r="Q1506" i="1"/>
  <c r="Q1505" i="1"/>
  <c r="Q1504" i="1"/>
  <c r="Q1503" i="1"/>
  <c r="Q1502" i="1"/>
  <c r="Q1501" i="1"/>
  <c r="Q1500" i="1"/>
  <c r="Q1499" i="1"/>
  <c r="Q1496" i="1"/>
  <c r="O1496" i="1"/>
  <c r="M1496" i="1"/>
  <c r="Q1495" i="1"/>
  <c r="O1495" i="1"/>
  <c r="M1495" i="1"/>
  <c r="K1495" i="1"/>
  <c r="G1495" i="1"/>
  <c r="E1495" i="1"/>
  <c r="C1495" i="1"/>
  <c r="M1494" i="1"/>
  <c r="I1494" i="1"/>
  <c r="E1491" i="1"/>
  <c r="E1490" i="1"/>
  <c r="E1489" i="1"/>
  <c r="O1456" i="1"/>
  <c r="M1456" i="1"/>
  <c r="K1456" i="1"/>
  <c r="I1456" i="1"/>
  <c r="G1456" i="1"/>
  <c r="E1456" i="1"/>
  <c r="C1456" i="1"/>
  <c r="Q1454" i="1"/>
  <c r="Q1456" i="1" s="1"/>
  <c r="O1452" i="1"/>
  <c r="M1452" i="1"/>
  <c r="K1452" i="1"/>
  <c r="I1452" i="1"/>
  <c r="G1452" i="1"/>
  <c r="G1458" i="1" s="1"/>
  <c r="E1452" i="1"/>
  <c r="C1452" i="1"/>
  <c r="Q1451" i="1"/>
  <c r="Q1450" i="1"/>
  <c r="Q1449" i="1"/>
  <c r="Q1448" i="1"/>
  <c r="Q1447" i="1"/>
  <c r="Q1446" i="1"/>
  <c r="Q1445" i="1"/>
  <c r="O1442" i="1"/>
  <c r="M1442" i="1"/>
  <c r="K1442" i="1"/>
  <c r="I1442" i="1"/>
  <c r="I1458" i="1" s="1"/>
  <c r="G1442" i="1"/>
  <c r="E1442" i="1"/>
  <c r="C1442" i="1"/>
  <c r="Q1441" i="1"/>
  <c r="Q1440" i="1"/>
  <c r="Q1439" i="1"/>
  <c r="Q1438" i="1"/>
  <c r="Q1437" i="1"/>
  <c r="Q1436" i="1"/>
  <c r="Q1433" i="1"/>
  <c r="O1433" i="1"/>
  <c r="M1433" i="1"/>
  <c r="Q1432" i="1"/>
  <c r="O1432" i="1"/>
  <c r="M1432" i="1"/>
  <c r="K1432" i="1"/>
  <c r="G1432" i="1"/>
  <c r="E1432" i="1"/>
  <c r="C1432" i="1"/>
  <c r="M1431" i="1"/>
  <c r="I1431" i="1"/>
  <c r="E1428" i="1"/>
  <c r="E1427" i="1"/>
  <c r="E1426" i="1"/>
  <c r="O1423" i="1"/>
  <c r="M1423" i="1"/>
  <c r="M1424" i="1" s="1"/>
  <c r="K1423" i="1"/>
  <c r="I1423" i="1"/>
  <c r="G1423" i="1"/>
  <c r="E1423" i="1"/>
  <c r="E1424" i="1" s="1"/>
  <c r="C1423" i="1"/>
  <c r="Q1422" i="1"/>
  <c r="Q1421" i="1"/>
  <c r="O1419" i="1"/>
  <c r="M1419" i="1"/>
  <c r="K1419" i="1"/>
  <c r="I1419" i="1"/>
  <c r="G1419" i="1"/>
  <c r="E1419" i="1"/>
  <c r="C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O1395" i="1"/>
  <c r="M1395" i="1"/>
  <c r="K1395" i="1"/>
  <c r="I1395" i="1"/>
  <c r="G1395" i="1"/>
  <c r="E1395" i="1"/>
  <c r="C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O1379" i="1"/>
  <c r="O1424" i="1" s="1"/>
  <c r="M1379" i="1"/>
  <c r="K1379" i="1"/>
  <c r="K1424" i="1" s="1"/>
  <c r="I1379" i="1"/>
  <c r="I1424" i="1" s="1"/>
  <c r="G1379" i="1"/>
  <c r="G1424" i="1" s="1"/>
  <c r="E1379" i="1"/>
  <c r="C1379" i="1"/>
  <c r="C1424" i="1" s="1"/>
  <c r="Q1378" i="1"/>
  <c r="Q1377" i="1"/>
  <c r="Q1376" i="1"/>
  <c r="Q1375" i="1"/>
  <c r="Q1374" i="1"/>
  <c r="Q1373" i="1"/>
  <c r="Q1372" i="1"/>
  <c r="Q1371" i="1"/>
  <c r="Q1370" i="1"/>
  <c r="Q1369" i="1"/>
  <c r="Q1366" i="1"/>
  <c r="O1366" i="1"/>
  <c r="M1366" i="1"/>
  <c r="Q1365" i="1"/>
  <c r="O1365" i="1"/>
  <c r="M1365" i="1"/>
  <c r="K1365" i="1"/>
  <c r="G1365" i="1"/>
  <c r="E1365" i="1"/>
  <c r="C1365" i="1"/>
  <c r="M1364" i="1"/>
  <c r="I1364" i="1"/>
  <c r="E1361" i="1"/>
  <c r="E1360" i="1"/>
  <c r="E1359" i="1"/>
  <c r="O1330" i="1"/>
  <c r="M1330" i="1"/>
  <c r="K1330" i="1"/>
  <c r="I1330" i="1"/>
  <c r="G1330" i="1"/>
  <c r="E1330" i="1"/>
  <c r="C1330" i="1"/>
  <c r="Q1329" i="1"/>
  <c r="Q1328" i="1"/>
  <c r="Q1327" i="1"/>
  <c r="Q1326" i="1"/>
  <c r="Q1325" i="1"/>
  <c r="Q1324" i="1"/>
  <c r="Q1330" i="1" s="1"/>
  <c r="O1321" i="1"/>
  <c r="M1321" i="1"/>
  <c r="M1332" i="1" s="1"/>
  <c r="K1321" i="1"/>
  <c r="I1321" i="1"/>
  <c r="I1332" i="1" s="1"/>
  <c r="G1321" i="1"/>
  <c r="E1321" i="1"/>
  <c r="E1332" i="1" s="1"/>
  <c r="C1321" i="1"/>
  <c r="Q1320" i="1"/>
  <c r="Q1319" i="1"/>
  <c r="Q1318" i="1"/>
  <c r="Q1317" i="1"/>
  <c r="O1314" i="1"/>
  <c r="M1314" i="1"/>
  <c r="K1314" i="1"/>
  <c r="I1314" i="1"/>
  <c r="G1314" i="1"/>
  <c r="E1314" i="1"/>
  <c r="C1314" i="1"/>
  <c r="Q1313" i="1"/>
  <c r="Q1312" i="1"/>
  <c r="Q1311" i="1"/>
  <c r="Q1310" i="1"/>
  <c r="Q1309" i="1"/>
  <c r="Q1308" i="1"/>
  <c r="Q1307" i="1"/>
  <c r="Q1306" i="1"/>
  <c r="Q1303" i="1"/>
  <c r="O1303" i="1"/>
  <c r="M1303" i="1"/>
  <c r="Q1302" i="1"/>
  <c r="O1302" i="1"/>
  <c r="M1302" i="1"/>
  <c r="K1302" i="1"/>
  <c r="G1302" i="1"/>
  <c r="E1302" i="1"/>
  <c r="C1302" i="1"/>
  <c r="M1301" i="1"/>
  <c r="I1301" i="1"/>
  <c r="E1298" i="1"/>
  <c r="E1297" i="1"/>
  <c r="E1296" i="1"/>
  <c r="O1273" i="1"/>
  <c r="M1273" i="1"/>
  <c r="K1273" i="1"/>
  <c r="I1273" i="1"/>
  <c r="G1273" i="1"/>
  <c r="E1273" i="1"/>
  <c r="C1273" i="1"/>
  <c r="Q1272" i="1"/>
  <c r="Q1271" i="1"/>
  <c r="O1269" i="1"/>
  <c r="M1269" i="1"/>
  <c r="K1269" i="1"/>
  <c r="I1269" i="1"/>
  <c r="G1269" i="1"/>
  <c r="E1269" i="1"/>
  <c r="C1269" i="1"/>
  <c r="Q1268" i="1"/>
  <c r="Q1267" i="1"/>
  <c r="Q1266" i="1"/>
  <c r="Q1265" i="1"/>
  <c r="Q1264" i="1"/>
  <c r="Q1263" i="1"/>
  <c r="Q1262" i="1"/>
  <c r="Q1261" i="1"/>
  <c r="O1258" i="1"/>
  <c r="M1258" i="1"/>
  <c r="K1258" i="1"/>
  <c r="I1258" i="1"/>
  <c r="G1258" i="1"/>
  <c r="E1258" i="1"/>
  <c r="C1258" i="1"/>
  <c r="Q1257" i="1"/>
  <c r="Q1256" i="1"/>
  <c r="Q1255" i="1"/>
  <c r="Q1254" i="1"/>
  <c r="Q1258" i="1" s="1"/>
  <c r="O1251" i="1"/>
  <c r="M1251" i="1"/>
  <c r="K1251" i="1"/>
  <c r="I1251" i="1"/>
  <c r="I1275" i="1" s="1"/>
  <c r="G1251" i="1"/>
  <c r="E1251" i="1"/>
  <c r="C1251" i="1"/>
  <c r="Q1250" i="1"/>
  <c r="Q1249" i="1"/>
  <c r="Q1248" i="1"/>
  <c r="Q1247" i="1"/>
  <c r="Q1246" i="1"/>
  <c r="Q1245" i="1"/>
  <c r="Q1244" i="1"/>
  <c r="Q1243" i="1"/>
  <c r="Q1242" i="1"/>
  <c r="Q1239" i="1"/>
  <c r="O1239" i="1"/>
  <c r="M1239" i="1"/>
  <c r="Q1238" i="1"/>
  <c r="O1238" i="1"/>
  <c r="M1238" i="1"/>
  <c r="K1238" i="1"/>
  <c r="G1238" i="1"/>
  <c r="E1238" i="1"/>
  <c r="C1238" i="1"/>
  <c r="M1237" i="1"/>
  <c r="I1237" i="1"/>
  <c r="E1234" i="1"/>
  <c r="E1233" i="1"/>
  <c r="E1232" i="1"/>
  <c r="O1217" i="1"/>
  <c r="M1217" i="1"/>
  <c r="K1217" i="1"/>
  <c r="I1217" i="1"/>
  <c r="G1217" i="1"/>
  <c r="E1217" i="1"/>
  <c r="C1217" i="1"/>
  <c r="Q1216" i="1"/>
  <c r="Q1215" i="1"/>
  <c r="Q1217" i="1" s="1"/>
  <c r="O1213" i="1"/>
  <c r="M1213" i="1"/>
  <c r="K1213" i="1"/>
  <c r="I1213" i="1"/>
  <c r="G1213" i="1"/>
  <c r="E1213" i="1"/>
  <c r="C1213" i="1"/>
  <c r="Q1212" i="1"/>
  <c r="Q1211" i="1"/>
  <c r="Q1210" i="1"/>
  <c r="Q1209" i="1"/>
  <c r="Q1208" i="1"/>
  <c r="Q1207" i="1"/>
  <c r="Q1206" i="1"/>
  <c r="Q1205" i="1"/>
  <c r="Q1204" i="1"/>
  <c r="Q1203" i="1"/>
  <c r="Q1202" i="1"/>
  <c r="O1199" i="1"/>
  <c r="M1199" i="1"/>
  <c r="K1199" i="1"/>
  <c r="I1199" i="1"/>
  <c r="G1199" i="1"/>
  <c r="E1199" i="1"/>
  <c r="C1199" i="1"/>
  <c r="Q1198" i="1"/>
  <c r="Q1197" i="1"/>
  <c r="Q1196" i="1"/>
  <c r="Q1195" i="1"/>
  <c r="Q1194" i="1"/>
  <c r="Q1193" i="1"/>
  <c r="Q1192" i="1"/>
  <c r="Q1191" i="1"/>
  <c r="Q1190" i="1"/>
  <c r="Q1189" i="1"/>
  <c r="O1186" i="1"/>
  <c r="O1219" i="1" s="1"/>
  <c r="M1186" i="1"/>
  <c r="K1186" i="1"/>
  <c r="I1186" i="1"/>
  <c r="G1186" i="1"/>
  <c r="G1219" i="1" s="1"/>
  <c r="E1186" i="1"/>
  <c r="C1186" i="1"/>
  <c r="Q1185" i="1"/>
  <c r="Q1184" i="1"/>
  <c r="Q1183" i="1"/>
  <c r="Q1182" i="1"/>
  <c r="Q1181" i="1"/>
  <c r="Q1180" i="1"/>
  <c r="Q1186" i="1" s="1"/>
  <c r="Q1179" i="1"/>
  <c r="Q1176" i="1"/>
  <c r="O1176" i="1"/>
  <c r="M1176" i="1"/>
  <c r="Q1175" i="1"/>
  <c r="O1175" i="1"/>
  <c r="M1175" i="1"/>
  <c r="K1175" i="1"/>
  <c r="G1175" i="1"/>
  <c r="E1175" i="1"/>
  <c r="C1175" i="1"/>
  <c r="M1174" i="1"/>
  <c r="I1174" i="1"/>
  <c r="E1171" i="1"/>
  <c r="E1170" i="1"/>
  <c r="E1169" i="1"/>
  <c r="O1117" i="1"/>
  <c r="M1117" i="1"/>
  <c r="K1117" i="1"/>
  <c r="I1117" i="1"/>
  <c r="G1117" i="1"/>
  <c r="E1117" i="1"/>
  <c r="C1117" i="1"/>
  <c r="Q1116" i="1"/>
  <c r="Q1115" i="1"/>
  <c r="Q1113" i="1"/>
  <c r="O1113" i="1"/>
  <c r="M1113" i="1"/>
  <c r="Q1112" i="1"/>
  <c r="O1112" i="1"/>
  <c r="M1112" i="1"/>
  <c r="K1112" i="1"/>
  <c r="G1112" i="1"/>
  <c r="E1112" i="1"/>
  <c r="C1112" i="1"/>
  <c r="M1111" i="1"/>
  <c r="I1111" i="1"/>
  <c r="E1108" i="1"/>
  <c r="E1107" i="1"/>
  <c r="E1106" i="1"/>
  <c r="O1102" i="1"/>
  <c r="M1102" i="1"/>
  <c r="K1102" i="1"/>
  <c r="I1102" i="1"/>
  <c r="G1102" i="1"/>
  <c r="E1102" i="1"/>
  <c r="C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O1078" i="1"/>
  <c r="M1078" i="1"/>
  <c r="K1078" i="1"/>
  <c r="I1078" i="1"/>
  <c r="G1078" i="1"/>
  <c r="E1078" i="1"/>
  <c r="C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O1061" i="1"/>
  <c r="O1119" i="1" s="1"/>
  <c r="M1061" i="1"/>
  <c r="K1061" i="1"/>
  <c r="I1061" i="1"/>
  <c r="G1061" i="1"/>
  <c r="G1119" i="1" s="1"/>
  <c r="E1061" i="1"/>
  <c r="E1119" i="1" s="1"/>
  <c r="C1061" i="1"/>
  <c r="Q1060" i="1"/>
  <c r="Q1059" i="1"/>
  <c r="Q1058" i="1"/>
  <c r="Q1057" i="1"/>
  <c r="Q1056" i="1"/>
  <c r="Q1055" i="1"/>
  <c r="Q1054" i="1"/>
  <c r="Q1053" i="1"/>
  <c r="Q1052" i="1"/>
  <c r="Q1049" i="1"/>
  <c r="O1049" i="1"/>
  <c r="M1049" i="1"/>
  <c r="Q1048" i="1"/>
  <c r="O1048" i="1"/>
  <c r="M1048" i="1"/>
  <c r="K1048" i="1"/>
  <c r="G1048" i="1"/>
  <c r="E1048" i="1"/>
  <c r="C1048" i="1"/>
  <c r="M1047" i="1"/>
  <c r="I1047" i="1"/>
  <c r="E1044" i="1"/>
  <c r="E1043" i="1"/>
  <c r="E1042" i="1"/>
  <c r="O995" i="1"/>
  <c r="M995" i="1"/>
  <c r="K995" i="1"/>
  <c r="I995" i="1"/>
  <c r="G995" i="1"/>
  <c r="E995" i="1"/>
  <c r="C995" i="1"/>
  <c r="Q994" i="1"/>
  <c r="Q995" i="1" s="1"/>
  <c r="Q993" i="1"/>
  <c r="I991" i="1"/>
  <c r="Q990" i="1"/>
  <c r="Q989" i="1"/>
  <c r="Q988" i="1"/>
  <c r="Q986" i="1"/>
  <c r="O986" i="1"/>
  <c r="M986" i="1"/>
  <c r="Q985" i="1"/>
  <c r="O985" i="1"/>
  <c r="O991" i="1" s="1"/>
  <c r="M985" i="1"/>
  <c r="K985" i="1"/>
  <c r="K991" i="1" s="1"/>
  <c r="G985" i="1"/>
  <c r="G991" i="1" s="1"/>
  <c r="E985" i="1"/>
  <c r="C985" i="1"/>
  <c r="C991" i="1" s="1"/>
  <c r="M984" i="1"/>
  <c r="I984" i="1"/>
  <c r="E981" i="1"/>
  <c r="E980" i="1"/>
  <c r="E979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O952" i="1"/>
  <c r="M952" i="1"/>
  <c r="K952" i="1"/>
  <c r="I952" i="1"/>
  <c r="G952" i="1"/>
  <c r="E952" i="1"/>
  <c r="C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O933" i="1"/>
  <c r="M933" i="1"/>
  <c r="K933" i="1"/>
  <c r="K997" i="1" s="1"/>
  <c r="I933" i="1"/>
  <c r="G933" i="1"/>
  <c r="E933" i="1"/>
  <c r="C933" i="1"/>
  <c r="C997" i="1" s="1"/>
  <c r="Q932" i="1"/>
  <c r="Q931" i="1"/>
  <c r="Q930" i="1"/>
  <c r="Q929" i="1"/>
  <c r="Q928" i="1"/>
  <c r="Q927" i="1"/>
  <c r="Q926" i="1"/>
  <c r="Q925" i="1"/>
  <c r="Q924" i="1"/>
  <c r="Q921" i="1"/>
  <c r="O921" i="1"/>
  <c r="M921" i="1"/>
  <c r="Q920" i="1"/>
  <c r="O920" i="1"/>
  <c r="M920" i="1"/>
  <c r="K920" i="1"/>
  <c r="G920" i="1"/>
  <c r="E920" i="1"/>
  <c r="C920" i="1"/>
  <c r="M919" i="1"/>
  <c r="I919" i="1"/>
  <c r="E916" i="1"/>
  <c r="E915" i="1"/>
  <c r="E914" i="1"/>
  <c r="O899" i="1"/>
  <c r="M899" i="1"/>
  <c r="K899" i="1"/>
  <c r="I899" i="1"/>
  <c r="G899" i="1"/>
  <c r="E899" i="1"/>
  <c r="C899" i="1"/>
  <c r="Q898" i="1"/>
  <c r="Q899" i="1" s="1"/>
  <c r="Q897" i="1"/>
  <c r="O895" i="1"/>
  <c r="M895" i="1"/>
  <c r="K895" i="1"/>
  <c r="I895" i="1"/>
  <c r="G895" i="1"/>
  <c r="E895" i="1"/>
  <c r="C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O878" i="1"/>
  <c r="M878" i="1"/>
  <c r="K878" i="1"/>
  <c r="I878" i="1"/>
  <c r="G878" i="1"/>
  <c r="E878" i="1"/>
  <c r="C878" i="1"/>
  <c r="Q877" i="1"/>
  <c r="Q876" i="1"/>
  <c r="Q875" i="1"/>
  <c r="Q874" i="1"/>
  <c r="Q873" i="1"/>
  <c r="Q872" i="1"/>
  <c r="O869" i="1"/>
  <c r="M869" i="1"/>
  <c r="K869" i="1"/>
  <c r="I869" i="1"/>
  <c r="G869" i="1"/>
  <c r="E869" i="1"/>
  <c r="C869" i="1"/>
  <c r="Q868" i="1"/>
  <c r="Q867" i="1"/>
  <c r="Q866" i="1"/>
  <c r="Q865" i="1"/>
  <c r="Q864" i="1"/>
  <c r="Q863" i="1"/>
  <c r="Q862" i="1"/>
  <c r="Q859" i="1"/>
  <c r="O859" i="1"/>
  <c r="M859" i="1"/>
  <c r="Q858" i="1"/>
  <c r="O858" i="1"/>
  <c r="M858" i="1"/>
  <c r="K858" i="1"/>
  <c r="G858" i="1"/>
  <c r="E858" i="1"/>
  <c r="C858" i="1"/>
  <c r="M857" i="1"/>
  <c r="I857" i="1"/>
  <c r="E854" i="1"/>
  <c r="E853" i="1"/>
  <c r="E852" i="1"/>
  <c r="O805" i="1"/>
  <c r="M805" i="1"/>
  <c r="K805" i="1"/>
  <c r="I805" i="1"/>
  <c r="G805" i="1"/>
  <c r="E805" i="1"/>
  <c r="C805" i="1"/>
  <c r="Q804" i="1"/>
  <c r="Q805" i="1" s="1"/>
  <c r="Q803" i="1"/>
  <c r="O801" i="1"/>
  <c r="M801" i="1"/>
  <c r="K801" i="1"/>
  <c r="I801" i="1"/>
  <c r="G801" i="1"/>
  <c r="E801" i="1"/>
  <c r="C801" i="1"/>
  <c r="Q800" i="1"/>
  <c r="Q799" i="1"/>
  <c r="Q798" i="1"/>
  <c r="Q796" i="1"/>
  <c r="O796" i="1"/>
  <c r="M796" i="1"/>
  <c r="Q795" i="1"/>
  <c r="O795" i="1"/>
  <c r="M795" i="1"/>
  <c r="K795" i="1"/>
  <c r="G795" i="1"/>
  <c r="E795" i="1"/>
  <c r="C795" i="1"/>
  <c r="M794" i="1"/>
  <c r="I794" i="1"/>
  <c r="E791" i="1"/>
  <c r="E790" i="1"/>
  <c r="E789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O762" i="1"/>
  <c r="M762" i="1"/>
  <c r="K762" i="1"/>
  <c r="I762" i="1"/>
  <c r="G762" i="1"/>
  <c r="E762" i="1"/>
  <c r="C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62" i="1" s="1"/>
  <c r="O745" i="1"/>
  <c r="M745" i="1"/>
  <c r="K745" i="1"/>
  <c r="I745" i="1"/>
  <c r="I807" i="1" s="1"/>
  <c r="G745" i="1"/>
  <c r="E745" i="1"/>
  <c r="C745" i="1"/>
  <c r="Q744" i="1"/>
  <c r="Q743" i="1"/>
  <c r="Q742" i="1"/>
  <c r="Q741" i="1"/>
  <c r="Q740" i="1"/>
  <c r="Q739" i="1"/>
  <c r="Q738" i="1"/>
  <c r="Q737" i="1"/>
  <c r="Q734" i="1"/>
  <c r="O734" i="1"/>
  <c r="M734" i="1"/>
  <c r="Q733" i="1"/>
  <c r="O733" i="1"/>
  <c r="M733" i="1"/>
  <c r="K733" i="1"/>
  <c r="G733" i="1"/>
  <c r="E733" i="1"/>
  <c r="C733" i="1"/>
  <c r="M732" i="1"/>
  <c r="I732" i="1"/>
  <c r="E729" i="1"/>
  <c r="E728" i="1"/>
  <c r="E727" i="1"/>
  <c r="O702" i="1"/>
  <c r="M702" i="1"/>
  <c r="K702" i="1"/>
  <c r="I702" i="1"/>
  <c r="G702" i="1"/>
  <c r="E702" i="1"/>
  <c r="C702" i="1"/>
  <c r="Q701" i="1"/>
  <c r="Q700" i="1"/>
  <c r="Q699" i="1"/>
  <c r="Q698" i="1"/>
  <c r="Q697" i="1"/>
  <c r="Q696" i="1"/>
  <c r="Q695" i="1"/>
  <c r="O692" i="1"/>
  <c r="M692" i="1"/>
  <c r="K692" i="1"/>
  <c r="I692" i="1"/>
  <c r="G692" i="1"/>
  <c r="G704" i="1" s="1"/>
  <c r="E692" i="1"/>
  <c r="C692" i="1"/>
  <c r="Q691" i="1"/>
  <c r="Q690" i="1"/>
  <c r="Q689" i="1"/>
  <c r="Q688" i="1"/>
  <c r="Q687" i="1"/>
  <c r="Q686" i="1"/>
  <c r="Q685" i="1"/>
  <c r="Q684" i="1"/>
  <c r="O681" i="1"/>
  <c r="O704" i="1" s="1"/>
  <c r="M681" i="1"/>
  <c r="M704" i="1" s="1"/>
  <c r="K681" i="1"/>
  <c r="I681" i="1"/>
  <c r="G681" i="1"/>
  <c r="E681" i="1"/>
  <c r="E704" i="1" s="1"/>
  <c r="C681" i="1"/>
  <c r="Q680" i="1"/>
  <c r="Q679" i="1"/>
  <c r="Q678" i="1"/>
  <c r="Q677" i="1"/>
  <c r="Q676" i="1"/>
  <c r="Q675" i="1"/>
  <c r="Q672" i="1"/>
  <c r="O672" i="1"/>
  <c r="M672" i="1"/>
  <c r="Q671" i="1"/>
  <c r="O671" i="1"/>
  <c r="M671" i="1"/>
  <c r="K671" i="1"/>
  <c r="G671" i="1"/>
  <c r="E671" i="1"/>
  <c r="C671" i="1"/>
  <c r="M670" i="1"/>
  <c r="I670" i="1"/>
  <c r="E666" i="1"/>
  <c r="E665" i="1"/>
  <c r="E664" i="1"/>
  <c r="O662" i="1"/>
  <c r="M662" i="1"/>
  <c r="K662" i="1"/>
  <c r="I662" i="1"/>
  <c r="G662" i="1"/>
  <c r="E662" i="1"/>
  <c r="C662" i="1"/>
  <c r="Q661" i="1"/>
  <c r="Q662" i="1" s="1"/>
  <c r="O658" i="1"/>
  <c r="M658" i="1"/>
  <c r="K658" i="1"/>
  <c r="I658" i="1"/>
  <c r="G658" i="1"/>
  <c r="E658" i="1"/>
  <c r="C658" i="1"/>
  <c r="Q657" i="1"/>
  <c r="Q656" i="1"/>
  <c r="Q658" i="1" s="1"/>
  <c r="O654" i="1"/>
  <c r="M654" i="1"/>
  <c r="K654" i="1"/>
  <c r="I654" i="1"/>
  <c r="G654" i="1"/>
  <c r="E654" i="1"/>
  <c r="C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O633" i="1"/>
  <c r="M633" i="1"/>
  <c r="K633" i="1"/>
  <c r="I633" i="1"/>
  <c r="G633" i="1"/>
  <c r="E633" i="1"/>
  <c r="C633" i="1"/>
  <c r="Q632" i="1"/>
  <c r="Q631" i="1"/>
  <c r="Q630" i="1"/>
  <c r="Q629" i="1"/>
  <c r="Q628" i="1"/>
  <c r="Q627" i="1"/>
  <c r="Q626" i="1"/>
  <c r="Q625" i="1"/>
  <c r="Q624" i="1"/>
  <c r="Q623" i="1"/>
  <c r="O620" i="1"/>
  <c r="M620" i="1"/>
  <c r="K620" i="1"/>
  <c r="I620" i="1"/>
  <c r="G620" i="1"/>
  <c r="E620" i="1"/>
  <c r="C620" i="1"/>
  <c r="Q619" i="1"/>
  <c r="Q618" i="1"/>
  <c r="Q617" i="1"/>
  <c r="Q616" i="1"/>
  <c r="Q615" i="1"/>
  <c r="Q614" i="1"/>
  <c r="Q613" i="1"/>
  <c r="Q612" i="1"/>
  <c r="Q609" i="1"/>
  <c r="O609" i="1"/>
  <c r="M609" i="1"/>
  <c r="Q608" i="1"/>
  <c r="O608" i="1"/>
  <c r="M608" i="1"/>
  <c r="K608" i="1"/>
  <c r="G608" i="1"/>
  <c r="E608" i="1"/>
  <c r="C608" i="1"/>
  <c r="M607" i="1"/>
  <c r="I607" i="1"/>
  <c r="E604" i="1"/>
  <c r="E603" i="1"/>
  <c r="E602" i="1"/>
  <c r="O560" i="1"/>
  <c r="M560" i="1"/>
  <c r="K560" i="1"/>
  <c r="I560" i="1"/>
  <c r="G560" i="1"/>
  <c r="E560" i="1"/>
  <c r="C560" i="1"/>
  <c r="Q559" i="1"/>
  <c r="Q560" i="1" s="1"/>
  <c r="O556" i="1"/>
  <c r="M556" i="1"/>
  <c r="K556" i="1"/>
  <c r="I556" i="1"/>
  <c r="G556" i="1"/>
  <c r="E556" i="1"/>
  <c r="C556" i="1"/>
  <c r="Q555" i="1"/>
  <c r="Q554" i="1"/>
  <c r="Q553" i="1"/>
  <c r="G551" i="1"/>
  <c r="Q550" i="1"/>
  <c r="Q549" i="1"/>
  <c r="Q548" i="1"/>
  <c r="Q546" i="1"/>
  <c r="O546" i="1"/>
  <c r="O551" i="1" s="1"/>
  <c r="M546" i="1"/>
  <c r="Q545" i="1"/>
  <c r="O545" i="1"/>
  <c r="M545" i="1"/>
  <c r="K545" i="1"/>
  <c r="K551" i="1" s="1"/>
  <c r="G545" i="1"/>
  <c r="E545" i="1"/>
  <c r="C545" i="1"/>
  <c r="C551" i="1" s="1"/>
  <c r="C562" i="1" s="1"/>
  <c r="M544" i="1"/>
  <c r="I544" i="1"/>
  <c r="I551" i="1" s="1"/>
  <c r="E541" i="1"/>
  <c r="E540" i="1"/>
  <c r="E539" i="1"/>
  <c r="E551" i="1" s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O511" i="1"/>
  <c r="M511" i="1"/>
  <c r="K511" i="1"/>
  <c r="I511" i="1"/>
  <c r="G511" i="1"/>
  <c r="E511" i="1"/>
  <c r="C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O495" i="1"/>
  <c r="M495" i="1"/>
  <c r="K495" i="1"/>
  <c r="I495" i="1"/>
  <c r="G495" i="1"/>
  <c r="E495" i="1"/>
  <c r="C495" i="1"/>
  <c r="Q494" i="1"/>
  <c r="Q493" i="1"/>
  <c r="Q492" i="1"/>
  <c r="Q491" i="1"/>
  <c r="Q490" i="1"/>
  <c r="Q489" i="1"/>
  <c r="Q488" i="1"/>
  <c r="Q487" i="1"/>
  <c r="Q486" i="1"/>
  <c r="Q483" i="1"/>
  <c r="O483" i="1"/>
  <c r="M483" i="1"/>
  <c r="Q482" i="1"/>
  <c r="O482" i="1"/>
  <c r="M482" i="1"/>
  <c r="K482" i="1"/>
  <c r="G482" i="1"/>
  <c r="E482" i="1"/>
  <c r="C482" i="1"/>
  <c r="M481" i="1"/>
  <c r="I481" i="1"/>
  <c r="E478" i="1"/>
  <c r="E477" i="1"/>
  <c r="E476" i="1"/>
  <c r="O435" i="1"/>
  <c r="M435" i="1"/>
  <c r="K435" i="1"/>
  <c r="I435" i="1"/>
  <c r="G435" i="1"/>
  <c r="E435" i="1"/>
  <c r="C435" i="1"/>
  <c r="Q434" i="1"/>
  <c r="Q433" i="1"/>
  <c r="Q432" i="1"/>
  <c r="O429" i="1"/>
  <c r="M429" i="1"/>
  <c r="K429" i="1"/>
  <c r="I429" i="1"/>
  <c r="G429" i="1"/>
  <c r="E429" i="1"/>
  <c r="C429" i="1"/>
  <c r="Q428" i="1"/>
  <c r="Q427" i="1"/>
  <c r="Q429" i="1" s="1"/>
  <c r="O425" i="1"/>
  <c r="M425" i="1"/>
  <c r="K425" i="1"/>
  <c r="I425" i="1"/>
  <c r="G425" i="1"/>
  <c r="E425" i="1"/>
  <c r="C425" i="1"/>
  <c r="Q424" i="1"/>
  <c r="Q423" i="1"/>
  <c r="Q422" i="1"/>
  <c r="Q421" i="1"/>
  <c r="Q420" i="1"/>
  <c r="Q418" i="1"/>
  <c r="O418" i="1"/>
  <c r="M418" i="1"/>
  <c r="Q417" i="1"/>
  <c r="O417" i="1"/>
  <c r="M417" i="1"/>
  <c r="K417" i="1"/>
  <c r="G417" i="1"/>
  <c r="E417" i="1"/>
  <c r="C417" i="1"/>
  <c r="M416" i="1"/>
  <c r="I416" i="1"/>
  <c r="E413" i="1"/>
  <c r="E412" i="1"/>
  <c r="E411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O387" i="1"/>
  <c r="O437" i="1" s="1"/>
  <c r="M387" i="1"/>
  <c r="K387" i="1"/>
  <c r="I387" i="1"/>
  <c r="G387" i="1"/>
  <c r="E387" i="1"/>
  <c r="C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O368" i="1"/>
  <c r="M368" i="1"/>
  <c r="M437" i="1" s="1"/>
  <c r="K368" i="1"/>
  <c r="I368" i="1"/>
  <c r="G368" i="1"/>
  <c r="E368" i="1"/>
  <c r="E437" i="1" s="1"/>
  <c r="C368" i="1"/>
  <c r="Q367" i="1"/>
  <c r="Q366" i="1"/>
  <c r="Q365" i="1"/>
  <c r="Q364" i="1"/>
  <c r="Q363" i="1"/>
  <c r="Q362" i="1"/>
  <c r="Q361" i="1"/>
  <c r="Q360" i="1"/>
  <c r="Q359" i="1"/>
  <c r="Q358" i="1"/>
  <c r="Q355" i="1"/>
  <c r="O355" i="1"/>
  <c r="M355" i="1"/>
  <c r="Q354" i="1"/>
  <c r="O354" i="1"/>
  <c r="M354" i="1"/>
  <c r="K354" i="1"/>
  <c r="G354" i="1"/>
  <c r="E354" i="1"/>
  <c r="C354" i="1"/>
  <c r="M353" i="1"/>
  <c r="I353" i="1"/>
  <c r="E350" i="1"/>
  <c r="E349" i="1"/>
  <c r="E348" i="1"/>
  <c r="O329" i="1"/>
  <c r="M329" i="1"/>
  <c r="K329" i="1"/>
  <c r="I329" i="1"/>
  <c r="G329" i="1"/>
  <c r="E329" i="1"/>
  <c r="C329" i="1"/>
  <c r="Q328" i="1"/>
  <c r="Q327" i="1"/>
  <c r="Q326" i="1"/>
  <c r="Q325" i="1"/>
  <c r="Q324" i="1"/>
  <c r="Q323" i="1"/>
  <c r="Q322" i="1"/>
  <c r="Q321" i="1"/>
  <c r="Q320" i="1"/>
  <c r="O317" i="1"/>
  <c r="M317" i="1"/>
  <c r="K317" i="1"/>
  <c r="I317" i="1"/>
  <c r="G317" i="1"/>
  <c r="E317" i="1"/>
  <c r="C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C301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5" i="1"/>
  <c r="Q284" i="1"/>
  <c r="Q283" i="1"/>
  <c r="Q282" i="1"/>
  <c r="Q280" i="1"/>
  <c r="G280" i="1"/>
  <c r="Q274" i="1"/>
  <c r="Q273" i="1"/>
  <c r="Q270" i="1"/>
  <c r="O270" i="1"/>
  <c r="M270" i="1"/>
  <c r="Q269" i="1"/>
  <c r="O269" i="1"/>
  <c r="O301" i="1" s="1"/>
  <c r="M269" i="1"/>
  <c r="K269" i="1"/>
  <c r="K301" i="1" s="1"/>
  <c r="G269" i="1"/>
  <c r="E269" i="1"/>
  <c r="C269" i="1"/>
  <c r="M268" i="1"/>
  <c r="M301" i="1" s="1"/>
  <c r="I268" i="1"/>
  <c r="I301" i="1" s="1"/>
  <c r="E265" i="1"/>
  <c r="E264" i="1"/>
  <c r="E263" i="1"/>
  <c r="Q261" i="1"/>
  <c r="Q260" i="1"/>
  <c r="Q259" i="1"/>
  <c r="Q258" i="1"/>
  <c r="Q257" i="1"/>
  <c r="Q256" i="1"/>
  <c r="Q254" i="1"/>
  <c r="Q253" i="1"/>
  <c r="Q252" i="1"/>
  <c r="Q251" i="1"/>
  <c r="Q250" i="1"/>
  <c r="Q249" i="1"/>
  <c r="Q248" i="1"/>
  <c r="Q247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4" i="1"/>
  <c r="Q223" i="1"/>
  <c r="Q222" i="1"/>
  <c r="Q221" i="1"/>
  <c r="Q220" i="1"/>
  <c r="Q219" i="1"/>
  <c r="Q218" i="1"/>
  <c r="Q217" i="1"/>
  <c r="Q214" i="1"/>
  <c r="Q213" i="1"/>
  <c r="Q212" i="1"/>
  <c r="Q211" i="1"/>
  <c r="Q210" i="1"/>
  <c r="Q208" i="1"/>
  <c r="Q207" i="1"/>
  <c r="Q206" i="1"/>
  <c r="Q204" i="1"/>
  <c r="Q203" i="1"/>
  <c r="Q202" i="1"/>
  <c r="Q199" i="1"/>
  <c r="O199" i="1"/>
  <c r="M199" i="1"/>
  <c r="Q198" i="1"/>
  <c r="O198" i="1"/>
  <c r="M198" i="1"/>
  <c r="K198" i="1"/>
  <c r="G198" i="1"/>
  <c r="E198" i="1"/>
  <c r="C198" i="1"/>
  <c r="M197" i="1"/>
  <c r="I197" i="1"/>
  <c r="E194" i="1"/>
  <c r="E193" i="1"/>
  <c r="E192" i="1"/>
  <c r="O181" i="1"/>
  <c r="M181" i="1"/>
  <c r="K181" i="1"/>
  <c r="I181" i="1"/>
  <c r="G181" i="1"/>
  <c r="E181" i="1"/>
  <c r="C181" i="1"/>
  <c r="Q180" i="1"/>
  <c r="Q179" i="1"/>
  <c r="Q178" i="1"/>
  <c r="Q177" i="1"/>
  <c r="Q176" i="1"/>
  <c r="Q175" i="1"/>
  <c r="Q174" i="1"/>
  <c r="Q173" i="1"/>
  <c r="O170" i="1"/>
  <c r="M170" i="1"/>
  <c r="K170" i="1"/>
  <c r="I170" i="1"/>
  <c r="G170" i="1"/>
  <c r="E170" i="1"/>
  <c r="C170" i="1"/>
  <c r="Q169" i="1"/>
  <c r="Q168" i="1"/>
  <c r="Q167" i="1"/>
  <c r="Q166" i="1"/>
  <c r="Q165" i="1"/>
  <c r="Q164" i="1"/>
  <c r="O161" i="1"/>
  <c r="M161" i="1"/>
  <c r="K161" i="1"/>
  <c r="I161" i="1"/>
  <c r="G161" i="1"/>
  <c r="E161" i="1"/>
  <c r="C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38" i="1"/>
  <c r="O138" i="1"/>
  <c r="M138" i="1"/>
  <c r="Q137" i="1"/>
  <c r="O137" i="1"/>
  <c r="M137" i="1"/>
  <c r="K137" i="1"/>
  <c r="G137" i="1"/>
  <c r="E137" i="1"/>
  <c r="C137" i="1"/>
  <c r="M136" i="1"/>
  <c r="E133" i="1"/>
  <c r="E132" i="1"/>
  <c r="E131" i="1"/>
  <c r="O123" i="1"/>
  <c r="M123" i="1"/>
  <c r="K123" i="1"/>
  <c r="I123" i="1"/>
  <c r="G123" i="1"/>
  <c r="E123" i="1"/>
  <c r="C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O108" i="1"/>
  <c r="M108" i="1"/>
  <c r="K108" i="1"/>
  <c r="I108" i="1"/>
  <c r="G108" i="1"/>
  <c r="E108" i="1"/>
  <c r="C108" i="1"/>
  <c r="Q107" i="1"/>
  <c r="Q106" i="1"/>
  <c r="Q105" i="1"/>
  <c r="Q104" i="1"/>
  <c r="Q103" i="1"/>
  <c r="Q102" i="1"/>
  <c r="Q101" i="1"/>
  <c r="Q100" i="1"/>
  <c r="O97" i="1"/>
  <c r="M97" i="1"/>
  <c r="K97" i="1"/>
  <c r="I97" i="1"/>
  <c r="G97" i="1"/>
  <c r="E97" i="1"/>
  <c r="C97" i="1"/>
  <c r="Q96" i="1"/>
  <c r="Q95" i="1"/>
  <c r="Q94" i="1"/>
  <c r="Q93" i="1"/>
  <c r="Q92" i="1"/>
  <c r="Q91" i="1"/>
  <c r="Q90" i="1"/>
  <c r="Q89" i="1"/>
  <c r="Q88" i="1"/>
  <c r="Q87" i="1"/>
  <c r="Q86" i="1"/>
  <c r="O83" i="1"/>
  <c r="M83" i="1"/>
  <c r="K83" i="1"/>
  <c r="I83" i="1"/>
  <c r="G83" i="1"/>
  <c r="E83" i="1"/>
  <c r="C83" i="1"/>
  <c r="Q82" i="1"/>
  <c r="Q81" i="1"/>
  <c r="Q80" i="1"/>
  <c r="Q79" i="1"/>
  <c r="Q78" i="1"/>
  <c r="Q77" i="1"/>
  <c r="Q74" i="1"/>
  <c r="O74" i="1"/>
  <c r="M74" i="1"/>
  <c r="Q73" i="1"/>
  <c r="O73" i="1"/>
  <c r="M73" i="1"/>
  <c r="K73" i="1"/>
  <c r="G73" i="1"/>
  <c r="E73" i="1"/>
  <c r="C73" i="1"/>
  <c r="M72" i="1"/>
  <c r="I72" i="1"/>
  <c r="I136" i="1" s="1"/>
  <c r="E69" i="1"/>
  <c r="E68" i="1"/>
  <c r="E67" i="1"/>
  <c r="O63" i="1"/>
  <c r="M63" i="1"/>
  <c r="K63" i="1"/>
  <c r="I63" i="1"/>
  <c r="G63" i="1"/>
  <c r="E63" i="1"/>
  <c r="C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O42" i="1"/>
  <c r="M42" i="1"/>
  <c r="K42" i="1"/>
  <c r="I42" i="1"/>
  <c r="G42" i="1"/>
  <c r="E42" i="1"/>
  <c r="C42" i="1"/>
  <c r="Q41" i="1"/>
  <c r="Q40" i="1"/>
  <c r="Q39" i="1"/>
  <c r="Q38" i="1"/>
  <c r="Q37" i="1"/>
  <c r="Q36" i="1"/>
  <c r="Q35" i="1"/>
  <c r="Q34" i="1"/>
  <c r="Q33" i="1"/>
  <c r="Q42" i="1" s="1"/>
  <c r="Q32" i="1"/>
  <c r="Q31" i="1"/>
  <c r="O28" i="1"/>
  <c r="M28" i="1"/>
  <c r="M332" i="1" s="1"/>
  <c r="K28" i="1"/>
  <c r="I28" i="1"/>
  <c r="G28" i="1"/>
  <c r="E28" i="1"/>
  <c r="C28" i="1"/>
  <c r="Q27" i="1"/>
  <c r="Q26" i="1"/>
  <c r="Q25" i="1"/>
  <c r="Q24" i="1"/>
  <c r="O21" i="1"/>
  <c r="M21" i="1"/>
  <c r="K21" i="1"/>
  <c r="K332" i="1" s="1"/>
  <c r="I21" i="1"/>
  <c r="G21" i="1"/>
  <c r="E21" i="1"/>
  <c r="C21" i="1"/>
  <c r="C332" i="1" s="1"/>
  <c r="Q20" i="1"/>
  <c r="Q19" i="1"/>
  <c r="Q18" i="1"/>
  <c r="Q17" i="1"/>
  <c r="Q16" i="1"/>
  <c r="E332" i="1" l="1"/>
  <c r="C704" i="1"/>
  <c r="E562" i="1"/>
  <c r="E1458" i="1"/>
  <c r="O1822" i="1"/>
  <c r="G2401" i="1"/>
  <c r="G2775" i="1" s="1"/>
  <c r="C2535" i="1"/>
  <c r="I2662" i="1"/>
  <c r="Q368" i="1"/>
  <c r="I437" i="1"/>
  <c r="I2260" i="1" s="1"/>
  <c r="I2263" i="1" s="1"/>
  <c r="E663" i="1"/>
  <c r="Q681" i="1"/>
  <c r="K807" i="1"/>
  <c r="C901" i="1"/>
  <c r="O997" i="1"/>
  <c r="K1119" i="1"/>
  <c r="Q1395" i="1"/>
  <c r="Q1452" i="1"/>
  <c r="Q1570" i="1"/>
  <c r="Q1572" i="1" s="1"/>
  <c r="K2379" i="1"/>
  <c r="Q2465" i="1"/>
  <c r="I2535" i="1"/>
  <c r="C2662" i="1"/>
  <c r="C2775" i="1" s="1"/>
  <c r="C2781" i="1" s="1"/>
  <c r="E2323" i="1" s="1"/>
  <c r="O332" i="1"/>
  <c r="Q28" i="1"/>
  <c r="I332" i="1"/>
  <c r="Q161" i="1"/>
  <c r="Q181" i="1"/>
  <c r="E301" i="1"/>
  <c r="Q329" i="1"/>
  <c r="Q495" i="1"/>
  <c r="I562" i="1"/>
  <c r="O663" i="1"/>
  <c r="I663" i="1"/>
  <c r="I704" i="1"/>
  <c r="Q745" i="1"/>
  <c r="E807" i="1"/>
  <c r="M807" i="1"/>
  <c r="C807" i="1"/>
  <c r="K901" i="1"/>
  <c r="Q878" i="1"/>
  <c r="I901" i="1"/>
  <c r="Q952" i="1"/>
  <c r="Q997" i="1" s="1"/>
  <c r="G997" i="1"/>
  <c r="C1219" i="1"/>
  <c r="K1219" i="1"/>
  <c r="E1275" i="1"/>
  <c r="M1275" i="1"/>
  <c r="Q1314" i="1"/>
  <c r="C1332" i="1"/>
  <c r="K1332" i="1"/>
  <c r="Q1321" i="1"/>
  <c r="Q1332" i="1" s="1"/>
  <c r="Q1423" i="1"/>
  <c r="E1959" i="1"/>
  <c r="M1959" i="1"/>
  <c r="Q2025" i="1"/>
  <c r="G2169" i="1"/>
  <c r="O2169" i="1"/>
  <c r="M2662" i="1"/>
  <c r="M2775" i="1" s="1"/>
  <c r="E2662" i="1"/>
  <c r="Q2660" i="1"/>
  <c r="E2721" i="1"/>
  <c r="E2775" i="1" s="1"/>
  <c r="M2721" i="1"/>
  <c r="Q2855" i="1"/>
  <c r="C2912" i="1"/>
  <c r="K2912" i="1"/>
  <c r="Q2869" i="1"/>
  <c r="Q2910" i="1"/>
  <c r="C3046" i="1"/>
  <c r="Q3044" i="1"/>
  <c r="Q3252" i="1"/>
  <c r="Q3296" i="1"/>
  <c r="G3371" i="1"/>
  <c r="O3371" i="1"/>
  <c r="Q3517" i="1"/>
  <c r="Q3524" i="1" s="1"/>
  <c r="Q3541" i="1" s="1"/>
  <c r="M3657" i="1"/>
  <c r="C4300" i="1"/>
  <c r="G4300" i="1"/>
  <c r="O4300" i="1"/>
  <c r="Q5022" i="1"/>
  <c r="C5042" i="1"/>
  <c r="E5192" i="1"/>
  <c r="E5208" i="1" s="1"/>
  <c r="E5210" i="1" s="1"/>
  <c r="M5192" i="1"/>
  <c r="M5208" i="1" s="1"/>
  <c r="M5210" i="1" s="1"/>
  <c r="K5392" i="1"/>
  <c r="K5467" i="1" s="1"/>
  <c r="Q21" i="1"/>
  <c r="Q108" i="1"/>
  <c r="Q170" i="1"/>
  <c r="G301" i="1"/>
  <c r="Q317" i="1"/>
  <c r="C437" i="1"/>
  <c r="K437" i="1"/>
  <c r="G437" i="1"/>
  <c r="Q435" i="1"/>
  <c r="G663" i="1"/>
  <c r="K704" i="1"/>
  <c r="Q692" i="1"/>
  <c r="Q869" i="1"/>
  <c r="E901" i="1"/>
  <c r="M901" i="1"/>
  <c r="Q933" i="1"/>
  <c r="I997" i="1"/>
  <c r="Q991" i="1"/>
  <c r="E991" i="1"/>
  <c r="E997" i="1" s="1"/>
  <c r="M991" i="1"/>
  <c r="M997" i="1" s="1"/>
  <c r="I1119" i="1"/>
  <c r="Q1078" i="1"/>
  <c r="O1458" i="1"/>
  <c r="C1458" i="1"/>
  <c r="K1458" i="1"/>
  <c r="Q1664" i="1"/>
  <c r="Q1714" i="1"/>
  <c r="Q1731" i="1"/>
  <c r="I1737" i="1"/>
  <c r="Q1782" i="1"/>
  <c r="G1959" i="1"/>
  <c r="O1959" i="1"/>
  <c r="C1959" i="1"/>
  <c r="K1959" i="1"/>
  <c r="C2031" i="1"/>
  <c r="K2031" i="1"/>
  <c r="E2098" i="1"/>
  <c r="M2098" i="1"/>
  <c r="E2169" i="1"/>
  <c r="M2169" i="1"/>
  <c r="Q2335" i="1"/>
  <c r="G2347" i="1"/>
  <c r="E3543" i="1"/>
  <c r="M3543" i="1"/>
  <c r="G3657" i="1"/>
  <c r="O3593" i="1"/>
  <c r="O3657" i="1" s="1"/>
  <c r="Q3716" i="1"/>
  <c r="I3723" i="1"/>
  <c r="E3836" i="1"/>
  <c r="E3884" i="1" s="1"/>
  <c r="M3836" i="1"/>
  <c r="M3884" i="1" s="1"/>
  <c r="G3987" i="1"/>
  <c r="O3987" i="1"/>
  <c r="E4114" i="1"/>
  <c r="E4181" i="1"/>
  <c r="E4206" i="1" s="1"/>
  <c r="E4208" i="1" s="1"/>
  <c r="M4181" i="1"/>
  <c r="Q4282" i="1"/>
  <c r="E4412" i="1"/>
  <c r="Q4470" i="1"/>
  <c r="I4500" i="1"/>
  <c r="G4643" i="1"/>
  <c r="G4659" i="1" s="1"/>
  <c r="Q4772" i="1"/>
  <c r="Q4893" i="1"/>
  <c r="E4930" i="1"/>
  <c r="E5062" i="1" s="1"/>
  <c r="E5064" i="1" s="1"/>
  <c r="G5042" i="1"/>
  <c r="O5134" i="1"/>
  <c r="M1458" i="1"/>
  <c r="G1822" i="1"/>
  <c r="O2401" i="1"/>
  <c r="O2775" i="1" s="1"/>
  <c r="K2535" i="1"/>
  <c r="I3108" i="1"/>
  <c r="K4206" i="1"/>
  <c r="I5257" i="1"/>
  <c r="I5315" i="1" s="1"/>
  <c r="Q123" i="1"/>
  <c r="Q387" i="1"/>
  <c r="M551" i="1"/>
  <c r="M562" i="1" s="1"/>
  <c r="C1119" i="1"/>
  <c r="C2379" i="1"/>
  <c r="I2401" i="1"/>
  <c r="K2662" i="1"/>
  <c r="E2912" i="1"/>
  <c r="M2912" i="1"/>
  <c r="Q3174" i="1"/>
  <c r="I3478" i="1"/>
  <c r="I3543" i="1" s="1"/>
  <c r="E3723" i="1"/>
  <c r="E3886" i="1" s="1"/>
  <c r="M3723" i="1"/>
  <c r="Q3783" i="1"/>
  <c r="G4057" i="1"/>
  <c r="G4206" i="1" s="1"/>
  <c r="G4208" i="1" s="1"/>
  <c r="O4057" i="1"/>
  <c r="C5257" i="1"/>
  <c r="Q5290" i="1"/>
  <c r="Q5297" i="1" s="1"/>
  <c r="Q5313" i="1" s="1"/>
  <c r="Q5386" i="1"/>
  <c r="Q5392" i="1" s="1"/>
  <c r="O5449" i="1"/>
  <c r="O5465" i="1" s="1"/>
  <c r="O5467" i="1" s="1"/>
  <c r="Q1117" i="1"/>
  <c r="Q1269" i="1"/>
  <c r="Q1273" i="1"/>
  <c r="C1553" i="1"/>
  <c r="K1553" i="1"/>
  <c r="Q1525" i="1"/>
  <c r="I1666" i="1"/>
  <c r="Q1660" i="1"/>
  <c r="E1737" i="1"/>
  <c r="M1737" i="1"/>
  <c r="E1822" i="1"/>
  <c r="M1822" i="1"/>
  <c r="I1959" i="1"/>
  <c r="G2031" i="1"/>
  <c r="O2031" i="1"/>
  <c r="Q2081" i="1"/>
  <c r="Q2098" i="1" s="1"/>
  <c r="Q2088" i="1"/>
  <c r="C2169" i="1"/>
  <c r="K2169" i="1"/>
  <c r="Q2218" i="1"/>
  <c r="Q2242" i="1"/>
  <c r="Q2377" i="1"/>
  <c r="G2379" i="1"/>
  <c r="G2777" i="1" s="1"/>
  <c r="O2379" i="1"/>
  <c r="Q2395" i="1"/>
  <c r="Q2401" i="1" s="1"/>
  <c r="Q2511" i="1"/>
  <c r="Q2524" i="1"/>
  <c r="G2662" i="1"/>
  <c r="O2662" i="1"/>
  <c r="Q2715" i="1"/>
  <c r="Q2721" i="1" s="1"/>
  <c r="Q2890" i="1"/>
  <c r="I2912" i="1"/>
  <c r="O3046" i="1"/>
  <c r="K3046" i="1"/>
  <c r="G3108" i="1"/>
  <c r="G3187" i="1"/>
  <c r="O3187" i="1"/>
  <c r="Q3278" i="1"/>
  <c r="C3478" i="1"/>
  <c r="O3723" i="1"/>
  <c r="Q3811" i="1"/>
  <c r="Q3824" i="1"/>
  <c r="Q3834" i="1"/>
  <c r="G3836" i="1"/>
  <c r="G3884" i="1" s="1"/>
  <c r="G3886" i="1" s="1"/>
  <c r="O3836" i="1"/>
  <c r="O3884" i="1" s="1"/>
  <c r="C3987" i="1"/>
  <c r="C3989" i="1" s="1"/>
  <c r="K3987" i="1"/>
  <c r="K4208" i="1" s="1"/>
  <c r="Q4032" i="1"/>
  <c r="Q4165" i="1"/>
  <c r="Q4298" i="1"/>
  <c r="Q4498" i="1"/>
  <c r="C4574" i="1"/>
  <c r="K4574" i="1"/>
  <c r="I4574" i="1"/>
  <c r="I4661" i="1" s="1"/>
  <c r="E4643" i="1"/>
  <c r="E4659" i="1" s="1"/>
  <c r="E4661" i="1" s="1"/>
  <c r="C4774" i="1"/>
  <c r="K4774" i="1"/>
  <c r="O4841" i="1"/>
  <c r="I4930" i="1"/>
  <c r="I5062" i="1" s="1"/>
  <c r="I5064" i="1" s="1"/>
  <c r="O4930" i="1"/>
  <c r="G5001" i="1"/>
  <c r="O5001" i="1"/>
  <c r="E5001" i="1"/>
  <c r="M5001" i="1"/>
  <c r="Q5032" i="1"/>
  <c r="I5042" i="1"/>
  <c r="G5315" i="1"/>
  <c r="O5315" i="1"/>
  <c r="E5392" i="1"/>
  <c r="C2381" i="1"/>
  <c r="G332" i="1"/>
  <c r="K562" i="1"/>
  <c r="K2775" i="1"/>
  <c r="K2777" i="1" s="1"/>
  <c r="O2777" i="1"/>
  <c r="O2381" i="1"/>
  <c r="G3421" i="1"/>
  <c r="C335" i="1"/>
  <c r="Q633" i="1"/>
  <c r="Q801" i="1"/>
  <c r="Q807" i="1" s="1"/>
  <c r="Q895" i="1"/>
  <c r="Q901" i="1" s="1"/>
  <c r="M1119" i="1"/>
  <c r="Q1251" i="1"/>
  <c r="Q1547" i="1"/>
  <c r="Q2154" i="1"/>
  <c r="Q2483" i="1"/>
  <c r="Q3018" i="1"/>
  <c r="E3596" i="1"/>
  <c r="E3661" i="1"/>
  <c r="G3578" i="1" s="1"/>
  <c r="Q5439" i="1"/>
  <c r="Q97" i="1"/>
  <c r="Q301" i="1"/>
  <c r="I1219" i="1"/>
  <c r="E1219" i="1"/>
  <c r="M1219" i="1"/>
  <c r="C1275" i="1"/>
  <c r="K1275" i="1"/>
  <c r="Q1419" i="1"/>
  <c r="E1553" i="1"/>
  <c r="M1553" i="1"/>
  <c r="I1553" i="1"/>
  <c r="C1666" i="1"/>
  <c r="K1666" i="1"/>
  <c r="Q1643" i="1"/>
  <c r="Q1699" i="1"/>
  <c r="I2244" i="1"/>
  <c r="E2379" i="1"/>
  <c r="M2379" i="1"/>
  <c r="Q2507" i="1"/>
  <c r="Q2594" i="1"/>
  <c r="C3310" i="1"/>
  <c r="K3310" i="1"/>
  <c r="Q3365" i="1"/>
  <c r="Q3371" i="1" s="1"/>
  <c r="C3596" i="1"/>
  <c r="C3657" i="1"/>
  <c r="C4057" i="1"/>
  <c r="C4206" i="1" s="1"/>
  <c r="I4181" i="1"/>
  <c r="Q4151" i="1"/>
  <c r="Q4292" i="1"/>
  <c r="Q4300" i="1" s="1"/>
  <c r="Q63" i="1"/>
  <c r="Q425" i="1"/>
  <c r="Q437" i="1" s="1"/>
  <c r="Q511" i="1"/>
  <c r="M663" i="1"/>
  <c r="Q702" i="1"/>
  <c r="Q704" i="1" s="1"/>
  <c r="Q1061" i="1"/>
  <c r="Q1213" i="1"/>
  <c r="Q1379" i="1"/>
  <c r="Q2144" i="1"/>
  <c r="Q2244" i="1"/>
  <c r="Q2379" i="1"/>
  <c r="Q2610" i="1"/>
  <c r="M2977" i="1"/>
  <c r="M3046" i="1" s="1"/>
  <c r="Q2968" i="1"/>
  <c r="Q3288" i="1"/>
  <c r="M3290" i="1"/>
  <c r="Q3705" i="1"/>
  <c r="M3886" i="1"/>
  <c r="Q4021" i="1"/>
  <c r="Q4173" i="1"/>
  <c r="Q4488" i="1"/>
  <c r="Q83" i="1"/>
  <c r="G562" i="1"/>
  <c r="O562" i="1"/>
  <c r="Q551" i="1"/>
  <c r="Q556" i="1"/>
  <c r="Q620" i="1"/>
  <c r="C663" i="1"/>
  <c r="K663" i="1"/>
  <c r="Q654" i="1"/>
  <c r="G807" i="1"/>
  <c r="O807" i="1"/>
  <c r="G901" i="1"/>
  <c r="O901" i="1"/>
  <c r="Q1102" i="1"/>
  <c r="Q1199" i="1"/>
  <c r="G1275" i="1"/>
  <c r="O1275" i="1"/>
  <c r="G1332" i="1"/>
  <c r="O1332" i="1"/>
  <c r="Q1442" i="1"/>
  <c r="Q1458" i="1" s="1"/>
  <c r="Q1508" i="1"/>
  <c r="Q1553" i="1" s="1"/>
  <c r="Q1635" i="1"/>
  <c r="G1666" i="1"/>
  <c r="O1666" i="1"/>
  <c r="Q1766" i="1"/>
  <c r="Q1822" i="1" s="1"/>
  <c r="Q1909" i="1"/>
  <c r="Q1959" i="1" s="1"/>
  <c r="Q1936" i="1"/>
  <c r="Q2017" i="1"/>
  <c r="Q2031" i="1" s="1"/>
  <c r="E2244" i="1"/>
  <c r="M2244" i="1"/>
  <c r="I2379" i="1"/>
  <c r="Q2633" i="1"/>
  <c r="Q2848" i="1"/>
  <c r="G2912" i="1"/>
  <c r="O2912" i="1"/>
  <c r="Q2881" i="1"/>
  <c r="C2915" i="1"/>
  <c r="C3187" i="1"/>
  <c r="K3187" i="1"/>
  <c r="Q3233" i="1"/>
  <c r="I3310" i="1"/>
  <c r="O3886" i="1"/>
  <c r="Q3807" i="1"/>
  <c r="Q3974" i="1"/>
  <c r="M4527" i="1"/>
  <c r="C4412" i="1"/>
  <c r="C4525" i="1" s="1"/>
  <c r="C4527" i="1" s="1"/>
  <c r="K4412" i="1"/>
  <c r="K4525" i="1" s="1"/>
  <c r="E4525" i="1"/>
  <c r="E4527" i="1" s="1"/>
  <c r="E3046" i="1"/>
  <c r="Q3102" i="1"/>
  <c r="Q3108" i="1" s="1"/>
  <c r="I3187" i="1"/>
  <c r="Q3169" i="1"/>
  <c r="Q3187" i="1" s="1"/>
  <c r="Q3472" i="1"/>
  <c r="Q3478" i="1" s="1"/>
  <c r="Q3586" i="1"/>
  <c r="Q3593" i="1" s="1"/>
  <c r="I3657" i="1"/>
  <c r="Q3987" i="1"/>
  <c r="I3987" i="1"/>
  <c r="O4206" i="1"/>
  <c r="O4208" i="1" s="1"/>
  <c r="Q4050" i="1"/>
  <c r="Q4112" i="1"/>
  <c r="C4303" i="1"/>
  <c r="C4531" i="1"/>
  <c r="E4270" i="1" s="1"/>
  <c r="Q4381" i="1"/>
  <c r="Q4412" i="1" s="1"/>
  <c r="Q4613" i="1"/>
  <c r="M4643" i="1"/>
  <c r="M4659" i="1" s="1"/>
  <c r="M4661" i="1" s="1"/>
  <c r="C5068" i="1"/>
  <c r="E4697" i="1" s="1"/>
  <c r="C4777" i="1"/>
  <c r="Q2995" i="1"/>
  <c r="E3310" i="1"/>
  <c r="E3421" i="1" s="1"/>
  <c r="E3423" i="1" s="1"/>
  <c r="M3310" i="1"/>
  <c r="M3421" i="1" s="1"/>
  <c r="C3723" i="1"/>
  <c r="K3723" i="1"/>
  <c r="K3886" i="1" s="1"/>
  <c r="Q3765" i="1"/>
  <c r="Q4094" i="1"/>
  <c r="Q4114" i="1" s="1"/>
  <c r="M4114" i="1"/>
  <c r="M4206" i="1" s="1"/>
  <c r="M4208" i="1" s="1"/>
  <c r="Q4179" i="1"/>
  <c r="Q4401" i="1"/>
  <c r="Q4636" i="1"/>
  <c r="Q5182" i="1"/>
  <c r="Q3631" i="1"/>
  <c r="Q3638" i="1" s="1"/>
  <c r="Q3655" i="1" s="1"/>
  <c r="I3836" i="1"/>
  <c r="I3884" i="1" s="1"/>
  <c r="I3886" i="1" s="1"/>
  <c r="I4057" i="1"/>
  <c r="I4206" i="1" s="1"/>
  <c r="G4574" i="1"/>
  <c r="G4661" i="1" s="1"/>
  <c r="Q4617" i="1"/>
  <c r="Q4632" i="1"/>
  <c r="C4643" i="1"/>
  <c r="C4659" i="1" s="1"/>
  <c r="K4643" i="1"/>
  <c r="K4659" i="1" s="1"/>
  <c r="K4661" i="1" s="1"/>
  <c r="Q4641" i="1"/>
  <c r="O4643" i="1"/>
  <c r="O4659" i="1" s="1"/>
  <c r="O4661" i="1" s="1"/>
  <c r="Q4750" i="1"/>
  <c r="Q4774" i="1" s="1"/>
  <c r="M5062" i="1"/>
  <c r="M5064" i="1" s="1"/>
  <c r="O5042" i="1"/>
  <c r="C5471" i="1"/>
  <c r="E5377" i="1" s="1"/>
  <c r="C5467" i="1"/>
  <c r="C5395" i="1"/>
  <c r="K4527" i="1"/>
  <c r="I4412" i="1"/>
  <c r="I4525" i="1" s="1"/>
  <c r="I4527" i="1" s="1"/>
  <c r="G4500" i="1"/>
  <c r="G4525" i="1" s="1"/>
  <c r="O4500" i="1"/>
  <c r="O4525" i="1" s="1"/>
  <c r="O4527" i="1" s="1"/>
  <c r="C4665" i="1"/>
  <c r="E4561" i="1" s="1"/>
  <c r="C4661" i="1"/>
  <c r="C4577" i="1"/>
  <c r="G5062" i="1"/>
  <c r="G5064" i="1" s="1"/>
  <c r="C5192" i="1"/>
  <c r="C5208" i="1" s="1"/>
  <c r="C5210" i="1" s="1"/>
  <c r="I5192" i="1"/>
  <c r="I5208" i="1" s="1"/>
  <c r="I5210" i="1" s="1"/>
  <c r="C4930" i="1"/>
  <c r="Q4906" i="1"/>
  <c r="K5042" i="1"/>
  <c r="K5062" i="1" s="1"/>
  <c r="K5064" i="1" s="1"/>
  <c r="Q5036" i="1"/>
  <c r="Q5042" i="1" s="1"/>
  <c r="C5319" i="1"/>
  <c r="E5245" i="1" s="1"/>
  <c r="C5315" i="1"/>
  <c r="C5260" i="1"/>
  <c r="Q4835" i="1"/>
  <c r="Q4841" i="1" s="1"/>
  <c r="C5062" i="1"/>
  <c r="C5064" i="1" s="1"/>
  <c r="Q4924" i="1"/>
  <c r="Q4930" i="1" s="1"/>
  <c r="G5210" i="1"/>
  <c r="Q5186" i="1"/>
  <c r="I5449" i="1"/>
  <c r="I5465" i="1" s="1"/>
  <c r="I5467" i="1" s="1"/>
  <c r="Q4567" i="1"/>
  <c r="Q4574" i="1" s="1"/>
  <c r="Q5172" i="1"/>
  <c r="G5192" i="1"/>
  <c r="G5208" i="1" s="1"/>
  <c r="O5192" i="1"/>
  <c r="O5208" i="1" s="1"/>
  <c r="O5210" i="1" s="1"/>
  <c r="E5449" i="1"/>
  <c r="E5465" i="1" s="1"/>
  <c r="E5467" i="1" s="1"/>
  <c r="M5449" i="1"/>
  <c r="M5465" i="1" s="1"/>
  <c r="M5467" i="1" s="1"/>
  <c r="Q5128" i="1"/>
  <c r="Q5134" i="1" s="1"/>
  <c r="Q5251" i="1"/>
  <c r="Q5257" i="1" s="1"/>
  <c r="Q5315" i="1" s="1"/>
  <c r="Q5428" i="1"/>
  <c r="Q4500" i="1" l="1"/>
  <c r="Q2535" i="1"/>
  <c r="I2775" i="1"/>
  <c r="Q3657" i="1"/>
  <c r="K3421" i="1"/>
  <c r="K3423" i="1" s="1"/>
  <c r="I2777" i="1"/>
  <c r="Q1219" i="1"/>
  <c r="C2260" i="1"/>
  <c r="C2266" i="1" s="1"/>
  <c r="E11" i="1" s="1"/>
  <c r="O2260" i="1"/>
  <c r="O2263" i="1" s="1"/>
  <c r="Q3723" i="1"/>
  <c r="Q2169" i="1"/>
  <c r="Q332" i="1"/>
  <c r="Q1275" i="1"/>
  <c r="O3421" i="1"/>
  <c r="O3423" i="1" s="1"/>
  <c r="Q4525" i="1"/>
  <c r="Q4527" i="1" s="1"/>
  <c r="E2260" i="1"/>
  <c r="E2263" i="1" s="1"/>
  <c r="C3547" i="1"/>
  <c r="E3463" i="1" s="1"/>
  <c r="C3481" i="1"/>
  <c r="Q3836" i="1"/>
  <c r="Q3884" i="1" s="1"/>
  <c r="Q3886" i="1" s="1"/>
  <c r="Q562" i="1"/>
  <c r="Q1737" i="1"/>
  <c r="K2260" i="1"/>
  <c r="K2263" i="1" s="1"/>
  <c r="G4527" i="1"/>
  <c r="O5062" i="1"/>
  <c r="O5064" i="1" s="1"/>
  <c r="Q3543" i="1"/>
  <c r="C3543" i="1"/>
  <c r="G3423" i="1"/>
  <c r="Q1666" i="1"/>
  <c r="G2260" i="1"/>
  <c r="M2260" i="1"/>
  <c r="M2263" i="1" s="1"/>
  <c r="C4212" i="1"/>
  <c r="E3948" i="1" s="1"/>
  <c r="E3989" i="1" s="1"/>
  <c r="E2777" i="1"/>
  <c r="M3423" i="1"/>
  <c r="C2263" i="1"/>
  <c r="E2381" i="1"/>
  <c r="E2781" i="1"/>
  <c r="G2323" i="1" s="1"/>
  <c r="E4531" i="1"/>
  <c r="G4270" i="1" s="1"/>
  <c r="E4303" i="1"/>
  <c r="Q4057" i="1"/>
  <c r="Q5449" i="1"/>
  <c r="Q5465" i="1" s="1"/>
  <c r="Q5467" i="1" s="1"/>
  <c r="G2263" i="1"/>
  <c r="C2777" i="1"/>
  <c r="Q2662" i="1"/>
  <c r="Q2775" i="1" s="1"/>
  <c r="Q2777" i="1" s="1"/>
  <c r="G3661" i="1"/>
  <c r="I3578" i="1" s="1"/>
  <c r="G3596" i="1"/>
  <c r="Q2912" i="1"/>
  <c r="Q5062" i="1"/>
  <c r="Q5064" i="1" s="1"/>
  <c r="C5214" i="1"/>
  <c r="E5119" i="1" s="1"/>
  <c r="E5319" i="1"/>
  <c r="G5245" i="1" s="1"/>
  <c r="E5260" i="1"/>
  <c r="E4577" i="1"/>
  <c r="E4665" i="1"/>
  <c r="G4561" i="1" s="1"/>
  <c r="Q4643" i="1"/>
  <c r="Q4659" i="1" s="1"/>
  <c r="Q4661" i="1" s="1"/>
  <c r="C3890" i="1"/>
  <c r="E3693" i="1" s="1"/>
  <c r="C3886" i="1"/>
  <c r="C3726" i="1"/>
  <c r="E5068" i="1"/>
  <c r="G4697" i="1" s="1"/>
  <c r="E4777" i="1"/>
  <c r="I4208" i="1"/>
  <c r="Q3290" i="1"/>
  <c r="Q3310" i="1" s="1"/>
  <c r="Q3421" i="1" s="1"/>
  <c r="C4208" i="1"/>
  <c r="E5471" i="1"/>
  <c r="G5377" i="1" s="1"/>
  <c r="E5395" i="1"/>
  <c r="Q5192" i="1"/>
  <c r="Q5208" i="1" s="1"/>
  <c r="Q5210" i="1" s="1"/>
  <c r="I3421" i="1"/>
  <c r="I3423" i="1" s="1"/>
  <c r="C3421" i="1"/>
  <c r="Q663" i="1"/>
  <c r="Q2260" i="1" s="1"/>
  <c r="Q2263" i="1" s="1"/>
  <c r="Q2977" i="1"/>
  <c r="Q3046" i="1" s="1"/>
  <c r="Q1424" i="1"/>
  <c r="Q1119" i="1"/>
  <c r="Q4181" i="1"/>
  <c r="M2777" i="1"/>
  <c r="E4212" i="1" l="1"/>
  <c r="G3948" i="1" s="1"/>
  <c r="G4212" i="1" s="1"/>
  <c r="I3948" i="1" s="1"/>
  <c r="E3481" i="1"/>
  <c r="E3547" i="1"/>
  <c r="G3463" i="1" s="1"/>
  <c r="E3890" i="1"/>
  <c r="G3693" i="1" s="1"/>
  <c r="E3726" i="1"/>
  <c r="I3661" i="1"/>
  <c r="K3578" i="1"/>
  <c r="I3596" i="1"/>
  <c r="G4531" i="1"/>
  <c r="I4270" i="1" s="1"/>
  <c r="G4303" i="1"/>
  <c r="G5395" i="1"/>
  <c r="G5471" i="1"/>
  <c r="I5377" i="1" s="1"/>
  <c r="G5068" i="1"/>
  <c r="I4697" i="1" s="1"/>
  <c r="G4777" i="1"/>
  <c r="G5260" i="1"/>
  <c r="G5319" i="1"/>
  <c r="I5245" i="1" s="1"/>
  <c r="G2781" i="1"/>
  <c r="I2323" i="1" s="1"/>
  <c r="G2381" i="1"/>
  <c r="E2266" i="1"/>
  <c r="G11" i="1" s="1"/>
  <c r="E335" i="1"/>
  <c r="G3989" i="1"/>
  <c r="G4665" i="1"/>
  <c r="I4561" i="1" s="1"/>
  <c r="G4577" i="1"/>
  <c r="E5137" i="1"/>
  <c r="E5214" i="1"/>
  <c r="G5119" i="1" s="1"/>
  <c r="Q3423" i="1"/>
  <c r="Q4206" i="1"/>
  <c r="Q4208" i="1" s="1"/>
  <c r="C3427" i="1"/>
  <c r="E2839" i="1" s="1"/>
  <c r="C3423" i="1"/>
  <c r="G3547" i="1" l="1"/>
  <c r="I3463" i="1" s="1"/>
  <c r="G3481" i="1"/>
  <c r="G2266" i="1"/>
  <c r="I11" i="1" s="1"/>
  <c r="G335" i="1"/>
  <c r="I4531" i="1"/>
  <c r="K4270" i="1"/>
  <c r="I4303" i="1"/>
  <c r="G3890" i="1"/>
  <c r="I3693" i="1" s="1"/>
  <c r="G3726" i="1"/>
  <c r="K5245" i="1"/>
  <c r="I5260" i="1"/>
  <c r="I5319" i="1"/>
  <c r="E3427" i="1"/>
  <c r="G2839" i="1" s="1"/>
  <c r="E2915" i="1"/>
  <c r="I3989" i="1"/>
  <c r="I4212" i="1"/>
  <c r="K3948" i="1"/>
  <c r="I2381" i="1"/>
  <c r="I2781" i="1"/>
  <c r="K2323" i="1"/>
  <c r="K4561" i="1"/>
  <c r="I4665" i="1"/>
  <c r="I4577" i="1"/>
  <c r="I5068" i="1"/>
  <c r="I4777" i="1"/>
  <c r="K4697" i="1"/>
  <c r="G5214" i="1"/>
  <c r="I5119" i="1" s="1"/>
  <c r="G5137" i="1"/>
  <c r="I5395" i="1"/>
  <c r="K5377" i="1"/>
  <c r="I5471" i="1"/>
  <c r="K3596" i="1"/>
  <c r="K3661" i="1"/>
  <c r="M3578" i="1" s="1"/>
  <c r="K3463" i="1" l="1"/>
  <c r="I3547" i="1"/>
  <c r="I3481" i="1"/>
  <c r="K5319" i="1"/>
  <c r="M5245" i="1" s="1"/>
  <c r="K5260" i="1"/>
  <c r="K4665" i="1"/>
  <c r="M4561" i="1" s="1"/>
  <c r="K4577" i="1"/>
  <c r="K3989" i="1"/>
  <c r="K4212" i="1"/>
  <c r="M3948" i="1" s="1"/>
  <c r="K5471" i="1"/>
  <c r="M5377" i="1" s="1"/>
  <c r="K5395" i="1"/>
  <c r="K4777" i="1"/>
  <c r="K5068" i="1"/>
  <c r="M4697" i="1" s="1"/>
  <c r="K2781" i="1"/>
  <c r="M2323" i="1" s="1"/>
  <c r="K2381" i="1"/>
  <c r="I3890" i="1"/>
  <c r="I3726" i="1"/>
  <c r="K3693" i="1"/>
  <c r="K4531" i="1"/>
  <c r="M4270" i="1" s="1"/>
  <c r="K4303" i="1"/>
  <c r="I5214" i="1"/>
  <c r="K5119" i="1"/>
  <c r="I5137" i="1"/>
  <c r="G3427" i="1"/>
  <c r="I2839" i="1" s="1"/>
  <c r="G2915" i="1"/>
  <c r="M3596" i="1"/>
  <c r="M3661" i="1"/>
  <c r="Q3578" i="1"/>
  <c r="I335" i="1"/>
  <c r="I2266" i="1"/>
  <c r="K11" i="1"/>
  <c r="K3547" i="1" l="1"/>
  <c r="M3463" i="1" s="1"/>
  <c r="K3481" i="1"/>
  <c r="M5319" i="1"/>
  <c r="M5260" i="1"/>
  <c r="Q5245" i="1"/>
  <c r="I2915" i="1"/>
  <c r="K2839" i="1"/>
  <c r="I3427" i="1"/>
  <c r="M4531" i="1"/>
  <c r="M4303" i="1"/>
  <c r="Q4270" i="1"/>
  <c r="M5471" i="1"/>
  <c r="M5395" i="1"/>
  <c r="Q5377" i="1"/>
  <c r="M4577" i="1"/>
  <c r="Q4561" i="1"/>
  <c r="M4665" i="1"/>
  <c r="Q3661" i="1"/>
  <c r="Q3596" i="1"/>
  <c r="K2266" i="1"/>
  <c r="M11" i="1" s="1"/>
  <c r="K335" i="1"/>
  <c r="K5137" i="1"/>
  <c r="K5214" i="1"/>
  <c r="M5119" i="1" s="1"/>
  <c r="K3890" i="1"/>
  <c r="M3693" i="1" s="1"/>
  <c r="K3726" i="1"/>
  <c r="M2381" i="1"/>
  <c r="M2781" i="1"/>
  <c r="Q2323" i="1"/>
  <c r="M4777" i="1"/>
  <c r="Q4697" i="1"/>
  <c r="M5068" i="1"/>
  <c r="M4212" i="1"/>
  <c r="Q3948" i="1"/>
  <c r="M3989" i="1"/>
  <c r="M3481" i="1" l="1"/>
  <c r="Q3463" i="1"/>
  <c r="M3547" i="1"/>
  <c r="Q5395" i="1"/>
  <c r="Q5471" i="1"/>
  <c r="Q4212" i="1"/>
  <c r="Q3989" i="1"/>
  <c r="Q2781" i="1"/>
  <c r="Q2381" i="1"/>
  <c r="M3890" i="1"/>
  <c r="M3726" i="1"/>
  <c r="Q3693" i="1"/>
  <c r="M2266" i="1"/>
  <c r="Q11" i="1"/>
  <c r="M335" i="1"/>
  <c r="Q4665" i="1"/>
  <c r="Q4577" i="1"/>
  <c r="M5137" i="1"/>
  <c r="Q5119" i="1"/>
  <c r="M5214" i="1"/>
  <c r="Q4531" i="1"/>
  <c r="Q4303" i="1"/>
  <c r="Q5260" i="1"/>
  <c r="Q5319" i="1"/>
  <c r="Q5068" i="1"/>
  <c r="Q4777" i="1"/>
  <c r="K3427" i="1"/>
  <c r="M2839" i="1" s="1"/>
  <c r="K2915" i="1"/>
  <c r="Q3481" i="1" l="1"/>
  <c r="Q3547" i="1"/>
  <c r="Q3726" i="1"/>
  <c r="Q3890" i="1"/>
  <c r="Q5214" i="1"/>
  <c r="Q5137" i="1"/>
  <c r="M3427" i="1"/>
  <c r="M2915" i="1"/>
  <c r="Q2839" i="1"/>
  <c r="Q2266" i="1"/>
  <c r="Q335" i="1"/>
  <c r="Q3427" i="1" l="1"/>
  <c r="Q2915" i="1"/>
</calcChain>
</file>

<file path=xl/comments1.xml><?xml version="1.0" encoding="utf-8"?>
<comments xmlns="http://schemas.openxmlformats.org/spreadsheetml/2006/main">
  <authors>
    <author>kphillips</author>
  </authors>
  <commentList>
    <comment ref="A202" authorId="0" shapeId="0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</commentList>
</comments>
</file>

<file path=xl/sharedStrings.xml><?xml version="1.0" encoding="utf-8"?>
<sst xmlns="http://schemas.openxmlformats.org/spreadsheetml/2006/main" count="3246" uniqueCount="2017">
  <si>
    <t>CITY OF BRADY</t>
  </si>
  <si>
    <t>BUDGET REPORT</t>
  </si>
  <si>
    <t>FISCAL YEAR 2019 - 2020</t>
  </si>
  <si>
    <t>10 -GENERAL FUND</t>
  </si>
  <si>
    <t>(----- 2018-2019 ------)</t>
  </si>
  <si>
    <t>2019-2020</t>
  </si>
  <si>
    <t>2015-2016</t>
  </si>
  <si>
    <t>2016-2017</t>
  </si>
  <si>
    <t>2017-2018</t>
  </si>
  <si>
    <t>ORIGINAL</t>
  </si>
  <si>
    <t>PROJECTED</t>
  </si>
  <si>
    <t>APPROVED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</si>
  <si>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</si>
  <si>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</si>
  <si>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</si>
  <si>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</si>
  <si>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</si>
  <si>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</si>
  <si>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</si>
  <si>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</si>
  <si>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</si>
  <si>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</si>
  <si>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</si>
  <si>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</si>
  <si>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</si>
  <si>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</si>
  <si>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</si>
  <si>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</si>
  <si>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</si>
  <si>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</si>
  <si>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</si>
  <si>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</si>
  <si>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</si>
  <si>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10-4-01-650.00 Franchise Fees from Utilities</t>
  </si>
  <si>
    <t>10-4-01-813.00 Admin</t>
  </si>
  <si>
    <t>10-4-07-648.00 Fire</t>
  </si>
  <si>
    <t>10-4-27-648.00 Animal Control</t>
  </si>
  <si>
    <t>10-4-45-648.00 Code Enforcement</t>
  </si>
  <si>
    <t>10-4-45-648.01  Sales Concessions</t>
  </si>
  <si>
    <t>10-4-27-627.00 Dog Pound Fees</t>
  </si>
  <si>
    <t>10-4-29-648.00 EMS</t>
  </si>
  <si>
    <t>10-4-45-649.00 Rezoning Fees</t>
  </si>
  <si>
    <t>10-4-45-650.00  Plat &amp; Street Closing Fees</t>
  </si>
  <si>
    <t>10-4-45-690.00  Property Lien Collections</t>
  </si>
  <si>
    <t>TOTAL License, Permits &amp; Fees</t>
  </si>
  <si>
    <t>Other Agencies</t>
  </si>
  <si>
    <t>10-4-01-622.00 County Subsidy  Admin</t>
  </si>
  <si>
    <t>10-4-03-622.00 Country Subsidy Public Property</t>
  </si>
  <si>
    <t xml:space="preserve">10-4-07-622.00 County Subsidy  Fire </t>
  </si>
  <si>
    <t>10-4-08-622.00 County Subsidy Police</t>
  </si>
  <si>
    <t>10-4-09-622.00 County Subsidy EOC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</si>
  <si>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</si>
  <si>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</si>
  <si>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</si>
  <si>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</si>
  <si>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10-4-08-650.00 Police Ed Subsidy</t>
  </si>
  <si>
    <t>10-4-08-652.00 Police Grants</t>
  </si>
  <si>
    <t>10-4-10-652.00 Communications Grants</t>
  </si>
  <si>
    <t>10-4-02-815.01  EDC Contribution - Land Lease</t>
  </si>
  <si>
    <t>10-4-11-815.01 EDC  Contribution Comm Services Admin</t>
  </si>
  <si>
    <t>10-4-13-815.01  EDC Contribution Civic Center</t>
  </si>
  <si>
    <t>10-4-44-815.01  EDC Contribution Financial Admin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</si>
  <si>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</si>
  <si>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</si>
  <si>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</si>
  <si>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</si>
  <si>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</si>
  <si>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</si>
  <si>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10-4-17-632.00 Municipal Ct. Fines/Fees</t>
  </si>
  <si>
    <t>10-4-17-632.01 Municipal Ct. Security Fund</t>
  </si>
  <si>
    <t>10-4-17-632.02 Municipal Ct. Technology Fund</t>
  </si>
  <si>
    <t>10-4-17-635.00 Collection Agency</t>
  </si>
  <si>
    <t>TOTAL Fines, Fees &amp; Warrents</t>
  </si>
  <si>
    <t>Charges for Services</t>
  </si>
  <si>
    <t>10-4-01-650.00 Franchise Fees</t>
  </si>
  <si>
    <t>10-4-01-651.00 Administrative Fees from Utilities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</si>
  <si>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</si>
  <si>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</si>
  <si>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</si>
  <si>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</si>
  <si>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</si>
  <si>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</si>
  <si>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</si>
  <si>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</si>
  <si>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10-4-32-834.00 Deer Management Proceeds</t>
  </si>
  <si>
    <t>TOTAL Charges for Services</t>
  </si>
  <si>
    <t>Airport Charges for Services</t>
  </si>
  <si>
    <t>10-4-02-611.00 Rental Income</t>
  </si>
  <si>
    <t>10-4-02-611.01 Tee Hanger Rent</t>
  </si>
  <si>
    <t>10-4-02-611.02 Hanger A/B Rent</t>
  </si>
  <si>
    <t>10-4-02-640.00 Tie Down Income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</si>
  <si>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</si>
  <si>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</si>
  <si>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</si>
  <si>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</si>
  <si>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</si>
  <si>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</si>
  <si>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</si>
  <si>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</si>
  <si>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</si>
  <si>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</si>
  <si>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</si>
  <si>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</si>
  <si>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</si>
  <si>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</si>
  <si>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</si>
  <si>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</si>
  <si>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</si>
  <si>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</si>
  <si>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</si>
  <si>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</si>
  <si>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</si>
  <si>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</si>
  <si>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</si>
  <si>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</si>
  <si>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</si>
  <si>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</si>
  <si>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</si>
  <si>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</si>
  <si>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Kayaks / Paddle Boards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</si>
  <si>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</si>
  <si>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</si>
  <si>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</si>
  <si>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</si>
  <si>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</si>
  <si>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</si>
  <si>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</si>
  <si>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</si>
  <si>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10-4-32-808.01 TIPS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</si>
  <si>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</si>
  <si>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</si>
  <si>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</si>
  <si>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</si>
  <si>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</si>
  <si>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10-4-03-610.00 Park Pavillion Deposits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</si>
  <si>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</si>
  <si>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</si>
  <si>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</si>
  <si>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</si>
  <si>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</si>
  <si>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</si>
  <si>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</si>
  <si>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</si>
  <si>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</si>
  <si>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</si>
  <si>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</si>
  <si>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</si>
  <si>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</si>
  <si>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</si>
  <si>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</si>
  <si>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</si>
  <si>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 xml:space="preserve">10-4-45-648.01 Sales Concessions             </t>
  </si>
  <si>
    <t xml:space="preserve">10-4-12-691.00 Street Surcharge             </t>
  </si>
  <si>
    <t>10-4-01-660.00 Misc Revenue Admin</t>
  </si>
  <si>
    <t>10-4-29-660.00 Misc Revenue EMS</t>
  </si>
  <si>
    <t xml:space="preserve">10-4-32-660.00 Misc Revenue Lake 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</si>
  <si>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</si>
  <si>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</si>
  <si>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</si>
  <si>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</si>
  <si>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10-4-32-808.01 Tips Lake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</si>
  <si>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</si>
  <si>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</si>
  <si>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</si>
  <si>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</si>
  <si>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</si>
  <si>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10-4-27-814.00 Donation(s) Animal Control</t>
  </si>
  <si>
    <t>10-4-17-814.00 Donation(s) Municipal Court</t>
  </si>
  <si>
    <t>10-4-32-814.00 Donation(s)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</si>
  <si>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</si>
  <si>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</si>
  <si>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</si>
  <si>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</si>
  <si>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</si>
  <si>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</si>
  <si>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</si>
  <si>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</si>
  <si>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</si>
  <si>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</si>
  <si>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</si>
  <si>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</si>
  <si>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10-4-13-815.00 Reimb Expenses Civic Center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</si>
  <si>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</si>
  <si>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</si>
  <si>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</si>
  <si>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</si>
  <si>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</si>
  <si>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</si>
  <si>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</si>
  <si>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</si>
  <si>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</si>
  <si>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</si>
  <si>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</si>
  <si>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</si>
  <si>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</si>
  <si>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 EMS</t>
  </si>
  <si>
    <t>10-4-32-816.00 Bad Debt Recov. Lake Dept.</t>
  </si>
  <si>
    <t>10-4-45-816.00 Dad Debt Recov. Code Enf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</si>
  <si>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</si>
  <si>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</si>
  <si>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</si>
  <si>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</si>
  <si>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</si>
  <si>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</si>
  <si>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</si>
  <si>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</si>
  <si>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</si>
  <si>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</si>
  <si>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</si>
  <si>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</si>
  <si>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</si>
  <si>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</si>
  <si>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</si>
  <si>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10-4-03-806.00 Sale of Scrap Streets</t>
  </si>
  <si>
    <t>10-4-24-806.00 Sale of Scrap Repair Shop</t>
  </si>
  <si>
    <t xml:space="preserve">10-4-32-806.00 Sale of Scrap Lake </t>
  </si>
  <si>
    <t>10-4-02-899.00 Sale of Fixed Assets</t>
  </si>
  <si>
    <t>10-4-03-899.00 Sale of Fixed Assets PPM</t>
  </si>
  <si>
    <t>10-4-05-899.00 Sale of Fixed Assets</t>
  </si>
  <si>
    <t>10-4-07-899.00 Sale of Fixed Assets</t>
  </si>
  <si>
    <t>10-4-08-899.00 Sale of Fixed Assets</t>
  </si>
  <si>
    <t>10-4-12-899.00 Sale of Fixed Assets Street</t>
  </si>
  <si>
    <t>10-4-08-899.00 Sale of Fixed Assets - Police</t>
  </si>
  <si>
    <t>10-4-29-899.00 Sale of Fixed Assets</t>
  </si>
  <si>
    <t>10-4-29-899.00 Sale of Fixed Assets EMS</t>
  </si>
  <si>
    <t>10-4-32-899.00 Sale of Fixed Assets Lake Dept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</si>
  <si>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</si>
  <si>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</si>
  <si>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</si>
  <si>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</si>
  <si>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</si>
  <si>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</si>
  <si>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</si>
  <si>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</si>
  <si>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</si>
  <si>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</si>
  <si>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</si>
  <si>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</si>
  <si>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</si>
  <si>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</si>
  <si>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</si>
  <si>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</si>
  <si>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</si>
  <si>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</si>
  <si>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</si>
  <si>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</si>
  <si>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</si>
  <si>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</si>
  <si>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</si>
  <si>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</si>
  <si>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</si>
  <si>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 xml:space="preserve">10-4-01-910.80 Transfers-in from Special </t>
  </si>
  <si>
    <t>10-432-910.90 Transfers-in from EDC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</si>
  <si>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</si>
  <si>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</si>
  <si>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</si>
  <si>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</si>
  <si>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</si>
  <si>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</si>
  <si>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</si>
  <si>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</si>
  <si>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</si>
  <si>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</si>
  <si>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</si>
  <si>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</si>
  <si>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</si>
  <si>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</si>
  <si>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</si>
  <si>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</si>
  <si>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</si>
  <si>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</si>
  <si>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</si>
  <si>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</si>
  <si>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</si>
  <si>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</si>
  <si>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</si>
  <si>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</si>
  <si>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</si>
  <si>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</si>
  <si>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</si>
  <si>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</si>
  <si>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</si>
  <si>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</si>
  <si>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</si>
  <si>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</si>
  <si>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</si>
  <si>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</si>
  <si>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</si>
  <si>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</si>
  <si>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</si>
  <si>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</si>
  <si>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</si>
  <si>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</si>
  <si>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</si>
  <si>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</si>
  <si>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</si>
  <si>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</si>
  <si>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</si>
  <si>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</si>
  <si>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</si>
  <si>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</si>
  <si>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</si>
  <si>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</si>
  <si>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</si>
  <si>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</si>
  <si>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</si>
  <si>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</si>
  <si>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</si>
  <si>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</si>
  <si>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</si>
  <si>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</si>
  <si>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</si>
  <si>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</si>
  <si>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</si>
  <si>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</si>
  <si>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10-5-01-910.00 Transfers-out</t>
  </si>
  <si>
    <t>10-5-01-910.80 Transfers-out to Special Rev</t>
  </si>
  <si>
    <t>10-5-01-910.83Transfers-out to Special Porpose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</si>
  <si>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</si>
  <si>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</si>
  <si>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</si>
  <si>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</si>
  <si>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</si>
  <si>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</si>
  <si>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</si>
  <si>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</si>
  <si>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</si>
  <si>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</si>
  <si>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</si>
  <si>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</si>
  <si>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</si>
  <si>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</si>
  <si>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</si>
  <si>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</si>
  <si>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</si>
  <si>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</si>
  <si>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</si>
  <si>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</si>
  <si>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</si>
  <si>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</si>
  <si>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</si>
  <si>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</si>
  <si>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</si>
  <si>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</si>
  <si>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</si>
  <si>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</si>
  <si>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</si>
  <si>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</si>
  <si>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</si>
  <si>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</si>
  <si>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</si>
  <si>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</si>
  <si>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</si>
  <si>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</si>
  <si>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</si>
  <si>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</si>
  <si>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</si>
  <si>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</si>
  <si>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</si>
  <si>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</si>
  <si>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</si>
  <si>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</si>
  <si>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</si>
  <si>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</si>
  <si>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</si>
  <si>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</si>
  <si>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</si>
  <si>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</si>
  <si>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</si>
  <si>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</si>
  <si>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</si>
  <si>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</si>
  <si>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</si>
  <si>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</si>
  <si>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</si>
  <si>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</si>
  <si>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</si>
  <si>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</si>
  <si>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</si>
  <si>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</si>
  <si>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</si>
  <si>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</si>
  <si>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</si>
  <si>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</si>
  <si>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</si>
  <si>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</si>
  <si>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</si>
  <si>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</si>
  <si>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</si>
  <si>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</si>
  <si>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10-5-03-232.00 Computer Software Maint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</si>
  <si>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</si>
  <si>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</si>
  <si>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</si>
  <si>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</si>
  <si>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</si>
  <si>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</si>
  <si>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</si>
  <si>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</si>
  <si>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</si>
  <si>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</si>
  <si>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</si>
  <si>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</si>
  <si>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</si>
  <si>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</si>
  <si>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</si>
  <si>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</si>
  <si>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</si>
  <si>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</si>
  <si>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</si>
  <si>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</si>
  <si>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</si>
  <si>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</si>
  <si>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</si>
  <si>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</si>
  <si>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</si>
  <si>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</si>
  <si>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</si>
  <si>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</si>
  <si>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</si>
  <si>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</si>
  <si>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</si>
  <si>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</si>
  <si>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</si>
  <si>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</si>
  <si>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</si>
  <si>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</si>
  <si>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10-5-04-212.00 Rentals /Leases</t>
  </si>
  <si>
    <t>10-5-04-213.00 Contract Labor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</si>
  <si>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</si>
  <si>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</si>
  <si>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</si>
  <si>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</si>
  <si>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</si>
  <si>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</si>
  <si>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</si>
  <si>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TOTAL 04-MAYOR AND COUNCIL</t>
  </si>
  <si>
    <t>05-GOLF COURSE</t>
  </si>
  <si>
    <t>10-5-05-101.00 Regular Pay</t>
  </si>
  <si>
    <t>10-5-05-102.00 Overtime Pay</t>
  </si>
  <si>
    <t>10-5-05-107.00  Car Allowance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</si>
  <si>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</si>
  <si>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</si>
  <si>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</si>
  <si>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</si>
  <si>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</si>
  <si>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</si>
  <si>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</si>
  <si>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</si>
  <si>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</si>
  <si>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</si>
  <si>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</si>
  <si>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</si>
  <si>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</si>
  <si>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</si>
  <si>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</si>
  <si>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</si>
  <si>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</si>
  <si>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</si>
  <si>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</si>
  <si>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</si>
  <si>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</si>
  <si>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</si>
  <si>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</si>
  <si>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</si>
  <si>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</si>
  <si>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</si>
  <si>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</si>
  <si>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</si>
  <si>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</si>
  <si>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</si>
  <si>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</si>
  <si>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</si>
  <si>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</si>
  <si>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</si>
  <si>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10-5-05-315.00  Donations / Memorials</t>
  </si>
  <si>
    <t>10-5-05-316.00 Chemicals</t>
  </si>
  <si>
    <t>10-5-05-316.01 Fertilization</t>
  </si>
  <si>
    <t>10-5-05-316.02 Topdress / Aerification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</si>
  <si>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</si>
  <si>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</si>
  <si>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</si>
  <si>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</si>
  <si>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</si>
  <si>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</si>
  <si>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</si>
  <si>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</si>
  <si>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</si>
  <si>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</si>
  <si>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</si>
  <si>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</si>
  <si>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</si>
  <si>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</si>
  <si>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</si>
  <si>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</si>
  <si>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</si>
  <si>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</si>
  <si>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</si>
  <si>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</si>
  <si>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</si>
  <si>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</si>
  <si>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</si>
  <si>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</si>
  <si>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</si>
  <si>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</si>
  <si>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</si>
  <si>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</si>
  <si>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</si>
  <si>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</si>
  <si>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</si>
  <si>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</si>
  <si>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</si>
  <si>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</si>
  <si>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</si>
  <si>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</si>
  <si>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</si>
  <si>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</si>
  <si>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</si>
  <si>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</si>
  <si>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</si>
  <si>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</si>
  <si>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</si>
  <si>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</si>
  <si>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</si>
  <si>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</si>
  <si>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</si>
  <si>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</si>
  <si>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</si>
  <si>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</si>
  <si>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</si>
  <si>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</si>
  <si>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</si>
  <si>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</si>
  <si>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</si>
  <si>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</si>
  <si>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</si>
  <si>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</si>
  <si>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</si>
  <si>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</si>
  <si>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</si>
  <si>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</si>
  <si>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</si>
  <si>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</si>
  <si>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</si>
  <si>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</si>
  <si>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</si>
  <si>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</si>
  <si>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</si>
  <si>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</si>
  <si>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</si>
  <si>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</si>
  <si>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</si>
  <si>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</si>
  <si>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</si>
  <si>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</si>
  <si>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</si>
  <si>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</si>
  <si>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</si>
  <si>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</si>
  <si>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</si>
  <si>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</si>
  <si>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</si>
  <si>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</si>
  <si>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</si>
  <si>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</si>
  <si>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</si>
  <si>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</si>
  <si>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</si>
  <si>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</si>
  <si>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</si>
  <si>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</si>
  <si>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</si>
  <si>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</si>
  <si>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</si>
  <si>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</si>
  <si>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</si>
  <si>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</si>
  <si>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</si>
  <si>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</si>
  <si>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</si>
  <si>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</si>
  <si>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</si>
  <si>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</si>
  <si>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</si>
  <si>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</si>
  <si>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</si>
  <si>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</si>
  <si>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</si>
  <si>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</si>
  <si>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</si>
  <si>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</si>
  <si>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</si>
  <si>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</si>
  <si>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</si>
  <si>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</si>
  <si>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</si>
  <si>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</si>
  <si>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</si>
  <si>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</si>
  <si>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</si>
  <si>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</si>
  <si>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</si>
  <si>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</si>
  <si>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</si>
  <si>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</si>
  <si>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</si>
  <si>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</si>
  <si>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10-5-08-351.00 Drug Enforcement Program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</si>
  <si>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</si>
  <si>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</si>
  <si>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</si>
  <si>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</si>
  <si>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</si>
  <si>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</si>
  <si>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</si>
  <si>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</si>
  <si>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</si>
  <si>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</si>
  <si>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</si>
  <si>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</si>
  <si>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</si>
  <si>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</si>
  <si>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</si>
  <si>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</si>
  <si>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</si>
  <si>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</si>
  <si>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</si>
  <si>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</si>
  <si>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</si>
  <si>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</si>
  <si>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</si>
  <si>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</si>
  <si>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</si>
  <si>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</si>
  <si>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</si>
  <si>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</si>
  <si>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</si>
  <si>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</si>
  <si>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</si>
  <si>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10-5-09-313.00 Telephone/Cell/Alarm Sys</t>
  </si>
  <si>
    <t>10-5-09-314.00 Drug Testing</t>
  </si>
  <si>
    <t>10-5-09-317.00 Uniforms and Accessories</t>
  </si>
  <si>
    <t>10-5-09-392.00  Bad Debt Expense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</si>
  <si>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</si>
  <si>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</si>
  <si>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</si>
  <si>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</si>
  <si>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</si>
  <si>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</si>
  <si>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</si>
  <si>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</si>
  <si>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</si>
  <si>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</si>
  <si>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</si>
  <si>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</si>
  <si>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</si>
  <si>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</si>
  <si>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</si>
  <si>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</si>
  <si>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</si>
  <si>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</si>
  <si>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</si>
  <si>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</si>
  <si>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</si>
  <si>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</si>
  <si>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</si>
  <si>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</si>
  <si>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</si>
  <si>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</si>
  <si>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</si>
  <si>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</si>
  <si>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</si>
  <si>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</si>
  <si>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</si>
  <si>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</si>
  <si>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</si>
  <si>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</si>
  <si>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</si>
  <si>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</si>
  <si>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</si>
  <si>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</si>
  <si>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</si>
  <si>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10-5-11-220.00 Development Incentives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</si>
  <si>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</si>
  <si>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</si>
  <si>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</si>
  <si>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</si>
  <si>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</si>
  <si>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</si>
  <si>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</si>
  <si>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</si>
  <si>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</si>
  <si>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</si>
  <si>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</si>
  <si>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</si>
  <si>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10-5-12-103.00 Certification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</si>
  <si>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</si>
  <si>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</si>
  <si>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</si>
  <si>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</si>
  <si>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</si>
  <si>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</si>
  <si>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</si>
  <si>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</si>
  <si>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</si>
  <si>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</si>
  <si>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</si>
  <si>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</si>
  <si>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</si>
  <si>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</si>
  <si>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</si>
  <si>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</si>
  <si>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</si>
  <si>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</si>
  <si>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</si>
  <si>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</si>
  <si>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</si>
  <si>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</si>
  <si>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</si>
  <si>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</si>
  <si>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</si>
  <si>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</si>
  <si>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</si>
  <si>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</si>
  <si>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</si>
  <si>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</si>
  <si>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</si>
  <si>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</si>
  <si>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</si>
  <si>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</si>
  <si>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</si>
  <si>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</si>
  <si>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</si>
  <si>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</si>
  <si>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</si>
  <si>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</si>
  <si>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</si>
  <si>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</si>
  <si>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</si>
  <si>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</si>
  <si>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</si>
  <si>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</si>
  <si>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</si>
  <si>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</si>
  <si>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</si>
  <si>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</si>
  <si>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</si>
  <si>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</si>
  <si>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</si>
  <si>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</si>
  <si>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</si>
  <si>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</si>
  <si>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</si>
  <si>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</si>
  <si>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</si>
  <si>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</si>
  <si>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</si>
  <si>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</si>
  <si>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</si>
  <si>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</si>
  <si>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10-5-17-103.00 Certification Pay</t>
  </si>
  <si>
    <t>10-5-17-107.00  Car Allowance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</si>
  <si>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</si>
  <si>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</si>
  <si>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</si>
  <si>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</si>
  <si>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</si>
  <si>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</si>
  <si>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</si>
  <si>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</si>
  <si>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</si>
  <si>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</si>
  <si>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</si>
  <si>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</si>
  <si>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</si>
  <si>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</si>
  <si>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</si>
  <si>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</si>
  <si>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</si>
  <si>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</si>
  <si>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</si>
  <si>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</si>
  <si>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</si>
  <si>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</si>
  <si>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</si>
  <si>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</si>
  <si>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</si>
  <si>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</si>
  <si>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</si>
  <si>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</si>
  <si>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</si>
  <si>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</si>
  <si>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10-5-17-319.00 Credit Card Fees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</si>
  <si>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</si>
  <si>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</si>
  <si>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</si>
  <si>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</si>
  <si>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</si>
  <si>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</si>
  <si>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</si>
  <si>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</si>
  <si>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</si>
  <si>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</si>
  <si>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</si>
  <si>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</si>
  <si>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</si>
  <si>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Redeemer  Utility  Subsidy</t>
  </si>
  <si>
    <t>10-5-19-223.00 Girl Scouts Utility Subsidy</t>
  </si>
  <si>
    <t>10-5-19-224.00 McCulloch Co. Conservation</t>
  </si>
  <si>
    <t>10-5-19-227.00 Various Organizations Subsidy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</si>
  <si>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</si>
  <si>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</si>
  <si>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</si>
  <si>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</si>
  <si>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</si>
  <si>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</si>
  <si>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</si>
  <si>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</si>
  <si>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</si>
  <si>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</si>
  <si>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</si>
  <si>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</si>
  <si>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</si>
  <si>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</si>
  <si>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</si>
  <si>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</si>
  <si>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</si>
  <si>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</si>
  <si>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</si>
  <si>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</si>
  <si>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</si>
  <si>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</si>
  <si>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</si>
  <si>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</si>
  <si>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</si>
  <si>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</si>
  <si>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</si>
  <si>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</si>
  <si>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</si>
  <si>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</si>
  <si>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</si>
  <si>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</si>
  <si>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</si>
  <si>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</si>
  <si>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</si>
  <si>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</si>
  <si>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</si>
  <si>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</si>
  <si>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</si>
  <si>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</si>
  <si>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</si>
  <si>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</si>
  <si>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</si>
  <si>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</si>
  <si>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</si>
  <si>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</si>
  <si>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</si>
  <si>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</si>
  <si>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</si>
  <si>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</si>
  <si>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</si>
  <si>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</si>
  <si>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</si>
  <si>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</si>
  <si>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</si>
  <si>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</si>
  <si>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</si>
  <si>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</si>
  <si>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</si>
  <si>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</si>
  <si>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</si>
  <si>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</si>
  <si>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</si>
  <si>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</si>
  <si>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</si>
  <si>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</si>
  <si>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</si>
  <si>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</si>
  <si>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</si>
  <si>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</si>
  <si>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</si>
  <si>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</si>
  <si>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</si>
  <si>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</si>
  <si>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</si>
  <si>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</si>
  <si>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</si>
  <si>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</si>
  <si>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</si>
  <si>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</si>
  <si>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</si>
  <si>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</si>
  <si>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</si>
  <si>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</si>
  <si>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</si>
  <si>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</si>
  <si>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</si>
  <si>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</si>
  <si>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</si>
  <si>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</si>
  <si>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</si>
  <si>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</si>
  <si>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</si>
  <si>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</si>
  <si>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</si>
  <si>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</si>
  <si>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</si>
  <si>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</si>
  <si>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</si>
  <si>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</si>
  <si>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</si>
  <si>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</si>
  <si>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</si>
  <si>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</si>
  <si>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</si>
  <si>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</si>
  <si>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</si>
  <si>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</si>
  <si>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</si>
  <si>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</si>
  <si>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</si>
  <si>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</si>
  <si>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</si>
  <si>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</si>
  <si>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</si>
  <si>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</si>
  <si>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</si>
  <si>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</si>
  <si>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</si>
  <si>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</si>
  <si>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</si>
  <si>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</si>
  <si>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</si>
  <si>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</si>
  <si>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</si>
  <si>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</si>
  <si>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</si>
  <si>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</si>
  <si>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</si>
  <si>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</si>
  <si>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</si>
  <si>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</si>
  <si>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</si>
  <si>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</si>
  <si>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</si>
  <si>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</si>
  <si>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</si>
  <si>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</si>
  <si>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</si>
  <si>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</si>
  <si>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</si>
  <si>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</si>
  <si>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</si>
  <si>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</si>
  <si>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</si>
  <si>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</si>
  <si>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</si>
  <si>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</si>
  <si>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</si>
  <si>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</si>
  <si>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</si>
  <si>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</si>
  <si>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</si>
  <si>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</si>
  <si>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</si>
  <si>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</si>
  <si>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</si>
  <si>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</si>
  <si>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10-5-32-333.01 Bait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</si>
  <si>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</si>
  <si>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</si>
  <si>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</si>
  <si>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</si>
  <si>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</si>
  <si>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</si>
  <si>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</si>
  <si>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</si>
  <si>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</si>
  <si>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</si>
  <si>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</si>
  <si>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</si>
  <si>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</si>
  <si>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</si>
  <si>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</si>
  <si>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</si>
  <si>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</si>
  <si>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</si>
  <si>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</si>
  <si>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</si>
  <si>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</si>
  <si>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</si>
  <si>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</si>
  <si>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</si>
  <si>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</si>
  <si>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</si>
  <si>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</si>
  <si>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</si>
  <si>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</si>
  <si>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</si>
  <si>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</si>
  <si>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</si>
  <si>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</si>
  <si>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</si>
  <si>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</si>
  <si>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</si>
  <si>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</si>
  <si>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</si>
  <si>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</si>
  <si>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</si>
  <si>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</si>
  <si>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</si>
  <si>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</si>
  <si>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</si>
  <si>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</si>
  <si>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</si>
  <si>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</si>
  <si>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</si>
  <si>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</si>
  <si>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</si>
  <si>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</si>
  <si>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</si>
  <si>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</si>
  <si>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</si>
  <si>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</si>
  <si>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</si>
  <si>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</si>
  <si>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</si>
  <si>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</si>
  <si>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</si>
  <si>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</si>
  <si>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</si>
  <si>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</si>
  <si>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</si>
  <si>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</si>
  <si>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</si>
  <si>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</si>
  <si>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</si>
  <si>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</si>
  <si>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</si>
  <si>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</si>
  <si>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</si>
  <si>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</si>
  <si>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</si>
  <si>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</si>
  <si>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</si>
  <si>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</si>
  <si>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</si>
  <si>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</si>
  <si>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</si>
  <si>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</si>
  <si>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</si>
  <si>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</si>
  <si>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</si>
  <si>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</si>
  <si>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</si>
  <si>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</si>
  <si>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</si>
  <si>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</si>
  <si>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</si>
  <si>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</si>
  <si>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</si>
  <si>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</si>
  <si>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</si>
  <si>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</si>
  <si>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</si>
  <si>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</si>
  <si>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</si>
  <si>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</si>
  <si>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</si>
  <si>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</si>
  <si>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</si>
  <si>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</si>
  <si>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</si>
  <si>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</si>
  <si>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</si>
  <si>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</si>
  <si>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</si>
  <si>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</si>
  <si>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</si>
  <si>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</si>
  <si>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</si>
  <si>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</si>
  <si>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</si>
  <si>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</si>
  <si>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20 -ELECTRIC UTILITY FUND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</si>
  <si>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</si>
  <si>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</si>
  <si>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</si>
  <si>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</si>
  <si>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</si>
  <si>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</si>
  <si>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</si>
  <si>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</si>
  <si>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</si>
  <si>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</si>
  <si>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</si>
  <si>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</si>
  <si>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</si>
  <si>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</si>
  <si>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</si>
  <si>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</si>
  <si>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20-4-22-819.00  Meter Fees</t>
  </si>
  <si>
    <t>20-4-22-898.00 Interest Income</t>
  </si>
  <si>
    <t>20-4-22-899.00 Sale of Fixed Assets</t>
  </si>
  <si>
    <t>TOTAL Electric Operating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</si>
  <si>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</si>
  <si>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</si>
  <si>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</si>
  <si>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</si>
  <si>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</si>
  <si>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</si>
  <si>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</si>
  <si>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</si>
  <si>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</si>
  <si>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</si>
  <si>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</si>
  <si>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</si>
  <si>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Long-Term Capital</t>
  </si>
  <si>
    <t>20-4-25-685.00 TWDB CW # 73638 - CO 2012</t>
  </si>
  <si>
    <t>20-4-25-685.01 TWDB CW # 73638 - LF</t>
  </si>
  <si>
    <t>TOTAL General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</si>
  <si>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</si>
  <si>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</si>
  <si>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</si>
  <si>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</si>
  <si>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</si>
  <si>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</si>
  <si>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</si>
  <si>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</si>
  <si>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</si>
  <si>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</si>
  <si>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</si>
  <si>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</si>
  <si>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</si>
  <si>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</si>
  <si>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</si>
  <si>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</si>
  <si>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</si>
  <si>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</si>
  <si>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</si>
  <si>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</si>
  <si>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</si>
  <si>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</si>
  <si>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</si>
  <si>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</si>
  <si>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</si>
  <si>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</si>
  <si>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</si>
  <si>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</si>
  <si>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</si>
  <si>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</si>
  <si>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</si>
  <si>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</si>
  <si>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</si>
  <si>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</si>
  <si>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</si>
  <si>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20-5-22-250.00  Franchise Fee</t>
  </si>
  <si>
    <t>20-5-22-251.00  Administrative Fee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</si>
  <si>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</si>
  <si>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</si>
  <si>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</si>
  <si>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</si>
  <si>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</si>
  <si>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</si>
  <si>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</si>
  <si>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</si>
  <si>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</si>
  <si>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</si>
  <si>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</si>
  <si>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</si>
  <si>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</si>
  <si>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</si>
  <si>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</si>
  <si>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</si>
  <si>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</si>
  <si>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</si>
  <si>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</si>
  <si>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</si>
  <si>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</si>
  <si>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</si>
  <si>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</si>
  <si>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</si>
  <si>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</si>
  <si>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</si>
  <si>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</si>
  <si>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</si>
  <si>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</si>
  <si>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</si>
  <si>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</si>
  <si>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</si>
  <si>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</si>
  <si>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 MOVED TO FUND 30</t>
  </si>
  <si>
    <t>(HISTORY ONLY)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</si>
  <si>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</si>
  <si>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</si>
  <si>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</si>
  <si>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</si>
  <si>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</si>
  <si>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</si>
  <si>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</si>
  <si>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</si>
  <si>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</si>
  <si>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</si>
  <si>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</si>
  <si>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</si>
  <si>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</si>
  <si>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</si>
  <si>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</si>
  <si>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</si>
  <si>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</si>
  <si>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</si>
  <si>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</si>
  <si>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</si>
  <si>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</si>
  <si>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</si>
  <si>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</si>
  <si>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</si>
  <si>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</si>
  <si>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</si>
  <si>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</si>
  <si>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</si>
  <si>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</si>
  <si>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Office Equipment</t>
  </si>
  <si>
    <t>20-5-23-308.00  Heavy Rolling Stock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</si>
  <si>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</si>
  <si>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</si>
  <si>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</si>
  <si>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</si>
  <si>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</si>
  <si>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</si>
  <si>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</si>
  <si>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</si>
  <si>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</si>
  <si>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</si>
  <si>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</si>
  <si>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</si>
  <si>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</si>
  <si>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</si>
  <si>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</si>
  <si>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</si>
  <si>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</si>
  <si>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</si>
  <si>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</si>
  <si>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20-5-23-910.30 Transfer-out to Water/Sewer Fund</t>
  </si>
  <si>
    <t>20-5-23-910.50 Transfers-out Utility Support</t>
  </si>
  <si>
    <t>TOTAL 23-SEWER</t>
  </si>
  <si>
    <t>25-LT CAPITAL PROJECTS - CW  MOVED TO FUND 30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</si>
  <si>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</si>
  <si>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</si>
  <si>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</si>
  <si>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</si>
  <si>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/ SEWER  UTILITY FUND</t>
  </si>
  <si>
    <t>30-4-23-700.00 Residential-Service</t>
  </si>
  <si>
    <t>30-4-23-705.00 Commercial-Service</t>
  </si>
  <si>
    <t>30-4-23-720.00 City Departments-Service</t>
  </si>
  <si>
    <t xml:space="preserve">30-4-23-750.00 Sales Consessions  </t>
  </si>
  <si>
    <t>30-4-23-814.00 Disposal Fees</t>
  </si>
  <si>
    <t>30-4-23-815.00 Reimbursed Expenses</t>
  </si>
  <si>
    <t>30-4-23-818.00 Sewer Tap Fees</t>
  </si>
  <si>
    <t>30-4-23-898.00 Interest Income</t>
  </si>
  <si>
    <t xml:space="preserve">Sewer Long-Term Capital </t>
  </si>
  <si>
    <t>30-4-25-685.00 TWDB CW # 73638 - CO 2012</t>
  </si>
  <si>
    <t xml:space="preserve">30-4-25-685.01 TWDB CW # 73638 - LF </t>
  </si>
  <si>
    <t>Water 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</si>
  <si>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</si>
  <si>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</si>
  <si>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</si>
  <si>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</si>
  <si>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</si>
  <si>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</si>
  <si>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</si>
  <si>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Water Operating Revenues</t>
  </si>
  <si>
    <t>30-4-31-806.00 Sale of Scrap</t>
  </si>
  <si>
    <t>30-4-31-815.00 Reimbursed Expenses</t>
  </si>
  <si>
    <t>30-4-31-815.02 TXDOT Grant</t>
  </si>
  <si>
    <t>30-4-31-815.03  Community Block Grant -CVCOG</t>
  </si>
  <si>
    <t>30-4-31-818.00 Water Tap Fees</t>
  </si>
  <si>
    <t>30-4-31-819.00 Meter Fees</t>
  </si>
  <si>
    <t>30-4-31-885.00  Donated Assets</t>
  </si>
  <si>
    <t>30-4-31-898.00 Interest Income</t>
  </si>
  <si>
    <t>30-4-31-899.00 Sale of Fixes Assets</t>
  </si>
  <si>
    <t>TOTAL Operating Revenues</t>
  </si>
  <si>
    <t>Water Long-Term Capital</t>
  </si>
  <si>
    <t>30-4-33-686.00 TWDB DW#62545 - CO 2013</t>
  </si>
  <si>
    <t>30-4-33-686.01 TWDB DW#62545 - LF</t>
  </si>
  <si>
    <t>30-4-33-687.00 TWDB DW#62545 - EDAP 2015</t>
  </si>
  <si>
    <t>30-4-33-687.01  TWDB DW#62545 - EDAP 2018</t>
  </si>
  <si>
    <t>30-4-33-687.02 TWDB DW#62545 - EDAP CO 2018</t>
  </si>
  <si>
    <t>30-4-33-689.00 TWDB DW#62545 - CO 2018</t>
  </si>
  <si>
    <t>TOTAL General Revenue</t>
  </si>
  <si>
    <t>30-4-23-900.00 Loan Proceeds</t>
  </si>
  <si>
    <t>30-4-23-910.23 Transfer-in from Electric Fund</t>
  </si>
  <si>
    <t>30-4-25-910.00 Transfers-In</t>
  </si>
  <si>
    <t>30-4-31-900.00 Loan Proceeds</t>
  </si>
  <si>
    <t>30-4-31-910.80 Transfers-in Special Revenue Fund</t>
  </si>
  <si>
    <t>23-SEWER TREATMENT PLANT</t>
  </si>
  <si>
    <t>30-5-23-101.00 Regular Pay</t>
  </si>
  <si>
    <t>30-5-23-102.00 Overtime Pay</t>
  </si>
  <si>
    <t>30-5-23-103.00 Certification Pay</t>
  </si>
  <si>
    <t>30-5-23-106.00 Stand by Pay</t>
  </si>
  <si>
    <t>30-5-23-110.00 Hospital Insurance</t>
  </si>
  <si>
    <t>30-5-23-111.00 Municipal Retirement</t>
  </si>
  <si>
    <t>30-5-23-112.00 Worker's Comp Insurance</t>
  </si>
  <si>
    <t>30-5-23-113.00 Unemployment Insurance</t>
  </si>
  <si>
    <t>30-5-23-114.00 Payroll Taxes</t>
  </si>
  <si>
    <t>30-5-23-201.00 Organ Dues/Fees</t>
  </si>
  <si>
    <t>30-5-23-202.00 Utilities</t>
  </si>
  <si>
    <t>30-5-23-203.00 Professional Fees</t>
  </si>
  <si>
    <t>30-5-23-203.01 Agency Fees</t>
  </si>
  <si>
    <t>30-5-23-204.00 Property/Liability Insurance</t>
  </si>
  <si>
    <t>30-5-23-212.00 Rentals /Leases</t>
  </si>
  <si>
    <t>30-5-23-213.00 Contract Labor</t>
  </si>
  <si>
    <t>30-5-23-214.00 Internet Acess Fee</t>
  </si>
  <si>
    <t>30-5-23-232.00 Computer Software Maint</t>
  </si>
  <si>
    <t>30-5-23-233.00 Computer Hardware Maint</t>
  </si>
  <si>
    <t>30-5-23-241.00 Bond Collections Fees</t>
  </si>
  <si>
    <t>30-5-23-250.00 Franchise Fees</t>
  </si>
  <si>
    <t>30-5-23-251.00 Administrative Fees</t>
  </si>
  <si>
    <t>30-5-23-301.00 Employee Expense</t>
  </si>
  <si>
    <t>30-5-23-301.02 Employee Training</t>
  </si>
  <si>
    <t>30-5-23-302.00 Supplies</t>
  </si>
  <si>
    <t>30-5-23-303.00 Fuel</t>
  </si>
  <si>
    <t>30-5-23-304.00 Vehicles</t>
  </si>
  <si>
    <t>30-5-23-305.00 Communication Equip</t>
  </si>
  <si>
    <t>30-5-23-306.00 Buildings</t>
  </si>
  <si>
    <t>30-5-23-307.00 Office Equipment</t>
  </si>
  <si>
    <t>30-5-23-308.00  Heavy Rolling Stock</t>
  </si>
  <si>
    <t>30-5-23-309.00 Small Equipment</t>
  </si>
  <si>
    <t>30-5-23-312.00 General</t>
  </si>
  <si>
    <t>30-5-23-313.00 Telephone/Cell/Alarm Sys</t>
  </si>
  <si>
    <t>30-5-23-314.00 Drug Testing</t>
  </si>
  <si>
    <t>30-5-23-316.00 Chemicals</t>
  </si>
  <si>
    <t>30-5-23-317.00 Uniforms and Accessories</t>
  </si>
  <si>
    <t>30-5-23-318.00 Laboratory-Testing</t>
  </si>
  <si>
    <t>30-5-23-392.00 Bad Debt Expense</t>
  </si>
  <si>
    <t>30-5-23-398.00 Interest Expense</t>
  </si>
  <si>
    <t>30-5-23-401.00 Capital Outlay-Projects</t>
  </si>
  <si>
    <t>30-5-23-402.00 Capital Outlay -Vehicles &amp; Equip</t>
  </si>
  <si>
    <t>30-5-23-551.00 Emergency Repairs</t>
  </si>
  <si>
    <t>30-5-23-900.00 Principal Debt Requirements</t>
  </si>
  <si>
    <t>30-5-23-901.00 Capital Outlay - Financed</t>
  </si>
  <si>
    <t>30-5-23-910.10 Administrative fee to General Fund</t>
  </si>
  <si>
    <t xml:space="preserve">30-5-23-910.00 Transfers-out </t>
  </si>
  <si>
    <t>30-5-23-910.10 Transfer to General Fund</t>
  </si>
  <si>
    <t>30-5-23-910.50 Transfers-out Utility Support</t>
  </si>
  <si>
    <t>25-LT CAPITAL PROJECTS-CW</t>
  </si>
  <si>
    <t>30-5-25-285.00  TWDB CW#73638-CO 2012</t>
  </si>
  <si>
    <t>30-5-25-285.01  TWDB CW#73638-LF 2012</t>
  </si>
  <si>
    <t>30-5-25-288.00 TWDB CW#73638-CO 2018</t>
  </si>
  <si>
    <t>30-5-25-288.01  TWDB CW#73638-LF 2018</t>
  </si>
  <si>
    <t xml:space="preserve">30-5-25-910.00 Transfers-out </t>
  </si>
  <si>
    <t>TOTAL 25-LT CAPITAL PROJECTS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</si>
  <si>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</si>
  <si>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</si>
  <si>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</si>
  <si>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</si>
  <si>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</si>
  <si>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</si>
  <si>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</si>
  <si>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</si>
  <si>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</si>
  <si>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</si>
  <si>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</si>
  <si>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</si>
  <si>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</si>
  <si>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</si>
  <si>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</si>
  <si>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</si>
  <si>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</si>
  <si>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</si>
  <si>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</si>
  <si>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</si>
  <si>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</si>
  <si>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WASTEWATER DISTRIBUTION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</si>
  <si>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</si>
  <si>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</si>
  <si>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</si>
  <si>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</si>
  <si>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</si>
  <si>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</si>
  <si>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</si>
  <si>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</si>
  <si>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</si>
  <si>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</si>
  <si>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</si>
  <si>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</si>
  <si>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</si>
  <si>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</si>
  <si>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</si>
  <si>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</si>
  <si>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</si>
  <si>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30-5-31-208.01 Litigation</t>
  </si>
  <si>
    <t>30-5-31-212.00 Rentals /Leases</t>
  </si>
  <si>
    <t>30-5-31-213.00 Contract Labor</t>
  </si>
  <si>
    <t>30-5-31-214.00 Internet Access Fee</t>
  </si>
  <si>
    <t>30-5-31-232.00 Computer Software Maint</t>
  </si>
  <si>
    <t>30-5-31-233.00 Computer Hardware Maint</t>
  </si>
  <si>
    <t>30-5-31-241.00 Bond Collection Fees</t>
  </si>
  <si>
    <t>30-5-31-250.00 Franchise Fees</t>
  </si>
  <si>
    <t>30-5-31-251.00 Administrative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</si>
  <si>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</si>
  <si>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</si>
  <si>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</si>
  <si>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</si>
  <si>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</si>
  <si>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</si>
  <si>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</si>
  <si>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</si>
  <si>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</si>
  <si>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</si>
  <si>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</si>
  <si>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</si>
  <si>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30-5-31-310.01  Water Tanks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</si>
  <si>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</si>
  <si>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</si>
  <si>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</si>
  <si>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</si>
  <si>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</si>
  <si>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</si>
  <si>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</si>
  <si>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30-5-31-326.00 Pump Stations</t>
  </si>
  <si>
    <t>30-5-31-392.00 Bad Debt Expense</t>
  </si>
  <si>
    <t>30-5-31-398.00 Interest Expense</t>
  </si>
  <si>
    <t>31-WATER / WASTE WATER DISTRIBUTION</t>
  </si>
  <si>
    <t>30-5-31-401.00 Capital Outlay-Projects</t>
  </si>
  <si>
    <t>30-5-31-402.00 Capital Outlay-Vechicles &amp; Equip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</si>
  <si>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</si>
  <si>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</si>
  <si>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</si>
  <si>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</si>
  <si>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</si>
  <si>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</si>
  <si>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</si>
  <si>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 xml:space="preserve">30-5-31-910.00 Transfers-out </t>
  </si>
  <si>
    <t>30-5-31-910.10 Transfers-out to General Fund</t>
  </si>
  <si>
    <t>30-5-31-910.22 Transfers-out to Electric</t>
  </si>
  <si>
    <t>30-5-31-910.50 Transfers-out Utility Support</t>
  </si>
  <si>
    <t>30-5-31-910.80 Transfers-out Special Revenue</t>
  </si>
  <si>
    <t>TOTAL 31-WATER DISTRIBUTION</t>
  </si>
  <si>
    <t>33-LT CAPITAL PROJECTS- DW</t>
  </si>
  <si>
    <t>30-5-33-286.00  TWDB DW #62545-CO 2013</t>
  </si>
  <si>
    <t>30-5-33-286.01   TWDB DW #62545-LF 2013</t>
  </si>
  <si>
    <t>30-5-33-287.00  TWDB DW # 62545-EDAP 2015</t>
  </si>
  <si>
    <t>30-5-33-287.01  TWDB DW #62545 - EDAP 2018</t>
  </si>
  <si>
    <t>30-5-33-287.02 TWDB DW #62545 - EDAP CO 2018</t>
  </si>
  <si>
    <t>30-5-33-289.00 TWDB DW #62545 - CO 2018</t>
  </si>
  <si>
    <t xml:space="preserve">30-5-33-910.00 Transfers-out </t>
  </si>
  <si>
    <t>TOTAL 33-SPECIAL PROJECTS</t>
  </si>
  <si>
    <t>30 -WATER / SEWER UTILITY FUND</t>
  </si>
  <si>
    <t>33- WATER CONSTRUCTION FUND</t>
  </si>
  <si>
    <t>Funding Sources</t>
  </si>
  <si>
    <t>33-4-33-686.00 TWDB DW -L1000917-CO 2019</t>
  </si>
  <si>
    <t>33-4-33-686.01 TWDB DW  -LF 1000918-LF 2019</t>
  </si>
  <si>
    <t>33-4-33-687.00 TWDB DW - G 1000916-EDAP 2019</t>
  </si>
  <si>
    <t>33-4-33-687.01  EDAP  CO   2019</t>
  </si>
  <si>
    <t>TOTAL Funding Sources</t>
  </si>
  <si>
    <t>82-4-48-910.80 Transfers-in from Special Revenue</t>
  </si>
  <si>
    <t>33 - DW PROJECT</t>
  </si>
  <si>
    <t>33-5-33-286.00 TWDB DW -L1000917-CO 2019</t>
  </si>
  <si>
    <t>33-5-33-286.01 TWDB DW  -LF 1000918-LF 2019</t>
  </si>
  <si>
    <t>33-5-33-287.00 TWDB DW - G 1000916-EDAP 2019</t>
  </si>
  <si>
    <t>33-5-33-290.00  Fiscal Services</t>
  </si>
  <si>
    <t>33-5-33-291.00  Special Services</t>
  </si>
  <si>
    <t>33-5-33-292.00  Engineering</t>
  </si>
  <si>
    <t>33-5-33-293.00 Construction</t>
  </si>
  <si>
    <t xml:space="preserve">80-5-47-910.00 Transfers-out </t>
  </si>
  <si>
    <t>TOTAL 33- DW PROJECT</t>
  </si>
  <si>
    <t>35- WWTP CONSTRUCTION FUND</t>
  </si>
  <si>
    <t>35-4-25-685.00 TWDB  CW   L1001004   CO 2019A</t>
  </si>
  <si>
    <t>35-4-25-685.01  TWDB  CW   L1001005   CO 2019B</t>
  </si>
  <si>
    <t>33-4-25-685.02 TWDB  CW   LF1001006 LF2019</t>
  </si>
  <si>
    <t>35-4-25-910.00 Transfers-in from Water/Sewer Fund</t>
  </si>
  <si>
    <t>25 - CW PROJECT</t>
  </si>
  <si>
    <t>35-5-25-285.00  TWDB CW  L1001004  CO 2019A</t>
  </si>
  <si>
    <t>35-5-25-285.01  TWDB CW   L1001005   CO 2019B</t>
  </si>
  <si>
    <t>35-5-25-285.02   TWDB CW  LF1001006  LF2019</t>
  </si>
  <si>
    <t>35-5-25-290.00  Fiscal Services</t>
  </si>
  <si>
    <t>35-5-25-291.00  Special Services</t>
  </si>
  <si>
    <t>35-5-25-292.00  Engineering</t>
  </si>
  <si>
    <t>35-5-25-293.00 Construction</t>
  </si>
  <si>
    <t>TOTAL 25- CW PROJECT</t>
  </si>
  <si>
    <t>40 -GAS UTILITY FUND</t>
  </si>
  <si>
    <t>Service Revenues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</si>
  <si>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</si>
  <si>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</si>
  <si>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</si>
  <si>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</si>
  <si>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</si>
  <si>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</si>
  <si>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</si>
  <si>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Operating Revenues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</si>
  <si>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</si>
  <si>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</si>
  <si>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</si>
  <si>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</si>
  <si>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</si>
  <si>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</si>
  <si>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</si>
  <si>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</si>
  <si>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</si>
  <si>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</si>
  <si>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</si>
  <si>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</si>
  <si>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</si>
  <si>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</si>
  <si>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</si>
  <si>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</si>
  <si>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</si>
  <si>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</si>
  <si>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</si>
  <si>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</si>
  <si>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</si>
  <si>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</si>
  <si>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</si>
  <si>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</si>
  <si>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</si>
  <si>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</si>
  <si>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</si>
  <si>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</si>
  <si>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</si>
  <si>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</si>
  <si>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</si>
  <si>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</si>
  <si>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</si>
  <si>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40-5-42-250.00 Franchise Fees</t>
  </si>
  <si>
    <t>40-5-42-251.00 Administrative Fees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</si>
  <si>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</si>
  <si>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</si>
  <si>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</si>
  <si>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</si>
  <si>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</si>
  <si>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</si>
  <si>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</si>
  <si>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</si>
  <si>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</si>
  <si>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</si>
  <si>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</si>
  <si>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</si>
  <si>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</si>
  <si>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</si>
  <si>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</si>
  <si>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</si>
  <si>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</si>
  <si>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</si>
  <si>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</si>
  <si>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</si>
  <si>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</si>
  <si>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</si>
  <si>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</si>
  <si>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</si>
  <si>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</si>
  <si>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</si>
  <si>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</si>
  <si>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</si>
  <si>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</si>
  <si>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</si>
  <si>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</si>
  <si>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</si>
  <si>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</si>
  <si>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</si>
  <si>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</si>
  <si>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</si>
  <si>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</si>
  <si>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46-4-46-815.00 Reimbursed Expenses</t>
  </si>
  <si>
    <t>46-4-46-815.01   Credit Card Fees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</si>
  <si>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</si>
  <si>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</si>
  <si>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</si>
  <si>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</si>
  <si>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</si>
  <si>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</si>
  <si>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</si>
  <si>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</si>
  <si>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</si>
  <si>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</si>
  <si>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50-4-50-845.00  Vending income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</si>
  <si>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</si>
  <si>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</si>
  <si>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</si>
  <si>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</si>
  <si>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</si>
  <si>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</si>
  <si>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 / Sewer</t>
  </si>
  <si>
    <t>50-4-50-910.40 Transfers-in from Gas</t>
  </si>
  <si>
    <t>50-4-50-910.60 Transfers-in from Solid Waste</t>
  </si>
  <si>
    <t>50-4-50-910.80 Transfers-in from Special Rev</t>
  </si>
  <si>
    <t>26-METER SERVICES</t>
  </si>
  <si>
    <t>50-5-26-101.00 Regular Pay</t>
  </si>
  <si>
    <t>50-5-26-102.00 Overtime Pay</t>
  </si>
  <si>
    <t>50-5-26-110.00 Hospital Insurance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</si>
  <si>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</si>
  <si>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</si>
  <si>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</si>
  <si>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</si>
  <si>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</si>
  <si>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</si>
  <si>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</si>
  <si>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</si>
  <si>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</si>
  <si>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</si>
  <si>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</si>
  <si>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</si>
  <si>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</si>
  <si>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</si>
  <si>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</si>
  <si>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</si>
  <si>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</si>
  <si>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</si>
  <si>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</si>
  <si>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</si>
  <si>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</si>
  <si>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</si>
  <si>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</si>
  <si>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</si>
  <si>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</si>
  <si>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</si>
  <si>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</si>
  <si>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</si>
  <si>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</si>
  <si>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</si>
  <si>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</si>
  <si>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</si>
  <si>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</si>
  <si>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</si>
  <si>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</si>
  <si>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</si>
  <si>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</si>
  <si>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</si>
  <si>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</si>
  <si>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</si>
  <si>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</si>
  <si>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</si>
  <si>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</si>
  <si>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</si>
  <si>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</si>
  <si>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</si>
  <si>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</si>
  <si>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</si>
  <si>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</si>
  <si>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</si>
  <si>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</si>
  <si>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</si>
  <si>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</si>
  <si>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</si>
  <si>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</si>
  <si>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</si>
  <si>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</si>
  <si>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</si>
  <si>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</si>
  <si>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</si>
  <si>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</si>
  <si>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</si>
  <si>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</si>
  <si>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</si>
  <si>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</si>
  <si>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</si>
  <si>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</si>
  <si>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50-5-50-214.00 Internet Access Fees</t>
  </si>
  <si>
    <t>50-5-50-232.00 Computer Software Maint</t>
  </si>
  <si>
    <t>50-5-50-233.00 Computer Hardware Maint</t>
  </si>
  <si>
    <t>50-5-50-236.00 IT Contract</t>
  </si>
  <si>
    <t>50-5-50-236.01 IT Backup Service</t>
  </si>
  <si>
    <t>50-5-50-302.00 Supplies - Service Center</t>
  </si>
  <si>
    <t>50-5-50-302.03 Postage</t>
  </si>
  <si>
    <t>50-5-50-306.00 Building</t>
  </si>
  <si>
    <t>50-5-50-307.00  Office Equipment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</si>
  <si>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</si>
  <si>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</si>
  <si>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</si>
  <si>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</si>
  <si>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</si>
  <si>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</si>
  <si>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</si>
  <si>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</si>
  <si>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</si>
  <si>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</si>
  <si>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</si>
  <si>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</si>
  <si>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</si>
  <si>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</si>
  <si>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</si>
  <si>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</si>
  <si>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</si>
  <si>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</si>
  <si>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</si>
  <si>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</si>
  <si>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60-4-14-750.00 Sales Consessions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</si>
  <si>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</si>
  <si>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</si>
  <si>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</si>
  <si>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</si>
  <si>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</si>
  <si>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</si>
  <si>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</si>
  <si>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60-4-14-899.00 Sale of Fixed Assets</t>
  </si>
  <si>
    <t>60-4-14-900.00 Loan Proceeds</t>
  </si>
  <si>
    <t>60-4-14-910.40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</si>
  <si>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</si>
  <si>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</si>
  <si>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</si>
  <si>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</si>
  <si>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</si>
  <si>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</si>
  <si>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</si>
  <si>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</si>
  <si>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</si>
  <si>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</si>
  <si>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</si>
  <si>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</si>
  <si>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</si>
  <si>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</si>
  <si>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</si>
  <si>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</si>
  <si>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</si>
  <si>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</si>
  <si>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</si>
  <si>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Computer Software Maint</t>
  </si>
  <si>
    <t>60-5-14-233.00 Computer Hardware Maint</t>
  </si>
  <si>
    <t>60-5-14-250.00 Franchise Fees</t>
  </si>
  <si>
    <t>60-5-14-251.00 Administrative Fees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</si>
  <si>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</si>
  <si>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</si>
  <si>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</si>
  <si>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</si>
  <si>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</si>
  <si>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</si>
  <si>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</si>
  <si>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</si>
  <si>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</si>
  <si>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</si>
  <si>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</si>
  <si>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</si>
  <si>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</si>
  <si>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</si>
  <si>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</si>
  <si>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</si>
  <si>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</si>
  <si>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</si>
  <si>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60-5-14-331.00 Community Clean-up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</si>
  <si>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</si>
  <si>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</si>
  <si>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</si>
  <si>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</si>
  <si>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</si>
  <si>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60-5-14-556.00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</si>
  <si>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</si>
  <si>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</si>
  <si>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</si>
  <si>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</si>
  <si>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</si>
  <si>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60-5-14-910.80 Transfers-out Special Revenue</t>
  </si>
  <si>
    <t>TOTAL 14-SOLID WASTE DISPOSAL</t>
  </si>
  <si>
    <t>18-STREET SANITATION MOVED TO FUND 61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</si>
  <si>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</si>
  <si>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</si>
  <si>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</si>
  <si>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</si>
  <si>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</si>
  <si>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</si>
  <si>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</si>
  <si>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</si>
  <si>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</si>
  <si>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</si>
  <si>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</si>
  <si>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</si>
  <si>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</si>
  <si>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</si>
  <si>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</si>
  <si>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</si>
  <si>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</si>
  <si>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60-5-18-392.00  Bed Debt Expense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</si>
  <si>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</si>
  <si>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</si>
  <si>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</si>
  <si>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</si>
  <si>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60-5-18-910.61 Transfer-out to Street Sanitation Fund</t>
  </si>
  <si>
    <t>60-5-18-901.00 Capital Outlay - Financed</t>
  </si>
  <si>
    <t>TOTAL 18-STREET SANITATION</t>
  </si>
  <si>
    <t>61 - STREET SANITAITON FUND</t>
  </si>
  <si>
    <t>General Revenues</t>
  </si>
  <si>
    <t>61-4-18-700.00 Street Sweeping Svc</t>
  </si>
  <si>
    <t>61-4-18-900.00 Loan Proceeds</t>
  </si>
  <si>
    <t>61-4-18-910.60 Transfers-in from Solid Waste</t>
  </si>
  <si>
    <t>18-STREET SANITATION</t>
  </si>
  <si>
    <t>61-5-18-101.00 Regular Pay</t>
  </si>
  <si>
    <t>61-5-18-102.00 Overtime Pay</t>
  </si>
  <si>
    <t>61-5-18-103.00  Certificaiton Pay</t>
  </si>
  <si>
    <t>61-5-18-110.00  Hospital Insurance</t>
  </si>
  <si>
    <t>61-5-18-111.00  Municipal Retirement</t>
  </si>
  <si>
    <t>61-5-18-112.00 Worker's Comp Insurance</t>
  </si>
  <si>
    <t>61-5-18-113.00 Unemployment Insurance</t>
  </si>
  <si>
    <t>61-5-18-114.00 Payroll Taxes</t>
  </si>
  <si>
    <t>61-5-18-202.00 Utilities</t>
  </si>
  <si>
    <t>61-5-18-301.00 Employee Expense</t>
  </si>
  <si>
    <t>61-5-18-301.02 Employee Training</t>
  </si>
  <si>
    <t>61-5-18-302.00 Supplies</t>
  </si>
  <si>
    <t>61-5-18-303.00 Fuel</t>
  </si>
  <si>
    <t>61-5-18-304.00 Vehicles</t>
  </si>
  <si>
    <t>61-5-18-308.00 Heavy Rolling Stock</t>
  </si>
  <si>
    <t>61-5-18-309.00  Small Equipment</t>
  </si>
  <si>
    <t>61-5-18-314.00  Drug Testing</t>
  </si>
  <si>
    <t>61-5-18-316.00  Chemicals</t>
  </si>
  <si>
    <t>60-5-18-317.00  Uniforms</t>
  </si>
  <si>
    <t>61-5-18-392.00  Bed Debt Expense</t>
  </si>
  <si>
    <t>61-5-18-398.00  Interest Expense</t>
  </si>
  <si>
    <t>61-5-18-401.00 Capital Outlay - Projects</t>
  </si>
  <si>
    <t>61-5-18-402.00 Capital Outlay-Vechicles &amp; Equip</t>
  </si>
  <si>
    <t>61-5-18-900.00 Principal Debt Requirement</t>
  </si>
  <si>
    <t>80-5-47-901.00 Capital Outlay Financed</t>
  </si>
  <si>
    <t>80 -SPECIAL REVENUE FUND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</si>
  <si>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</si>
  <si>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</si>
  <si>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</si>
  <si>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</si>
  <si>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</si>
  <si>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</si>
  <si>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</si>
  <si>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</si>
  <si>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80-4-16-629.00  Grants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</si>
  <si>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</si>
  <si>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</si>
  <si>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</si>
  <si>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</si>
  <si>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</si>
  <si>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</si>
  <si>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</si>
  <si>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</si>
  <si>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</si>
  <si>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</si>
  <si>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</si>
  <si>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</si>
  <si>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 Hangar</t>
  </si>
  <si>
    <t>80-4-43-671.01  Contribution from C47</t>
  </si>
  <si>
    <t>80-4-43-672.00 TXDOT-Airport AWOS</t>
  </si>
  <si>
    <t>80-4-43-673.00 TXDOT-Airport Repavement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</si>
  <si>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</si>
  <si>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</si>
  <si>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</si>
  <si>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</si>
  <si>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</si>
  <si>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</si>
  <si>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</si>
  <si>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</si>
  <si>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80-4-43-684.00 TDA Grant - Water -   #711059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</si>
  <si>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</si>
  <si>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</si>
  <si>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</si>
  <si>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</si>
  <si>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</si>
  <si>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</si>
  <si>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</si>
  <si>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80-4-47-601.00  Cemetery Tax - Current</t>
  </si>
  <si>
    <t>80-4-47-602.00  Cemetery Tax - Delinquent</t>
  </si>
  <si>
    <t>80-4-47-603.00  Cemetery Tax - Penalties / Int</t>
  </si>
  <si>
    <t>80-4-47-605.00  Payment in Lieu of Taxes</t>
  </si>
  <si>
    <t xml:space="preserve">80-4-16-910.00 Transfers-in </t>
  </si>
  <si>
    <t>80-4-16-910.22 Transfers-in from Electric</t>
  </si>
  <si>
    <t>80-4-16-910.40 Transfers-in from Gas</t>
  </si>
  <si>
    <t>80-4-16-910.60  Transfers-in from Solid Waste</t>
  </si>
  <si>
    <t>80-4-43-910.10 Transfers-in from Genral Fund</t>
  </si>
  <si>
    <t>80-4-43-910.22 Transfers-in from Electric</t>
  </si>
  <si>
    <t>80-4-43-910.30 Transfers-in from Water</t>
  </si>
  <si>
    <t>80-4-43-910.40 Transfers-in from Gas</t>
  </si>
  <si>
    <t>80-4-43-910.60 Transfers-in from Solid Waste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</si>
  <si>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</si>
  <si>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</si>
  <si>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</si>
  <si>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</si>
  <si>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</si>
  <si>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</si>
  <si>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</si>
  <si>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</si>
  <si>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</si>
  <si>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80-5-15-910.82 Transfers-out to Hotel/Motel Fund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</si>
  <si>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</si>
  <si>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</si>
  <si>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</si>
  <si>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</si>
  <si>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</si>
  <si>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</si>
  <si>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</si>
  <si>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</si>
  <si>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</si>
  <si>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</si>
  <si>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</si>
  <si>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</si>
  <si>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</si>
  <si>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</si>
  <si>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</si>
  <si>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</si>
  <si>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</si>
  <si>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</si>
  <si>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</si>
  <si>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</si>
  <si>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</si>
  <si>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</si>
  <si>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80-5-16-302.04  Supplies - Home Delivery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</si>
  <si>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</si>
  <si>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</si>
  <si>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</si>
  <si>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</si>
  <si>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</si>
  <si>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</si>
  <si>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</si>
  <si>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</si>
  <si>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</si>
  <si>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</si>
  <si>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</si>
  <si>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</si>
  <si>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</si>
  <si>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</si>
  <si>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</si>
  <si>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80-5-43-263.00 LCRA Grant</t>
  </si>
  <si>
    <t>80-5-43-264.00 CVCOG Grant - Recycling Build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</si>
  <si>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</si>
  <si>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</si>
  <si>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</si>
  <si>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</si>
  <si>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</si>
  <si>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</si>
  <si>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</si>
  <si>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</si>
  <si>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</si>
  <si>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</si>
  <si>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</si>
  <si>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</si>
  <si>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Hangar</t>
  </si>
  <si>
    <t>80-5-43-271.01      Local Cost</t>
  </si>
  <si>
    <t>80-5-43-272.00 TXDOT-Airport - AWOS</t>
  </si>
  <si>
    <t xml:space="preserve">80-5-43-272.01      Local Cost     </t>
  </si>
  <si>
    <t>80-5-43-273.00 TXDOT-Airport - Repavement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</si>
  <si>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</si>
  <si>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</si>
  <si>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</si>
  <si>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</si>
  <si>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</si>
  <si>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</si>
  <si>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</si>
  <si>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</si>
  <si>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</si>
  <si>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</si>
  <si>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</si>
  <si>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</si>
  <si>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</si>
  <si>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</si>
  <si>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80-5-43-280.00  Lt. Conway (Stanburn) Park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</si>
  <si>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</si>
  <si>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</si>
  <si>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</si>
  <si>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</si>
  <si>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</si>
  <si>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</si>
  <si>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</si>
  <si>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</si>
  <si>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</si>
  <si>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 xml:space="preserve">80-5-43-910.00 Transfers-out </t>
  </si>
  <si>
    <t>80-5-43-910.30 Transfers-out to Water</t>
  </si>
  <si>
    <t>TOTAL 43-COMMUNITY DEVELOPMENT</t>
  </si>
  <si>
    <t>47-CEMETERY MOVED TO FUND 81</t>
  </si>
  <si>
    <t>80-5-47-101.00 Regular Pay</t>
  </si>
  <si>
    <t>80-5-47-102.00 Overtime Pay</t>
  </si>
  <si>
    <t>80-5-47-112.00 Worker's Comp Insurance</t>
  </si>
  <si>
    <t>80-5-47-113.00 Unemployment Insurance</t>
  </si>
  <si>
    <t>80-5-47-114.00 Payroll Taxes</t>
  </si>
  <si>
    <t>80-5-47-203.00 Professional Fees</t>
  </si>
  <si>
    <t>80-5-47-301.00  Employee Expense</t>
  </si>
  <si>
    <t>80-5-47-314.00  Drug Testing</t>
  </si>
  <si>
    <t>80-5-47-324.00  General Repairs</t>
  </si>
  <si>
    <t>80-5-47-401.00 Capital Outlay - Projects</t>
  </si>
  <si>
    <t>80-5-47-402.00 Capital Outlay-Vechicles &amp; Equip</t>
  </si>
  <si>
    <t>80-5-47-910.81 Transfers-out to Cemetery Fund</t>
  </si>
  <si>
    <t>TOTAL 47-CEMETERY</t>
  </si>
  <si>
    <t xml:space="preserve">REVENUE OVER/(UNDER) EXPENDITURES   </t>
  </si>
  <si>
    <t xml:space="preserve">NET WORKING CAPITAL </t>
  </si>
  <si>
    <t>81 - CEMETERY FUND</t>
  </si>
  <si>
    <t>81-4-47-601.00  Cemetery Tax - Current</t>
  </si>
  <si>
    <t>81-4-47-602.00  Cemetery Tax - Delinquent</t>
  </si>
  <si>
    <t>81-4-47-603.00  Cemetery Tax - Penalties / Int</t>
  </si>
  <si>
    <t>81-4-47-605.00  Payment in Lieu of Taxes</t>
  </si>
  <si>
    <t>81-4-47-910.80 Transfers-in from Special Revenue</t>
  </si>
  <si>
    <t>81 -CEMETERY FUND</t>
  </si>
  <si>
    <t>47-CEMETERY</t>
  </si>
  <si>
    <t>81-5-47-101.00 Regular Pay</t>
  </si>
  <si>
    <t>81-5-47-102.00 Overtime Pay</t>
  </si>
  <si>
    <t>81-5-47-110.00  Hospital Insurance</t>
  </si>
  <si>
    <t>81-5-47-111.00  Municipal Retirement</t>
  </si>
  <si>
    <t>81-5-47-112.00 Worker's Comp Insurance</t>
  </si>
  <si>
    <t>81-5-47-113.00 Unemployment Insurance</t>
  </si>
  <si>
    <t>81-5-47-114.00 Payroll Taxes</t>
  </si>
  <si>
    <t>81-5-47-203.00 Professional Fees</t>
  </si>
  <si>
    <t>81-5-47-314.00  Drug Testing</t>
  </si>
  <si>
    <t>81-5-47-317.00  Uniforms &amp; Accessories</t>
  </si>
  <si>
    <t>81-5-47-312.00  General Repairs</t>
  </si>
  <si>
    <t>81-5-47-401.00 Capital Outlay - Projects</t>
  </si>
  <si>
    <t>81-5-47-402.00 Capital Outlay-Vechicles &amp; Equip</t>
  </si>
  <si>
    <t>81  -CEMETERY FUND</t>
  </si>
  <si>
    <t>82- HOTEL / MOTEL TAX FUND</t>
  </si>
  <si>
    <t>82-4-48-655.00  Motel Tax Receipts</t>
  </si>
  <si>
    <t>82- HOTEL / MOTEL TAX  FUND</t>
  </si>
  <si>
    <t>48-HOTEL / MOTEL</t>
  </si>
  <si>
    <t>82-5-48-254.00 Qualified Projects</t>
  </si>
  <si>
    <t>82-5-48-255.00 Chamber of Commerce</t>
  </si>
  <si>
    <t>TOTAL 48 HOTEL / MOTEL</t>
  </si>
  <si>
    <t>83 -SPECIAL PURPOSE FUNDS</t>
  </si>
  <si>
    <t>83-4-49-651.00  Drug Seizure Awards</t>
  </si>
  <si>
    <t>83-4-49-650.00  Education Subsidy</t>
  </si>
  <si>
    <t>83-4-49-632.01  Security Fees</t>
  </si>
  <si>
    <t>83-4-49-632.02  Technology Fees</t>
  </si>
  <si>
    <t>83-4-49-910.10 Transfers-in from General Fund</t>
  </si>
  <si>
    <t>49- POLICE / SECURITY / TECH</t>
  </si>
  <si>
    <t>83-5-49-350.00 Police Educational Training</t>
  </si>
  <si>
    <t>83-5-49-351.00 Drug Enforcement Program</t>
  </si>
  <si>
    <t>83-5-49-332.01 Security Expense - Court</t>
  </si>
  <si>
    <t>83-5-49-332.02 Technology Upgrades - Court</t>
  </si>
  <si>
    <t>83-5-49-401.00 Capital Outlay - Projects</t>
  </si>
  <si>
    <t>83-5-49-402.00 Capital Outlay-Vechicles &amp; Equip</t>
  </si>
  <si>
    <t>TOTAL 49-POLICE / MINICIPAL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</si>
</sst>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5" x14ac:knownFonts="1">
    <font>
      <sz val="10"/>
      <name val="Arial"/>
    </font>
    <font>
      <sz val="10"/>
      <name val="Arial"/>
    </font>
    <font>
      <sz val="7.5"/>
      <name val="Arial Narrow"/>
      <family val="2"/>
    </font>
    <font>
      <sz val="10"/>
      <name val="Arial Narrow"/>
      <family val="2"/>
    </font>
    <font>
      <b/>
      <u/>
      <sz val="7.5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sz val="7.5"/>
      <color rgb="FFFF0000"/>
      <name val="Arial Narrow"/>
      <family val="2"/>
    </font>
    <font>
      <b/>
      <sz val="7.5"/>
      <color rgb="FFFF0000"/>
      <name val="Arial Narrow"/>
      <family val="2"/>
    </font>
    <font>
      <sz val="10"/>
      <color indexed="10"/>
      <name val="Arial Narrow"/>
      <family val="2"/>
    </font>
    <font>
      <sz val="8"/>
      <name val="Arial Narrow"/>
      <family val="2"/>
    </font>
    <font>
      <sz val="7.5"/>
      <color theme="1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22" fontId="2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38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38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38" fontId="3" fillId="0" borderId="0" xfId="0" applyNumberFormat="1" applyFont="1" applyFill="1"/>
    <xf numFmtId="38" fontId="2" fillId="0" borderId="1" xfId="0" applyNumberFormat="1" applyFont="1" applyFill="1" applyBorder="1"/>
    <xf numFmtId="3" fontId="2" fillId="0" borderId="1" xfId="0" applyNumberFormat="1" applyFont="1" applyFill="1" applyBorder="1"/>
    <xf numFmtId="40" fontId="2" fillId="0" borderId="0" xfId="0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38" fontId="2" fillId="0" borderId="0" xfId="0" applyNumberFormat="1" applyFont="1" applyFill="1" applyBorder="1"/>
    <xf numFmtId="3" fontId="2" fillId="0" borderId="0" xfId="0" applyNumberFormat="1" applyFont="1" applyFill="1" applyBorder="1"/>
    <xf numFmtId="38" fontId="7" fillId="0" borderId="0" xfId="0" applyNumberFormat="1" applyFont="1" applyFill="1"/>
    <xf numFmtId="3" fontId="8" fillId="0" borderId="0" xfId="0" applyNumberFormat="1" applyFont="1" applyFill="1"/>
    <xf numFmtId="2" fontId="2" fillId="0" borderId="0" xfId="0" applyNumberFormat="1" applyFont="1" applyFill="1"/>
    <xf numFmtId="4" fontId="7" fillId="0" borderId="0" xfId="0" applyNumberFormat="1" applyFont="1" applyFill="1"/>
    <xf numFmtId="37" fontId="2" fillId="0" borderId="0" xfId="0" applyNumberFormat="1" applyFont="1" applyFill="1"/>
    <xf numFmtId="38" fontId="2" fillId="0" borderId="2" xfId="0" applyNumberFormat="1" applyFont="1" applyFill="1" applyBorder="1"/>
    <xf numFmtId="3" fontId="2" fillId="0" borderId="2" xfId="0" applyNumberFormat="1" applyFont="1" applyFill="1" applyBorder="1"/>
    <xf numFmtId="0" fontId="5" fillId="0" borderId="0" xfId="0" applyFont="1" applyFill="1" applyBorder="1"/>
    <xf numFmtId="37" fontId="2" fillId="0" borderId="1" xfId="0" applyNumberFormat="1" applyFont="1" applyFill="1" applyBorder="1"/>
    <xf numFmtId="0" fontId="9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0" fontId="7" fillId="0" borderId="0" xfId="0" applyFont="1" applyFill="1"/>
    <xf numFmtId="38" fontId="5" fillId="0" borderId="0" xfId="0" applyNumberFormat="1" applyFont="1" applyFill="1"/>
    <xf numFmtId="3" fontId="5" fillId="0" borderId="0" xfId="0" applyNumberFormat="1" applyFont="1" applyFill="1"/>
    <xf numFmtId="38" fontId="2" fillId="0" borderId="0" xfId="1" applyNumberFormat="1" applyFont="1" applyFill="1"/>
    <xf numFmtId="3" fontId="9" fillId="0" borderId="0" xfId="0" applyNumberFormat="1" applyFont="1" applyFill="1"/>
    <xf numFmtId="164" fontId="2" fillId="0" borderId="0" xfId="0" applyNumberFormat="1" applyFont="1" applyFill="1"/>
    <xf numFmtId="0" fontId="10" fillId="0" borderId="0" xfId="0" applyFont="1" applyFill="1"/>
    <xf numFmtId="38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8" fontId="6" fillId="0" borderId="0" xfId="0" applyNumberFormat="1" applyFont="1" applyFill="1"/>
    <xf numFmtId="38" fontId="2" fillId="0" borderId="0" xfId="0" applyNumberFormat="1" applyFont="1" applyFill="1" applyAlignment="1">
      <alignment horizontal="right"/>
    </xf>
    <xf numFmtId="0" fontId="11" fillId="0" borderId="0" xfId="0" applyFont="1" applyFill="1"/>
    <xf numFmtId="38" fontId="11" fillId="0" borderId="0" xfId="0" applyNumberFormat="1" applyFont="1" applyFill="1"/>
    <xf numFmtId="3" fontId="11" fillId="0" borderId="0" xfId="0" applyNumberFormat="1" applyFont="1" applyFill="1"/>
    <xf numFmtId="3" fontId="12" fillId="0" borderId="0" xfId="0" applyNumberFormat="1" applyFont="1" applyFill="1" applyAlignment="1">
      <alignment horizontal="right"/>
    </xf>
    <xf numFmtId="38" fontId="8" fillId="0" borderId="0" xfId="0" applyNumberFormat="1" applyFont="1" applyFill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40" fontId="6" fillId="0" borderId="0" xfId="0" applyNumberFormat="1" applyFont="1" applyFill="1"/>
    <xf numFmtId="165" fontId="2" fillId="0" borderId="0" xfId="0" applyNumberFormat="1" applyFont="1" applyFill="1"/>
    <xf numFmtId="166" fontId="2" fillId="0" borderId="0" xfId="0" applyNumberFormat="1" applyFont="1" applyFill="1"/>
    <xf numFmtId="3" fontId="7" fillId="0" borderId="0" xfId="0" applyNumberFormat="1" applyFont="1" applyFill="1"/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AH5500"/>
  <sheetViews>
    <sheetView tabSelected="1" topLeftCell="A56" workbookViewId="0">
      <selection activeCell="A56" sqref="A56"/>
    </sheetView>
  </sheetViews>
  <sheetFormatPr defaultRowHeight="12.75" x14ac:dyDescent="0.2"/>
  <cols>
    <col min="1" max="1" width="34.7109375" style="3" customWidth="1"/>
    <col min="2" max="2" width="1.28515625" style="3" customWidth="1"/>
    <col min="3" max="3" width="10.85546875" style="2" customWidth="1"/>
    <col min="4" max="4" width="1.7109375" style="3" customWidth="1"/>
    <col min="5" max="5" width="10.85546875" style="2" customWidth="1"/>
    <col min="6" max="6" width="1.42578125" style="3" customWidth="1"/>
    <col min="7" max="7" width="10.85546875" style="2" customWidth="1"/>
    <col min="8" max="8" width="1.42578125" style="3" customWidth="1"/>
    <col min="9" max="9" width="10.85546875" style="2" customWidth="1"/>
    <col min="10" max="10" width="1.28515625" style="3" customWidth="1"/>
    <col min="11" max="11" width="10.140625" style="4" customWidth="1"/>
    <col min="12" max="12" width="1.28515625" style="3" customWidth="1"/>
    <col min="13" max="13" width="9" style="4" hidden="1" customWidth="1"/>
    <col min="14" max="14" width="1.28515625" style="3" hidden="1" customWidth="1"/>
    <col min="15" max="15" width="9.28515625" style="4" hidden="1" customWidth="1"/>
    <col min="16" max="16" width="1.28515625" style="3" hidden="1" customWidth="1"/>
    <col min="17" max="17" width="9.140625" style="4" customWidth="1"/>
    <col min="18" max="18" width="9.140625" style="3"/>
    <col min="19" max="19" width="9.140625" style="4"/>
    <col min="20" max="20" width="9.7109375" style="5" hidden="1" customWidth="1"/>
    <col min="21" max="31" width="1.85546875" style="3" customWidth="1"/>
    <col min="32" max="32" width="10.42578125" style="3" bestFit="1" customWidth="1"/>
    <col min="33" max="16384" width="9.140625" style="3"/>
  </cols>
  <sheetData>
    <row r="1" spans="1:20" ht="11.85" customHeight="1" x14ac:dyDescent="0.2">
      <c r="A1" s="1"/>
      <c r="B1" s="1"/>
      <c r="E1" s="2" t="s">
        <v>0</v>
      </c>
    </row>
    <row r="2" spans="1:20" ht="11.85" customHeight="1" x14ac:dyDescent="0.2">
      <c r="E2" s="2" t="s">
        <v>1</v>
      </c>
    </row>
    <row r="3" spans="1:20" ht="11.85" customHeight="1" x14ac:dyDescent="0.2">
      <c r="E3" s="2" t="s">
        <v>2</v>
      </c>
    </row>
    <row r="4" spans="1:20" ht="11.85" customHeight="1" x14ac:dyDescent="0.2">
      <c r="A4" s="3" t="s">
        <v>3</v>
      </c>
    </row>
    <row r="5" spans="1:20" ht="11.85" customHeight="1" x14ac:dyDescent="0.2"/>
    <row r="6" spans="1:20" ht="11.85" customHeight="1" x14ac:dyDescent="0.2">
      <c r="I6" s="55" t="s">
        <v>4</v>
      </c>
      <c r="J6" s="55"/>
      <c r="K6" s="55"/>
      <c r="L6" s="6"/>
      <c r="M6" s="55" t="s">
        <v>5</v>
      </c>
      <c r="N6" s="55"/>
      <c r="O6" s="55"/>
      <c r="P6" s="55"/>
      <c r="Q6" s="55"/>
    </row>
    <row r="7" spans="1:20" ht="11.85" customHeight="1" x14ac:dyDescent="0.2">
      <c r="C7" s="7" t="s">
        <v>6</v>
      </c>
      <c r="D7" s="6"/>
      <c r="E7" s="7" t="s">
        <v>7</v>
      </c>
      <c r="F7" s="6"/>
      <c r="G7" s="7" t="s">
        <v>8</v>
      </c>
      <c r="H7" s="6"/>
      <c r="I7" s="7" t="s">
        <v>9</v>
      </c>
      <c r="J7" s="6"/>
      <c r="K7" s="8" t="s">
        <v>10</v>
      </c>
      <c r="L7" s="6"/>
      <c r="M7" s="8" t="s">
        <v>5</v>
      </c>
      <c r="N7" s="6"/>
      <c r="O7" s="8" t="s">
        <v>5</v>
      </c>
      <c r="P7" s="6"/>
      <c r="Q7" s="8" t="s">
        <v>11</v>
      </c>
    </row>
    <row r="8" spans="1:20" ht="11.85" customHeight="1" x14ac:dyDescent="0.2">
      <c r="A8" s="9"/>
      <c r="C8" s="10" t="s">
        <v>12</v>
      </c>
      <c r="D8" s="6"/>
      <c r="E8" s="10" t="s">
        <v>12</v>
      </c>
      <c r="F8" s="6"/>
      <c r="G8" s="10" t="s">
        <v>12</v>
      </c>
      <c r="H8" s="6"/>
      <c r="I8" s="10" t="s">
        <v>13</v>
      </c>
      <c r="J8" s="6"/>
      <c r="K8" s="11" t="s">
        <v>13</v>
      </c>
      <c r="L8" s="6"/>
      <c r="M8" s="11" t="s">
        <v>14</v>
      </c>
      <c r="N8" s="6"/>
      <c r="O8" s="11" t="s">
        <v>15</v>
      </c>
      <c r="P8" s="6"/>
      <c r="Q8" s="11" t="s">
        <v>13</v>
      </c>
    </row>
    <row r="9" spans="1:20" ht="11.85" customHeight="1" x14ac:dyDescent="0.2"/>
    <row r="10" spans="1:20" ht="11.85" customHeight="1" x14ac:dyDescent="0.2">
      <c r="A10" s="3" t="s">
        <v>16</v>
      </c>
    </row>
    <row r="11" spans="1:20" ht="11.85" customHeight="1" x14ac:dyDescent="0.2">
      <c r="A11" s="3" t="s">
        <v>17</v>
      </c>
      <c r="C11" s="2">
        <v>3104149</v>
      </c>
      <c r="D11" s="2"/>
      <c r="E11" s="2">
        <f>C2266</f>
        <v>3007534.5600000024</v>
      </c>
      <c r="F11" s="2"/>
      <c r="G11" s="2">
        <f>E2266</f>
        <v>2845990.9460000014</v>
      </c>
      <c r="H11" s="2"/>
      <c r="I11" s="2">
        <f>G2266</f>
        <v>3153811.4659999991</v>
      </c>
      <c r="J11" s="2"/>
      <c r="K11" s="4">
        <f>+I11</f>
        <v>3153811.4659999991</v>
      </c>
      <c r="L11" s="2"/>
      <c r="M11" s="4">
        <f>K2266</f>
        <v>2280726.4659999982</v>
      </c>
      <c r="N11" s="2"/>
      <c r="P11" s="2"/>
      <c r="Q11" s="4">
        <f>M11</f>
        <v>2280726.4659999982</v>
      </c>
    </row>
    <row r="12" spans="1:20" ht="11.85" customHeight="1" x14ac:dyDescent="0.2">
      <c r="D12" s="2"/>
      <c r="F12" s="2"/>
      <c r="H12" s="2"/>
      <c r="J12" s="2"/>
      <c r="L12" s="2"/>
      <c r="N12" s="2"/>
      <c r="P12" s="2"/>
    </row>
    <row r="13" spans="1:20" ht="11.85" customHeight="1" x14ac:dyDescent="0.2">
      <c r="A13" s="12" t="s">
        <v>18</v>
      </c>
      <c r="B13" s="13"/>
      <c r="D13" s="2"/>
      <c r="F13" s="2"/>
      <c r="H13" s="2"/>
      <c r="J13" s="2"/>
      <c r="L13" s="2"/>
      <c r="N13" s="2"/>
      <c r="P13" s="2"/>
    </row>
    <row r="14" spans="1:20" ht="11.85" customHeight="1" x14ac:dyDescent="0.2">
      <c r="D14" s="2"/>
      <c r="F14" s="2"/>
      <c r="H14" s="2"/>
      <c r="J14" s="2"/>
      <c r="L14" s="2"/>
      <c r="N14" s="2"/>
      <c r="P14" s="2"/>
    </row>
    <row r="15" spans="1:20" ht="11.85" customHeight="1" x14ac:dyDescent="0.2">
      <c r="A15" s="13" t="s">
        <v>19</v>
      </c>
      <c r="B15" s="13"/>
      <c r="D15" s="2"/>
      <c r="F15" s="2"/>
      <c r="H15" s="2"/>
      <c r="J15" s="2"/>
      <c r="L15" s="2"/>
      <c r="N15" s="2"/>
      <c r="P15" s="2"/>
    </row>
    <row r="16" spans="1:20" ht="11.85" customHeight="1" x14ac:dyDescent="0.2">
      <c r="A16" s="3" t="s">
        <v>20</v>
      </c>
      <c r="C16" s="2">
        <v>727070.55</v>
      </c>
      <c r="D16" s="2"/>
      <c r="E16" s="2">
        <v>800299.44</v>
      </c>
      <c r="F16" s="2"/>
      <c r="G16" s="2">
        <v>881225.19</v>
      </c>
      <c r="H16" s="2"/>
      <c r="I16" s="2">
        <v>880000</v>
      </c>
      <c r="J16" s="2"/>
      <c r="K16" s="4">
        <v>880000</v>
      </c>
      <c r="L16" s="2"/>
      <c r="M16" s="4">
        <v>865000</v>
      </c>
      <c r="N16" s="2"/>
      <c r="O16" s="4">
        <v>0</v>
      </c>
      <c r="P16" s="2"/>
      <c r="Q16" s="4">
        <f>M16+O16</f>
        <v>865000</v>
      </c>
      <c r="T16" s="14"/>
    </row>
    <row r="17" spans="1:33" ht="11.85" customHeight="1" x14ac:dyDescent="0.2">
      <c r="A17" s="3" t="s">
        <v>21</v>
      </c>
      <c r="C17" s="2">
        <v>42852.17</v>
      </c>
      <c r="D17" s="2"/>
      <c r="E17" s="2">
        <v>22220.57</v>
      </c>
      <c r="F17" s="2"/>
      <c r="G17" s="2">
        <v>47947.73</v>
      </c>
      <c r="H17" s="2"/>
      <c r="I17" s="2">
        <v>25000</v>
      </c>
      <c r="J17" s="2"/>
      <c r="K17" s="4">
        <v>25000</v>
      </c>
      <c r="L17" s="2"/>
      <c r="M17" s="4">
        <v>20000</v>
      </c>
      <c r="N17" s="2"/>
      <c r="O17" s="4">
        <v>0</v>
      </c>
      <c r="P17" s="2"/>
      <c r="Q17" s="4">
        <f>M17+O17</f>
        <v>20000</v>
      </c>
    </row>
    <row r="18" spans="1:33" ht="11.85" customHeight="1" x14ac:dyDescent="0.2">
      <c r="A18" s="3" t="s">
        <v>22</v>
      </c>
      <c r="C18" s="2">
        <v>20015.34</v>
      </c>
      <c r="D18" s="2"/>
      <c r="E18" s="2">
        <v>19064.11</v>
      </c>
      <c r="F18" s="2"/>
      <c r="G18" s="2">
        <v>20427.240000000002</v>
      </c>
      <c r="H18" s="2"/>
      <c r="I18" s="2">
        <v>18000</v>
      </c>
      <c r="J18" s="2"/>
      <c r="K18" s="4">
        <v>18000</v>
      </c>
      <c r="L18" s="2"/>
      <c r="M18" s="4">
        <v>18000</v>
      </c>
      <c r="N18" s="2"/>
      <c r="O18" s="4">
        <v>0</v>
      </c>
      <c r="P18" s="2"/>
      <c r="Q18" s="4">
        <f>M18+O18</f>
        <v>18000</v>
      </c>
    </row>
    <row r="19" spans="1:33" ht="11.85" hidden="1" customHeight="1" x14ac:dyDescent="0.2">
      <c r="A19" s="3" t="s">
        <v>23</v>
      </c>
      <c r="C19" s="2">
        <v>0</v>
      </c>
      <c r="D19" s="2"/>
      <c r="E19" s="2">
        <v>0</v>
      </c>
      <c r="F19" s="2"/>
      <c r="G19" s="2">
        <v>0</v>
      </c>
      <c r="H19" s="2"/>
      <c r="I19" s="2">
        <v>0</v>
      </c>
      <c r="J19" s="2"/>
      <c r="K19" s="4">
        <v>0</v>
      </c>
      <c r="L19" s="2"/>
      <c r="M19" s="4">
        <v>0</v>
      </c>
      <c r="N19" s="2"/>
      <c r="O19" s="4">
        <v>0</v>
      </c>
      <c r="P19" s="2"/>
      <c r="Q19" s="4">
        <f>M19+O19</f>
        <v>0</v>
      </c>
    </row>
    <row r="20" spans="1:33" ht="11.85" customHeight="1" x14ac:dyDescent="0.2">
      <c r="A20" s="3" t="s">
        <v>24</v>
      </c>
      <c r="C20" s="15">
        <v>4728</v>
      </c>
      <c r="D20" s="2"/>
      <c r="E20" s="15">
        <v>5335</v>
      </c>
      <c r="F20" s="2"/>
      <c r="G20" s="15">
        <v>5523</v>
      </c>
      <c r="H20" s="2"/>
      <c r="I20" s="15">
        <v>5000</v>
      </c>
      <c r="J20" s="2"/>
      <c r="K20" s="16">
        <v>5000</v>
      </c>
      <c r="L20" s="2"/>
      <c r="M20" s="16">
        <v>5000</v>
      </c>
      <c r="N20" s="2"/>
      <c r="O20" s="16">
        <v>0</v>
      </c>
      <c r="P20" s="2"/>
      <c r="Q20" s="16">
        <f>M20+O20</f>
        <v>5000</v>
      </c>
    </row>
    <row r="21" spans="1:33" ht="11.85" customHeight="1" x14ac:dyDescent="0.2">
      <c r="A21" s="3" t="s">
        <v>25</v>
      </c>
      <c r="C21" s="2">
        <f>SUM(C16:C20)</f>
        <v>794666.06</v>
      </c>
      <c r="D21" s="2"/>
      <c r="E21" s="2">
        <f>SUM(E16:E20)</f>
        <v>846919.11999999988</v>
      </c>
      <c r="F21" s="2"/>
      <c r="G21" s="2">
        <f>SUM(G16:G20)</f>
        <v>955123.15999999992</v>
      </c>
      <c r="H21" s="2"/>
      <c r="I21" s="2">
        <f>SUM(I16:I20)</f>
        <v>928000</v>
      </c>
      <c r="J21" s="2"/>
      <c r="K21" s="4">
        <f>SUM(K16:K20)</f>
        <v>928000</v>
      </c>
      <c r="L21" s="2"/>
      <c r="M21" s="4">
        <f>SUM(M16:M20)</f>
        <v>908000</v>
      </c>
      <c r="N21" s="2"/>
      <c r="O21" s="4">
        <f>SUM(O16:O20)</f>
        <v>0</v>
      </c>
      <c r="P21" s="2"/>
      <c r="Q21" s="4">
        <f>SUM(Q16:Q20)</f>
        <v>908000</v>
      </c>
      <c r="R21" s="17"/>
      <c r="U21" s="2"/>
    </row>
    <row r="22" spans="1:33" ht="11.85" customHeight="1" x14ac:dyDescent="0.2">
      <c r="D22" s="2"/>
      <c r="F22" s="2"/>
      <c r="H22" s="2"/>
      <c r="J22" s="2"/>
      <c r="L22" s="2"/>
      <c r="N22" s="2"/>
      <c r="P22" s="2"/>
    </row>
    <row r="23" spans="1:33" ht="11.85" customHeight="1" x14ac:dyDescent="0.2">
      <c r="A23" s="13" t="s">
        <v>26</v>
      </c>
      <c r="D23" s="2"/>
      <c r="F23" s="2"/>
      <c r="H23" s="2"/>
      <c r="J23" s="2"/>
      <c r="L23" s="2"/>
      <c r="N23" s="2"/>
      <c r="P23" s="2"/>
    </row>
    <row r="24" spans="1:33" ht="11.85" customHeight="1" x14ac:dyDescent="0.2">
      <c r="A24" s="3" t="s">
        <v>27</v>
      </c>
      <c r="C24" s="2">
        <v>971716.28</v>
      </c>
      <c r="D24" s="2"/>
      <c r="E24" s="2">
        <v>944642.04</v>
      </c>
      <c r="F24" s="2"/>
      <c r="G24" s="2">
        <v>1003335.47</v>
      </c>
      <c r="H24" s="2"/>
      <c r="I24" s="2">
        <v>945000</v>
      </c>
      <c r="J24" s="2"/>
      <c r="K24" s="4">
        <v>960000</v>
      </c>
      <c r="L24" s="2"/>
      <c r="M24" s="4">
        <v>900000</v>
      </c>
      <c r="N24" s="2"/>
      <c r="O24" s="4">
        <v>0</v>
      </c>
      <c r="P24" s="2"/>
      <c r="Q24" s="4">
        <f>M24+O24</f>
        <v>900000</v>
      </c>
    </row>
    <row r="25" spans="1:33" ht="11.85" customHeight="1" x14ac:dyDescent="0.2">
      <c r="A25" s="3" t="s">
        <v>28</v>
      </c>
      <c r="C25" s="2">
        <v>35322.29</v>
      </c>
      <c r="D25" s="2"/>
      <c r="E25" s="2">
        <v>30946.53</v>
      </c>
      <c r="F25" s="2"/>
      <c r="G25" s="2">
        <v>20237.419999999998</v>
      </c>
      <c r="H25" s="2"/>
      <c r="I25" s="2">
        <v>25000</v>
      </c>
      <c r="J25" s="2"/>
      <c r="K25" s="4">
        <v>25000</v>
      </c>
      <c r="L25" s="2"/>
      <c r="M25" s="4">
        <v>22000</v>
      </c>
      <c r="N25" s="2"/>
      <c r="O25" s="4">
        <v>0</v>
      </c>
      <c r="P25" s="2"/>
      <c r="Q25" s="4">
        <f>M25+O25</f>
        <v>22000</v>
      </c>
    </row>
    <row r="26" spans="1:33" ht="11.85" customHeight="1" x14ac:dyDescent="0.2">
      <c r="A26" s="3" t="s">
        <v>29</v>
      </c>
      <c r="C26" s="2">
        <v>38340.75</v>
      </c>
      <c r="D26" s="2"/>
      <c r="E26" s="2">
        <v>42624.39</v>
      </c>
      <c r="F26" s="2"/>
      <c r="G26" s="2">
        <v>38909.449999999997</v>
      </c>
      <c r="H26" s="2"/>
      <c r="I26" s="2">
        <v>38000</v>
      </c>
      <c r="J26" s="2"/>
      <c r="K26" s="4">
        <v>38000</v>
      </c>
      <c r="L26" s="2"/>
      <c r="M26" s="4">
        <v>30000</v>
      </c>
      <c r="N26" s="2"/>
      <c r="O26" s="4">
        <v>0</v>
      </c>
      <c r="P26" s="2"/>
      <c r="Q26" s="4">
        <f>M26+O26</f>
        <v>30000</v>
      </c>
    </row>
    <row r="27" spans="1:33" ht="11.85" customHeight="1" x14ac:dyDescent="0.2">
      <c r="A27" s="3" t="s">
        <v>30</v>
      </c>
      <c r="C27" s="15">
        <v>5144.22</v>
      </c>
      <c r="D27" s="2"/>
      <c r="E27" s="15">
        <v>6514.5</v>
      </c>
      <c r="F27" s="2"/>
      <c r="G27" s="15">
        <v>7763.72</v>
      </c>
      <c r="H27" s="2"/>
      <c r="I27" s="15">
        <v>5000</v>
      </c>
      <c r="J27" s="2"/>
      <c r="K27" s="16">
        <v>5000</v>
      </c>
      <c r="L27" s="2"/>
      <c r="M27" s="16">
        <v>5000</v>
      </c>
      <c r="N27" s="2"/>
      <c r="O27" s="16">
        <v>0</v>
      </c>
      <c r="P27" s="2"/>
      <c r="Q27" s="16">
        <f>M27+O27</f>
        <v>5000</v>
      </c>
    </row>
    <row r="28" spans="1:33" ht="11.85" customHeight="1" x14ac:dyDescent="0.2">
      <c r="A28" s="3" t="s">
        <v>31</v>
      </c>
      <c r="C28" s="2">
        <f>SUM(C24:C27)</f>
        <v>1050523.54</v>
      </c>
      <c r="D28" s="2"/>
      <c r="E28" s="2">
        <f>SUM(E24:E27)</f>
        <v>1024727.4600000001</v>
      </c>
      <c r="F28" s="2"/>
      <c r="G28" s="2">
        <f>SUM(G24:G27)</f>
        <v>1070246.06</v>
      </c>
      <c r="H28" s="2"/>
      <c r="I28" s="2">
        <f>SUM(I24:I27)</f>
        <v>1013000</v>
      </c>
      <c r="J28" s="2"/>
      <c r="K28" s="4">
        <f>SUM(K24:K27)</f>
        <v>1028000</v>
      </c>
      <c r="L28" s="2"/>
      <c r="M28" s="4">
        <f>SUM(M24:M27)</f>
        <v>957000</v>
      </c>
      <c r="N28" s="2"/>
      <c r="O28" s="4">
        <f>SUM(O24:O27)</f>
        <v>0</v>
      </c>
      <c r="P28" s="2"/>
      <c r="Q28" s="4">
        <f>SUM(Q24:Q27)</f>
        <v>957000</v>
      </c>
      <c r="R28" s="17"/>
      <c r="U28" s="2"/>
      <c r="W28" s="2"/>
      <c r="AF28" s="17"/>
      <c r="AG28" s="2"/>
    </row>
    <row r="29" spans="1:33" ht="11.85" customHeight="1" x14ac:dyDescent="0.2">
      <c r="D29" s="2"/>
      <c r="F29" s="2"/>
      <c r="H29" s="2"/>
      <c r="J29" s="2"/>
      <c r="L29" s="2"/>
      <c r="N29" s="2"/>
      <c r="P29" s="2"/>
    </row>
    <row r="30" spans="1:33" ht="11.85" customHeight="1" x14ac:dyDescent="0.2">
      <c r="A30" s="13" t="s">
        <v>32</v>
      </c>
      <c r="D30" s="2"/>
      <c r="F30" s="2"/>
      <c r="H30" s="2"/>
      <c r="J30" s="2"/>
      <c r="L30" s="2"/>
      <c r="N30" s="2"/>
      <c r="P30" s="2"/>
    </row>
    <row r="31" spans="1:33" ht="11.85" customHeight="1" x14ac:dyDescent="0.2">
      <c r="A31" s="3" t="s">
        <v>33</v>
      </c>
      <c r="C31" s="2">
        <v>0</v>
      </c>
      <c r="D31" s="2"/>
      <c r="E31" s="2">
        <v>0</v>
      </c>
      <c r="F31" s="2"/>
      <c r="G31" s="2">
        <v>0</v>
      </c>
      <c r="H31" s="2"/>
      <c r="I31" s="2">
        <v>1283341</v>
      </c>
      <c r="J31" s="2"/>
      <c r="K31" s="4">
        <v>1283341</v>
      </c>
      <c r="L31" s="2"/>
      <c r="M31" s="4">
        <v>1330500</v>
      </c>
      <c r="N31" s="2"/>
      <c r="O31" s="4">
        <v>0</v>
      </c>
      <c r="P31" s="2"/>
      <c r="Q31" s="4">
        <f t="shared" ref="Q31:Q41" si="0">M31+O31</f>
        <v>1330500</v>
      </c>
    </row>
    <row r="32" spans="1:33" ht="11.85" customHeight="1" x14ac:dyDescent="0.2">
      <c r="A32" s="3" t="s">
        <v>34</v>
      </c>
      <c r="C32" s="2">
        <v>1547.9</v>
      </c>
      <c r="D32" s="2"/>
      <c r="E32" s="2">
        <v>990</v>
      </c>
      <c r="F32" s="2"/>
      <c r="G32" s="2">
        <v>2005</v>
      </c>
      <c r="H32" s="2"/>
      <c r="I32" s="2">
        <v>1500</v>
      </c>
      <c r="J32" s="2"/>
      <c r="K32" s="4">
        <v>1500</v>
      </c>
      <c r="L32" s="2"/>
      <c r="M32" s="4">
        <v>1500</v>
      </c>
      <c r="N32" s="2"/>
      <c r="O32" s="4">
        <v>0</v>
      </c>
      <c r="P32" s="2"/>
      <c r="Q32" s="4">
        <f>M32+O32</f>
        <v>1500</v>
      </c>
    </row>
    <row r="33" spans="1:27" ht="11.85" customHeight="1" x14ac:dyDescent="0.2">
      <c r="A33" s="3" t="s">
        <v>35</v>
      </c>
      <c r="C33" s="2">
        <v>1575</v>
      </c>
      <c r="D33" s="2"/>
      <c r="E33" s="2">
        <v>3270</v>
      </c>
      <c r="F33" s="2"/>
      <c r="G33" s="2">
        <v>1500</v>
      </c>
      <c r="H33" s="2"/>
      <c r="I33" s="2">
        <v>2500</v>
      </c>
      <c r="J33" s="2"/>
      <c r="K33" s="4">
        <v>2500</v>
      </c>
      <c r="L33" s="2"/>
      <c r="M33" s="4">
        <v>1000</v>
      </c>
      <c r="N33" s="2"/>
      <c r="O33" s="4">
        <v>0</v>
      </c>
      <c r="P33" s="2"/>
      <c r="Q33" s="4">
        <f t="shared" si="0"/>
        <v>1000</v>
      </c>
      <c r="Z33" s="2"/>
    </row>
    <row r="34" spans="1:27" ht="11.85" customHeight="1" x14ac:dyDescent="0.2">
      <c r="A34" s="3" t="s">
        <v>36</v>
      </c>
      <c r="C34" s="2">
        <v>400</v>
      </c>
      <c r="D34" s="2"/>
      <c r="E34" s="2">
        <v>452.5</v>
      </c>
      <c r="F34" s="2"/>
      <c r="G34" s="2">
        <v>230.1</v>
      </c>
      <c r="H34" s="2"/>
      <c r="I34" s="2">
        <v>300</v>
      </c>
      <c r="J34" s="2"/>
      <c r="K34" s="4">
        <v>300</v>
      </c>
      <c r="L34" s="2"/>
      <c r="M34" s="4">
        <v>300</v>
      </c>
      <c r="N34" s="2"/>
      <c r="O34" s="4">
        <v>0</v>
      </c>
      <c r="P34" s="2"/>
      <c r="Q34" s="4">
        <f t="shared" si="0"/>
        <v>300</v>
      </c>
    </row>
    <row r="35" spans="1:27" ht="11.85" customHeight="1" x14ac:dyDescent="0.2">
      <c r="A35" s="3" t="s">
        <v>37</v>
      </c>
      <c r="C35" s="2">
        <v>49338.8</v>
      </c>
      <c r="D35" s="2"/>
      <c r="E35" s="2">
        <v>36754.22</v>
      </c>
      <c r="F35" s="2"/>
      <c r="G35" s="2">
        <v>31153.84</v>
      </c>
      <c r="H35" s="2"/>
      <c r="I35" s="2">
        <v>20500</v>
      </c>
      <c r="J35" s="2"/>
      <c r="K35" s="4">
        <v>20500</v>
      </c>
      <c r="L35" s="2"/>
      <c r="M35" s="4">
        <v>20000</v>
      </c>
      <c r="N35" s="2"/>
      <c r="O35" s="4">
        <v>0</v>
      </c>
      <c r="P35" s="2"/>
      <c r="Q35" s="4">
        <f>M35+O35</f>
        <v>20000</v>
      </c>
    </row>
    <row r="36" spans="1:27" ht="11.85" customHeight="1" x14ac:dyDescent="0.2">
      <c r="A36" s="3" t="s">
        <v>38</v>
      </c>
      <c r="C36" s="2">
        <v>-11916.15</v>
      </c>
      <c r="D36" s="2"/>
      <c r="E36" s="2">
        <v>-651.91999999999996</v>
      </c>
      <c r="F36" s="2"/>
      <c r="G36" s="2">
        <v>0</v>
      </c>
      <c r="H36" s="2"/>
      <c r="I36" s="2">
        <v>0</v>
      </c>
      <c r="J36" s="2"/>
      <c r="K36" s="4">
        <v>0</v>
      </c>
      <c r="L36" s="2"/>
      <c r="M36" s="4">
        <v>0</v>
      </c>
      <c r="N36" s="2"/>
      <c r="O36" s="4">
        <v>0</v>
      </c>
      <c r="P36" s="2"/>
      <c r="Q36" s="4">
        <f>M36+O36</f>
        <v>0</v>
      </c>
    </row>
    <row r="37" spans="1:27" ht="11.85" customHeight="1" x14ac:dyDescent="0.2">
      <c r="A37" s="3" t="s">
        <v>39</v>
      </c>
      <c r="C37" s="2">
        <v>125</v>
      </c>
      <c r="D37" s="2"/>
      <c r="E37" s="2">
        <v>0</v>
      </c>
      <c r="F37" s="2"/>
      <c r="G37" s="2">
        <v>5</v>
      </c>
      <c r="H37" s="2"/>
      <c r="I37" s="2">
        <v>0</v>
      </c>
      <c r="J37" s="2"/>
      <c r="K37" s="4">
        <v>0</v>
      </c>
      <c r="L37" s="2"/>
      <c r="M37" s="4">
        <v>0</v>
      </c>
      <c r="N37" s="2"/>
      <c r="O37" s="4">
        <v>0</v>
      </c>
      <c r="P37" s="2"/>
      <c r="Q37" s="4">
        <f t="shared" si="0"/>
        <v>0</v>
      </c>
    </row>
    <row r="38" spans="1:27" ht="11.85" customHeight="1" x14ac:dyDescent="0.2">
      <c r="A38" s="3" t="s">
        <v>40</v>
      </c>
      <c r="C38" s="2">
        <v>1700</v>
      </c>
      <c r="D38" s="2"/>
      <c r="E38" s="2">
        <v>0</v>
      </c>
      <c r="F38" s="2"/>
      <c r="G38" s="2">
        <v>0</v>
      </c>
      <c r="H38" s="2"/>
      <c r="I38" s="2">
        <v>0</v>
      </c>
      <c r="J38" s="2"/>
      <c r="K38" s="4">
        <v>0</v>
      </c>
      <c r="L38" s="2"/>
      <c r="M38" s="4">
        <v>0</v>
      </c>
      <c r="N38" s="2"/>
      <c r="O38" s="4">
        <v>0</v>
      </c>
      <c r="P38" s="2"/>
      <c r="Q38" s="4">
        <f t="shared" si="0"/>
        <v>0</v>
      </c>
      <c r="R38" s="18"/>
      <c r="S38" s="19"/>
    </row>
    <row r="39" spans="1:27" ht="11.85" customHeight="1" x14ac:dyDescent="0.2">
      <c r="A39" s="3" t="s">
        <v>41</v>
      </c>
      <c r="C39" s="2">
        <v>400</v>
      </c>
      <c r="D39" s="2"/>
      <c r="E39" s="2">
        <v>800</v>
      </c>
      <c r="F39" s="2"/>
      <c r="G39" s="2">
        <v>1000</v>
      </c>
      <c r="H39" s="2"/>
      <c r="I39" s="2">
        <v>0</v>
      </c>
      <c r="J39" s="2"/>
      <c r="K39" s="4">
        <v>0</v>
      </c>
      <c r="L39" s="2"/>
      <c r="M39" s="4">
        <v>0</v>
      </c>
      <c r="N39" s="2"/>
      <c r="O39" s="4">
        <v>0</v>
      </c>
      <c r="P39" s="2"/>
      <c r="Q39" s="4">
        <f t="shared" si="0"/>
        <v>0</v>
      </c>
      <c r="R39" s="18"/>
      <c r="S39" s="19"/>
    </row>
    <row r="40" spans="1:27" ht="11.85" customHeight="1" x14ac:dyDescent="0.2">
      <c r="A40" s="3" t="s">
        <v>42</v>
      </c>
      <c r="C40" s="20">
        <v>100</v>
      </c>
      <c r="D40" s="2"/>
      <c r="E40" s="20">
        <v>0</v>
      </c>
      <c r="F40" s="2"/>
      <c r="G40" s="20">
        <v>250</v>
      </c>
      <c r="H40" s="2"/>
      <c r="I40" s="20">
        <v>0</v>
      </c>
      <c r="J40" s="2"/>
      <c r="K40" s="21">
        <v>0</v>
      </c>
      <c r="L40" s="2"/>
      <c r="M40" s="21">
        <v>0</v>
      </c>
      <c r="N40" s="2"/>
      <c r="O40" s="21">
        <v>0</v>
      </c>
      <c r="P40" s="2"/>
      <c r="Q40" s="21">
        <f>M40+O40</f>
        <v>0</v>
      </c>
    </row>
    <row r="41" spans="1:27" ht="11.85" customHeight="1" x14ac:dyDescent="0.2">
      <c r="A41" s="3" t="s">
        <v>43</v>
      </c>
      <c r="C41" s="15">
        <v>0</v>
      </c>
      <c r="D41" s="2"/>
      <c r="E41" s="15">
        <v>0</v>
      </c>
      <c r="F41" s="2"/>
      <c r="G41" s="15">
        <v>640.29</v>
      </c>
      <c r="H41" s="2"/>
      <c r="I41" s="15">
        <v>0</v>
      </c>
      <c r="J41" s="2"/>
      <c r="K41" s="16">
        <v>0</v>
      </c>
      <c r="L41" s="2"/>
      <c r="M41" s="16">
        <v>0</v>
      </c>
      <c r="N41" s="2"/>
      <c r="O41" s="16">
        <v>0</v>
      </c>
      <c r="P41" s="2"/>
      <c r="Q41" s="16">
        <f t="shared" si="0"/>
        <v>0</v>
      </c>
    </row>
    <row r="42" spans="1:27" ht="11.85" customHeight="1" x14ac:dyDescent="0.2">
      <c r="A42" s="3" t="s">
        <v>44</v>
      </c>
      <c r="C42" s="2">
        <f>SUM(C31:C41)</f>
        <v>43270.55</v>
      </c>
      <c r="D42" s="2"/>
      <c r="E42" s="2">
        <f>SUM(E31:E41)</f>
        <v>41614.800000000003</v>
      </c>
      <c r="F42" s="2"/>
      <c r="G42" s="2">
        <f>SUM(G31:G41)</f>
        <v>36784.230000000003</v>
      </c>
      <c r="H42" s="2"/>
      <c r="I42" s="2">
        <f>SUM(I31:I41)</f>
        <v>1308141</v>
      </c>
      <c r="J42" s="2"/>
      <c r="K42" s="4">
        <f>SUM(K31:K41)</f>
        <v>1308141</v>
      </c>
      <c r="L42" s="2"/>
      <c r="M42" s="4">
        <f>SUM(M31:M41)</f>
        <v>1353300</v>
      </c>
      <c r="N42" s="2"/>
      <c r="O42" s="4">
        <f>SUM(O31:O41)</f>
        <v>0</v>
      </c>
      <c r="P42" s="2"/>
      <c r="Q42" s="4">
        <f>SUM(Q31:Q41)</f>
        <v>1353300</v>
      </c>
    </row>
    <row r="43" spans="1:27" ht="11.85" customHeight="1" x14ac:dyDescent="0.2">
      <c r="D43" s="2"/>
      <c r="F43" s="2"/>
      <c r="H43" s="2"/>
      <c r="J43" s="2"/>
      <c r="L43" s="2"/>
      <c r="N43" s="2"/>
      <c r="P43" s="2"/>
    </row>
    <row r="44" spans="1:27" ht="11.85" customHeight="1" x14ac:dyDescent="0.2">
      <c r="A44" s="13" t="s">
        <v>45</v>
      </c>
      <c r="D44" s="2"/>
      <c r="F44" s="2"/>
      <c r="H44" s="2"/>
      <c r="J44" s="2"/>
      <c r="L44" s="2"/>
      <c r="N44" s="2"/>
      <c r="P44" s="2"/>
    </row>
    <row r="45" spans="1:27" ht="11.85" hidden="1" customHeight="1" x14ac:dyDescent="0.2">
      <c r="A45" s="3" t="s">
        <v>46</v>
      </c>
      <c r="C45" s="2">
        <v>0</v>
      </c>
      <c r="D45" s="2"/>
      <c r="E45" s="2">
        <v>0</v>
      </c>
      <c r="F45" s="2"/>
      <c r="G45" s="2">
        <v>0</v>
      </c>
      <c r="H45" s="2"/>
      <c r="I45" s="2">
        <v>0</v>
      </c>
      <c r="J45" s="2"/>
      <c r="K45" s="4">
        <v>0</v>
      </c>
      <c r="L45" s="2"/>
      <c r="M45" s="4">
        <v>0</v>
      </c>
      <c r="N45" s="2"/>
      <c r="O45" s="4">
        <v>0</v>
      </c>
      <c r="P45" s="2"/>
      <c r="Q45" s="4">
        <f t="shared" ref="Q45:Q62" si="1">M45+O45</f>
        <v>0</v>
      </c>
      <c r="U45" s="2"/>
    </row>
    <row r="46" spans="1:27" ht="11.85" customHeight="1" x14ac:dyDescent="0.2">
      <c r="A46" s="3" t="s">
        <v>47</v>
      </c>
      <c r="C46" s="2">
        <v>50000</v>
      </c>
      <c r="D46" s="2"/>
      <c r="E46" s="2">
        <v>5000</v>
      </c>
      <c r="F46" s="2"/>
      <c r="G46" s="2">
        <v>5000</v>
      </c>
      <c r="H46" s="2"/>
      <c r="I46" s="2">
        <v>5000</v>
      </c>
      <c r="J46" s="2"/>
      <c r="K46" s="4">
        <v>1665</v>
      </c>
      <c r="L46" s="2"/>
      <c r="M46" s="4">
        <v>0</v>
      </c>
      <c r="N46" s="2"/>
      <c r="O46" s="4">
        <v>0</v>
      </c>
      <c r="P46" s="2"/>
      <c r="Q46" s="4">
        <f t="shared" si="1"/>
        <v>0</v>
      </c>
      <c r="W46" s="2"/>
    </row>
    <row r="47" spans="1:27" ht="11.85" customHeight="1" x14ac:dyDescent="0.2">
      <c r="A47" s="3" t="s">
        <v>48</v>
      </c>
      <c r="C47" s="2">
        <v>98800</v>
      </c>
      <c r="D47" s="2"/>
      <c r="E47" s="2">
        <v>27000</v>
      </c>
      <c r="F47" s="2"/>
      <c r="G47" s="2">
        <v>37000</v>
      </c>
      <c r="H47" s="2"/>
      <c r="I47" s="2">
        <v>0</v>
      </c>
      <c r="J47" s="2"/>
      <c r="K47" s="4">
        <v>0</v>
      </c>
      <c r="L47" s="2"/>
      <c r="M47" s="4">
        <v>0</v>
      </c>
      <c r="N47" s="2"/>
      <c r="O47" s="4">
        <v>0</v>
      </c>
      <c r="P47" s="2"/>
      <c r="Q47" s="4">
        <f t="shared" si="1"/>
        <v>0</v>
      </c>
      <c r="Z47" s="2"/>
    </row>
    <row r="48" spans="1:27" ht="11.85" hidden="1" customHeight="1" x14ac:dyDescent="0.2">
      <c r="A48" s="3" t="s">
        <v>49</v>
      </c>
      <c r="C48" s="2">
        <v>0</v>
      </c>
      <c r="D48" s="2"/>
      <c r="E48" s="2">
        <v>0</v>
      </c>
      <c r="F48" s="2"/>
      <c r="G48" s="2">
        <v>0</v>
      </c>
      <c r="H48" s="2"/>
      <c r="I48" s="2">
        <v>0</v>
      </c>
      <c r="J48" s="2"/>
      <c r="K48" s="4">
        <v>0</v>
      </c>
      <c r="L48" s="2"/>
      <c r="M48" s="4">
        <v>0</v>
      </c>
      <c r="N48" s="2"/>
      <c r="O48" s="4">
        <v>0</v>
      </c>
      <c r="P48" s="2"/>
      <c r="Q48" s="4">
        <f t="shared" si="1"/>
        <v>0</v>
      </c>
      <c r="AA48" s="2"/>
    </row>
    <row r="49" spans="1:30" ht="11.85" customHeight="1" x14ac:dyDescent="0.2">
      <c r="A49" s="3" t="s">
        <v>50</v>
      </c>
      <c r="C49" s="2">
        <v>15000</v>
      </c>
      <c r="D49" s="2"/>
      <c r="E49" s="2">
        <v>15000</v>
      </c>
      <c r="F49" s="2"/>
      <c r="G49" s="2">
        <v>15000</v>
      </c>
      <c r="H49" s="2"/>
      <c r="I49" s="2">
        <v>15000</v>
      </c>
      <c r="J49" s="2"/>
      <c r="K49" s="4">
        <v>15000</v>
      </c>
      <c r="L49" s="2"/>
      <c r="M49" s="4">
        <v>15000</v>
      </c>
      <c r="N49" s="2"/>
      <c r="O49" s="4">
        <v>0</v>
      </c>
      <c r="P49" s="2"/>
      <c r="Q49" s="4">
        <f t="shared" si="1"/>
        <v>15000</v>
      </c>
      <c r="AB49" s="22"/>
    </row>
    <row r="50" spans="1:30" ht="11.85" customHeight="1" x14ac:dyDescent="0.2">
      <c r="A50" s="3" t="s">
        <v>51</v>
      </c>
      <c r="C50" s="2">
        <v>47000</v>
      </c>
      <c r="D50" s="2"/>
      <c r="E50" s="2">
        <v>52700</v>
      </c>
      <c r="F50" s="2"/>
      <c r="G50" s="2">
        <v>54000</v>
      </c>
      <c r="H50" s="2"/>
      <c r="I50" s="2">
        <v>0</v>
      </c>
      <c r="J50" s="2"/>
      <c r="K50" s="4">
        <v>0</v>
      </c>
      <c r="L50" s="2"/>
      <c r="M50" s="4">
        <v>0</v>
      </c>
      <c r="N50" s="2"/>
      <c r="O50" s="4">
        <v>0</v>
      </c>
      <c r="P50" s="2"/>
      <c r="Q50" s="4">
        <f t="shared" si="1"/>
        <v>0</v>
      </c>
      <c r="AC50" s="2"/>
    </row>
    <row r="51" spans="1:30" ht="11.85" customHeight="1" x14ac:dyDescent="0.2">
      <c r="A51" s="3" t="s">
        <v>52</v>
      </c>
      <c r="C51" s="20">
        <v>94043.01</v>
      </c>
      <c r="D51" s="20"/>
      <c r="E51" s="20">
        <v>155300</v>
      </c>
      <c r="F51" s="20"/>
      <c r="G51" s="20">
        <v>160000</v>
      </c>
      <c r="H51" s="20"/>
      <c r="I51" s="20">
        <v>0</v>
      </c>
      <c r="J51" s="20"/>
      <c r="K51" s="21">
        <v>0</v>
      </c>
      <c r="L51" s="20"/>
      <c r="M51" s="21">
        <v>0</v>
      </c>
      <c r="N51" s="20"/>
      <c r="O51" s="21">
        <v>0</v>
      </c>
      <c r="P51" s="20"/>
      <c r="Q51" s="4">
        <f t="shared" si="1"/>
        <v>0</v>
      </c>
    </row>
    <row r="52" spans="1:30" ht="11.85" customHeight="1" x14ac:dyDescent="0.2">
      <c r="A52" s="3" t="s">
        <v>53</v>
      </c>
      <c r="C52" s="2">
        <v>0</v>
      </c>
      <c r="D52" s="2"/>
      <c r="E52" s="2">
        <v>0</v>
      </c>
      <c r="F52" s="2"/>
      <c r="G52" s="2">
        <v>0</v>
      </c>
      <c r="H52" s="2"/>
      <c r="I52" s="2">
        <v>0</v>
      </c>
      <c r="J52" s="2"/>
      <c r="K52" s="4">
        <v>0</v>
      </c>
      <c r="L52" s="2"/>
      <c r="M52" s="4">
        <v>0</v>
      </c>
      <c r="N52" s="2"/>
      <c r="O52" s="4">
        <v>0</v>
      </c>
      <c r="P52" s="2"/>
      <c r="Q52" s="4">
        <f t="shared" si="1"/>
        <v>0</v>
      </c>
    </row>
    <row r="53" spans="1:30" ht="11.85" customHeight="1" x14ac:dyDescent="0.2">
      <c r="A53" s="3" t="s">
        <v>54</v>
      </c>
      <c r="C53" s="2">
        <v>9353</v>
      </c>
      <c r="D53" s="2"/>
      <c r="E53" s="2">
        <v>12169.5</v>
      </c>
      <c r="F53" s="2"/>
      <c r="G53" s="2">
        <v>11171</v>
      </c>
      <c r="H53" s="2"/>
      <c r="I53" s="2">
        <v>0</v>
      </c>
      <c r="J53" s="2"/>
      <c r="K53" s="4">
        <v>0</v>
      </c>
      <c r="L53" s="2"/>
      <c r="M53" s="4">
        <v>0</v>
      </c>
      <c r="N53" s="2"/>
      <c r="O53" s="4">
        <v>0</v>
      </c>
      <c r="P53" s="2"/>
      <c r="Q53" s="4">
        <f t="shared" si="1"/>
        <v>0</v>
      </c>
    </row>
    <row r="54" spans="1:30" ht="11.85" customHeight="1" x14ac:dyDescent="0.2">
      <c r="A54" s="3" t="s">
        <v>55</v>
      </c>
      <c r="C54" s="2">
        <v>1155.02</v>
      </c>
      <c r="D54" s="2"/>
      <c r="E54" s="2">
        <v>1153.19</v>
      </c>
      <c r="F54" s="2"/>
      <c r="G54" s="2">
        <v>1202.58</v>
      </c>
      <c r="H54" s="2"/>
      <c r="I54" s="2">
        <v>0</v>
      </c>
      <c r="J54" s="2"/>
      <c r="K54" s="4">
        <v>0</v>
      </c>
      <c r="L54" s="2"/>
      <c r="M54" s="4">
        <v>0</v>
      </c>
      <c r="N54" s="2"/>
      <c r="O54" s="4">
        <v>0</v>
      </c>
      <c r="P54" s="2"/>
      <c r="Q54" s="4">
        <f t="shared" si="1"/>
        <v>0</v>
      </c>
      <c r="S54" s="23"/>
      <c r="AA54" s="2"/>
    </row>
    <row r="55" spans="1:30" ht="11.85" customHeight="1" x14ac:dyDescent="0.2">
      <c r="A55" s="3" t="s">
        <v>56</v>
      </c>
      <c r="C55" s="2">
        <v>1500</v>
      </c>
      <c r="D55" s="2"/>
      <c r="E55" s="2">
        <v>20392.8</v>
      </c>
      <c r="F55" s="2"/>
      <c r="G55" s="2">
        <v>5560</v>
      </c>
      <c r="H55" s="2"/>
      <c r="I55" s="2">
        <v>0</v>
      </c>
      <c r="J55" s="2"/>
      <c r="K55" s="4">
        <v>117400</v>
      </c>
      <c r="L55" s="2"/>
      <c r="M55" s="4">
        <v>0</v>
      </c>
      <c r="N55" s="2"/>
      <c r="O55" s="4">
        <v>0</v>
      </c>
      <c r="P55" s="2"/>
      <c r="Q55" s="4">
        <f t="shared" si="1"/>
        <v>0</v>
      </c>
      <c r="AA55" s="2"/>
    </row>
    <row r="56" spans="1:30" ht="11.85" customHeight="1" x14ac:dyDescent="0.2">
      <c r="A56" s="3" t="s">
        <v>57</v>
      </c>
      <c r="C56" s="2">
        <v>0</v>
      </c>
      <c r="D56" s="2"/>
      <c r="E56" s="2">
        <v>31247</v>
      </c>
      <c r="F56" s="2"/>
      <c r="G56" s="2">
        <v>0</v>
      </c>
      <c r="H56" s="2"/>
      <c r="I56" s="2">
        <v>0</v>
      </c>
      <c r="J56" s="2"/>
      <c r="K56" s="4">
        <v>0</v>
      </c>
      <c r="L56" s="2"/>
      <c r="M56" s="4">
        <v>0</v>
      </c>
      <c r="N56" s="2"/>
      <c r="O56" s="4">
        <v>0</v>
      </c>
      <c r="P56" s="2"/>
      <c r="Q56" s="4">
        <f t="shared" si="1"/>
        <v>0</v>
      </c>
      <c r="AA56" s="2"/>
    </row>
    <row r="57" spans="1:30" ht="11.85" customHeight="1" x14ac:dyDescent="0.2">
      <c r="A57" s="3" t="s">
        <v>58</v>
      </c>
      <c r="C57" s="2">
        <v>250</v>
      </c>
      <c r="D57" s="2"/>
      <c r="E57" s="2">
        <v>250</v>
      </c>
      <c r="F57" s="2"/>
      <c r="G57" s="2">
        <v>250</v>
      </c>
      <c r="H57" s="2"/>
      <c r="I57" s="2">
        <v>250</v>
      </c>
      <c r="J57" s="2"/>
      <c r="K57" s="4">
        <v>0</v>
      </c>
      <c r="L57" s="2"/>
      <c r="M57" s="4">
        <v>0</v>
      </c>
      <c r="N57" s="2"/>
      <c r="O57" s="4">
        <v>0</v>
      </c>
      <c r="P57" s="2"/>
      <c r="Q57" s="4">
        <f t="shared" si="1"/>
        <v>0</v>
      </c>
      <c r="V57" s="2"/>
    </row>
    <row r="58" spans="1:30" ht="11.25" customHeight="1" x14ac:dyDescent="0.2">
      <c r="A58" s="3" t="s">
        <v>59</v>
      </c>
      <c r="C58" s="2">
        <v>30000</v>
      </c>
      <c r="D58" s="2"/>
      <c r="E58" s="2">
        <v>82100</v>
      </c>
      <c r="F58" s="2"/>
      <c r="G58" s="2">
        <v>83000</v>
      </c>
      <c r="H58" s="2"/>
      <c r="I58" s="2">
        <v>58500</v>
      </c>
      <c r="J58" s="2"/>
      <c r="K58" s="4">
        <v>18200</v>
      </c>
      <c r="L58" s="2"/>
      <c r="M58" s="4">
        <v>0</v>
      </c>
      <c r="N58" s="2"/>
      <c r="O58" s="4">
        <v>0</v>
      </c>
      <c r="P58" s="2"/>
      <c r="Q58" s="4">
        <f t="shared" si="1"/>
        <v>0</v>
      </c>
      <c r="AD58" s="2"/>
    </row>
    <row r="59" spans="1:30" ht="11.25" customHeight="1" x14ac:dyDescent="0.2">
      <c r="A59" s="3" t="s">
        <v>60</v>
      </c>
      <c r="C59" s="20">
        <v>725650</v>
      </c>
      <c r="D59" s="20"/>
      <c r="E59" s="20">
        <v>56808</v>
      </c>
      <c r="F59" s="20"/>
      <c r="G59" s="20">
        <v>66163</v>
      </c>
      <c r="H59" s="20"/>
      <c r="I59" s="20">
        <v>57500</v>
      </c>
      <c r="J59" s="20"/>
      <c r="K59" s="21">
        <v>57500</v>
      </c>
      <c r="L59" s="20"/>
      <c r="M59" s="21">
        <v>0</v>
      </c>
      <c r="N59" s="20"/>
      <c r="O59" s="21">
        <v>0</v>
      </c>
      <c r="P59" s="20"/>
      <c r="Q59" s="4">
        <f t="shared" si="1"/>
        <v>0</v>
      </c>
    </row>
    <row r="60" spans="1:30" ht="11.85" customHeight="1" x14ac:dyDescent="0.2">
      <c r="A60" s="3" t="s">
        <v>61</v>
      </c>
      <c r="C60" s="20">
        <v>6300</v>
      </c>
      <c r="D60" s="2"/>
      <c r="E60" s="20">
        <v>6615</v>
      </c>
      <c r="F60" s="2"/>
      <c r="G60" s="20">
        <v>7000</v>
      </c>
      <c r="H60" s="2"/>
      <c r="I60" s="20">
        <v>4500</v>
      </c>
      <c r="J60" s="2"/>
      <c r="K60" s="21">
        <v>4500</v>
      </c>
      <c r="L60" s="2"/>
      <c r="M60" s="21">
        <v>4500</v>
      </c>
      <c r="N60" s="2"/>
      <c r="O60" s="21">
        <v>0</v>
      </c>
      <c r="P60" s="2"/>
      <c r="Q60" s="21">
        <f>M60+O60</f>
        <v>4500</v>
      </c>
    </row>
    <row r="61" spans="1:30" ht="11.85" customHeight="1" x14ac:dyDescent="0.2">
      <c r="A61" s="3" t="s">
        <v>62</v>
      </c>
      <c r="C61" s="2">
        <v>13363.61</v>
      </c>
      <c r="D61" s="2"/>
      <c r="E61" s="2">
        <v>30365.72</v>
      </c>
      <c r="F61" s="2"/>
      <c r="G61" s="2">
        <v>17220.28</v>
      </c>
      <c r="H61" s="2"/>
      <c r="I61" s="2">
        <v>0</v>
      </c>
      <c r="J61" s="2"/>
      <c r="K61" s="4">
        <v>0</v>
      </c>
      <c r="L61" s="2"/>
      <c r="M61" s="4">
        <v>0</v>
      </c>
      <c r="N61" s="2"/>
      <c r="O61" s="4">
        <v>0</v>
      </c>
      <c r="P61" s="2"/>
      <c r="Q61" s="4">
        <f>M61+O61</f>
        <v>0</v>
      </c>
      <c r="V61" s="2"/>
    </row>
    <row r="62" spans="1:30" ht="11.85" customHeight="1" x14ac:dyDescent="0.2">
      <c r="A62" s="3" t="s">
        <v>63</v>
      </c>
      <c r="C62" s="15">
        <v>0</v>
      </c>
      <c r="D62" s="2"/>
      <c r="E62" s="15">
        <v>0</v>
      </c>
      <c r="F62" s="2"/>
      <c r="G62" s="15">
        <v>0</v>
      </c>
      <c r="H62" s="2"/>
      <c r="I62" s="15">
        <v>0</v>
      </c>
      <c r="J62" s="2"/>
      <c r="K62" s="16">
        <v>0</v>
      </c>
      <c r="L62" s="2"/>
      <c r="M62" s="16">
        <v>0</v>
      </c>
      <c r="N62" s="2"/>
      <c r="O62" s="16">
        <v>0</v>
      </c>
      <c r="P62" s="2"/>
      <c r="Q62" s="16">
        <f t="shared" si="1"/>
        <v>0</v>
      </c>
      <c r="R62" s="2"/>
    </row>
    <row r="63" spans="1:30" ht="11.85" customHeight="1" x14ac:dyDescent="0.2">
      <c r="A63" s="3" t="s">
        <v>64</v>
      </c>
      <c r="C63" s="2">
        <f>SUM(C45:C62)</f>
        <v>1092414.6400000001</v>
      </c>
      <c r="D63" s="2"/>
      <c r="E63" s="2">
        <f>SUM(E45:E62)</f>
        <v>496101.20999999996</v>
      </c>
      <c r="F63" s="2"/>
      <c r="G63" s="2">
        <f>SUM(G45:G62)</f>
        <v>462566.86</v>
      </c>
      <c r="H63" s="2"/>
      <c r="I63" s="2">
        <f>SUM(I45:I62)</f>
        <v>140750</v>
      </c>
      <c r="J63" s="2"/>
      <c r="K63" s="4">
        <f>SUM(K45:K62)</f>
        <v>214265</v>
      </c>
      <c r="L63" s="2"/>
      <c r="M63" s="4">
        <f>SUM(M45:M62)</f>
        <v>19500</v>
      </c>
      <c r="N63" s="2"/>
      <c r="O63" s="4">
        <f>SUM(O45:O62)</f>
        <v>0</v>
      </c>
      <c r="P63" s="2"/>
      <c r="Q63" s="4">
        <f>SUM(Q45:Q62)</f>
        <v>19500</v>
      </c>
      <c r="U63" s="2"/>
    </row>
    <row r="64" spans="1:30" ht="11.85" customHeight="1" x14ac:dyDescent="0.2">
      <c r="D64" s="2"/>
      <c r="F64" s="2"/>
      <c r="H64" s="2"/>
      <c r="J64" s="2"/>
      <c r="L64" s="2"/>
      <c r="N64" s="2"/>
      <c r="P64" s="2"/>
    </row>
    <row r="65" spans="1:27" ht="11.85" customHeight="1" x14ac:dyDescent="0.2">
      <c r="D65" s="2"/>
      <c r="F65" s="2"/>
      <c r="H65" s="2"/>
      <c r="J65" s="2"/>
      <c r="L65" s="2"/>
      <c r="N65" s="2"/>
      <c r="P65" s="2"/>
    </row>
    <row r="66" spans="1:27" ht="11.85" customHeight="1" x14ac:dyDescent="0.2">
      <c r="D66" s="2"/>
      <c r="F66" s="2"/>
      <c r="H66" s="2"/>
      <c r="J66" s="2"/>
      <c r="L66" s="2"/>
      <c r="N66" s="2"/>
      <c r="P66" s="2"/>
    </row>
    <row r="67" spans="1:27" ht="11.85" customHeight="1" x14ac:dyDescent="0.2">
      <c r="A67" s="1"/>
      <c r="B67" s="1"/>
      <c r="E67" s="2" t="str">
        <f>$E$1</f>
        <v>CITY OF BRADY</v>
      </c>
    </row>
    <row r="68" spans="1:27" ht="11.85" customHeight="1" x14ac:dyDescent="0.2">
      <c r="E68" s="2" t="str">
        <f>$E$2</f>
        <v>BUDGET REPORT</v>
      </c>
    </row>
    <row r="69" spans="1:27" ht="11.85" customHeight="1" x14ac:dyDescent="0.2">
      <c r="E69" s="2" t="str">
        <f>$E$3</f>
        <v>FISCAL YEAR 2019 - 2020</v>
      </c>
    </row>
    <row r="70" spans="1:27" ht="11.85" customHeight="1" x14ac:dyDescent="0.2">
      <c r="A70" s="3" t="s">
        <v>3</v>
      </c>
    </row>
    <row r="71" spans="1:27" ht="11.85" customHeight="1" x14ac:dyDescent="0.2"/>
    <row r="72" spans="1:27" ht="11.85" customHeight="1" x14ac:dyDescent="0.2">
      <c r="I72" s="55" t="str">
        <f>$I$6</f>
        <v>(----- 2018-2019 ------)</v>
      </c>
      <c r="J72" s="55"/>
      <c r="K72" s="55"/>
      <c r="L72" s="6"/>
      <c r="M72" s="55" t="str">
        <f>$M$6</f>
        <v>2019-2020</v>
      </c>
      <c r="N72" s="55"/>
      <c r="O72" s="55"/>
      <c r="P72" s="55"/>
      <c r="Q72" s="55"/>
    </row>
    <row r="73" spans="1:27" ht="11.85" customHeight="1" x14ac:dyDescent="0.2">
      <c r="C73" s="7" t="str">
        <f>$C$7</f>
        <v>2015-2016</v>
      </c>
      <c r="D73" s="6"/>
      <c r="E73" s="7" t="str">
        <f>$E$7</f>
        <v>2016-2017</v>
      </c>
      <c r="F73" s="6"/>
      <c r="G73" s="7" t="str">
        <f>$G$7</f>
        <v>2017-2018</v>
      </c>
      <c r="H73" s="6"/>
      <c r="I73" s="7" t="s">
        <v>9</v>
      </c>
      <c r="J73" s="6"/>
      <c r="K73" s="8" t="str">
        <f>+$K$7</f>
        <v>PROJECTED</v>
      </c>
      <c r="L73" s="6"/>
      <c r="M73" s="8" t="str">
        <f>$M$7</f>
        <v>2019-2020</v>
      </c>
      <c r="N73" s="6"/>
      <c r="O73" s="8" t="str">
        <f>$O$7</f>
        <v>2019-2020</v>
      </c>
      <c r="P73" s="6"/>
      <c r="Q73" s="8" t="str">
        <f>$Q$7</f>
        <v>APPROVED</v>
      </c>
    </row>
    <row r="74" spans="1:27" ht="11.85" customHeight="1" x14ac:dyDescent="0.2">
      <c r="A74" s="9"/>
      <c r="C74" s="10" t="s">
        <v>12</v>
      </c>
      <c r="D74" s="6"/>
      <c r="E74" s="10" t="s">
        <v>12</v>
      </c>
      <c r="F74" s="6"/>
      <c r="G74" s="10" t="s">
        <v>12</v>
      </c>
      <c r="H74" s="6"/>
      <c r="I74" s="10" t="s">
        <v>13</v>
      </c>
      <c r="J74" s="6"/>
      <c r="K74" s="11" t="s">
        <v>13</v>
      </c>
      <c r="L74" s="6"/>
      <c r="M74" s="11" t="str">
        <f>$M$8</f>
        <v>BASE</v>
      </c>
      <c r="N74" s="6"/>
      <c r="O74" s="11" t="str">
        <f>$O$8</f>
        <v>SUPPLEMENTAL</v>
      </c>
      <c r="P74" s="6"/>
      <c r="Q74" s="11" t="str">
        <f>$Q$8</f>
        <v>BUDGET</v>
      </c>
    </row>
    <row r="75" spans="1:27" ht="11.25" customHeight="1" x14ac:dyDescent="0.2">
      <c r="D75" s="2"/>
      <c r="F75" s="2"/>
      <c r="H75" s="2"/>
      <c r="J75" s="2"/>
      <c r="L75" s="2"/>
      <c r="N75" s="2"/>
      <c r="P75" s="2"/>
    </row>
    <row r="76" spans="1:27" ht="11.85" customHeight="1" x14ac:dyDescent="0.2">
      <c r="A76" s="13" t="s">
        <v>65</v>
      </c>
      <c r="D76" s="2"/>
      <c r="F76" s="2"/>
      <c r="H76" s="2"/>
      <c r="J76" s="2"/>
      <c r="L76" s="2"/>
      <c r="N76" s="2"/>
      <c r="P76" s="2"/>
    </row>
    <row r="77" spans="1:27" ht="11.85" customHeight="1" x14ac:dyDescent="0.2">
      <c r="A77" s="3" t="s">
        <v>66</v>
      </c>
      <c r="C77" s="2">
        <v>889.68</v>
      </c>
      <c r="D77" s="2"/>
      <c r="E77" s="2">
        <v>993.89</v>
      </c>
      <c r="F77" s="2"/>
      <c r="G77" s="2">
        <v>870.75</v>
      </c>
      <c r="H77" s="2"/>
      <c r="I77" s="2">
        <v>700</v>
      </c>
      <c r="J77" s="2"/>
      <c r="K77" s="4">
        <v>700</v>
      </c>
      <c r="L77" s="2"/>
      <c r="M77" s="4">
        <v>700</v>
      </c>
      <c r="N77" s="2"/>
      <c r="O77" s="4">
        <v>0</v>
      </c>
      <c r="P77" s="2"/>
      <c r="Q77" s="4">
        <f t="shared" ref="Q77:Q82" si="2">M77+O77</f>
        <v>700</v>
      </c>
      <c r="AA77" s="2"/>
    </row>
    <row r="78" spans="1:27" ht="11.85" customHeight="1" x14ac:dyDescent="0.2">
      <c r="A78" s="3" t="s">
        <v>67</v>
      </c>
      <c r="C78" s="20">
        <v>520</v>
      </c>
      <c r="D78" s="20"/>
      <c r="E78" s="20">
        <v>348.27</v>
      </c>
      <c r="F78" s="20"/>
      <c r="G78" s="20">
        <v>13451.31</v>
      </c>
      <c r="H78" s="20"/>
      <c r="I78" s="20">
        <v>0</v>
      </c>
      <c r="J78" s="20"/>
      <c r="K78" s="21">
        <v>0</v>
      </c>
      <c r="L78" s="20"/>
      <c r="M78" s="21">
        <v>0</v>
      </c>
      <c r="N78" s="20"/>
      <c r="O78" s="21">
        <v>0</v>
      </c>
      <c r="P78" s="20"/>
      <c r="Q78" s="4">
        <f t="shared" si="2"/>
        <v>0</v>
      </c>
      <c r="AA78" s="2"/>
    </row>
    <row r="79" spans="1:27" ht="11.85" customHeight="1" x14ac:dyDescent="0.2">
      <c r="A79" s="3" t="s">
        <v>68</v>
      </c>
      <c r="C79" s="2">
        <v>47232.22</v>
      </c>
      <c r="D79" s="2"/>
      <c r="E79" s="2">
        <v>84275.46</v>
      </c>
      <c r="F79" s="2"/>
      <c r="G79" s="2">
        <v>91586.69</v>
      </c>
      <c r="H79" s="2"/>
      <c r="I79" s="2">
        <v>95000</v>
      </c>
      <c r="J79" s="2"/>
      <c r="K79" s="4">
        <v>60000</v>
      </c>
      <c r="L79" s="2"/>
      <c r="M79" s="4">
        <v>65000</v>
      </c>
      <c r="N79" s="2"/>
      <c r="O79" s="4">
        <v>0</v>
      </c>
      <c r="P79" s="2"/>
      <c r="Q79" s="4">
        <f t="shared" si="2"/>
        <v>65000</v>
      </c>
    </row>
    <row r="80" spans="1:27" ht="11.85" customHeight="1" x14ac:dyDescent="0.2">
      <c r="A80" s="3" t="s">
        <v>69</v>
      </c>
      <c r="C80" s="2">
        <v>810.69</v>
      </c>
      <c r="D80" s="2"/>
      <c r="E80" s="2">
        <v>1486.78</v>
      </c>
      <c r="F80" s="2"/>
      <c r="G80" s="2">
        <v>1306.74</v>
      </c>
      <c r="H80" s="2"/>
      <c r="I80" s="2">
        <v>0</v>
      </c>
      <c r="J80" s="2"/>
      <c r="K80" s="4">
        <v>0</v>
      </c>
      <c r="L80" s="2"/>
      <c r="M80" s="4">
        <v>800</v>
      </c>
      <c r="N80" s="2"/>
      <c r="O80" s="4">
        <v>0</v>
      </c>
      <c r="P80" s="2"/>
      <c r="Q80" s="4">
        <f t="shared" si="2"/>
        <v>800</v>
      </c>
    </row>
    <row r="81" spans="1:31" ht="11.85" customHeight="1" x14ac:dyDescent="0.2">
      <c r="A81" s="3" t="s">
        <v>70</v>
      </c>
      <c r="C81" s="20">
        <v>540.47</v>
      </c>
      <c r="D81" s="2"/>
      <c r="E81" s="20">
        <v>991.21</v>
      </c>
      <c r="F81" s="2"/>
      <c r="G81" s="20">
        <v>871.14</v>
      </c>
      <c r="H81" s="2"/>
      <c r="I81" s="20">
        <v>0</v>
      </c>
      <c r="J81" s="2"/>
      <c r="K81" s="21">
        <v>0</v>
      </c>
      <c r="L81" s="2"/>
      <c r="M81" s="21">
        <v>500</v>
      </c>
      <c r="N81" s="2"/>
      <c r="O81" s="21">
        <v>0</v>
      </c>
      <c r="P81" s="2"/>
      <c r="Q81" s="21">
        <f t="shared" si="2"/>
        <v>500</v>
      </c>
    </row>
    <row r="82" spans="1:31" ht="11.85" customHeight="1" x14ac:dyDescent="0.2">
      <c r="A82" s="3" t="s">
        <v>71</v>
      </c>
      <c r="C82" s="15">
        <v>659.96</v>
      </c>
      <c r="D82" s="2"/>
      <c r="E82" s="15">
        <v>430.03</v>
      </c>
      <c r="F82" s="2"/>
      <c r="G82" s="15">
        <v>763.02</v>
      </c>
      <c r="H82" s="2"/>
      <c r="I82" s="15">
        <v>1000</v>
      </c>
      <c r="J82" s="2"/>
      <c r="K82" s="16">
        <v>1000</v>
      </c>
      <c r="L82" s="2"/>
      <c r="M82" s="16">
        <v>1000</v>
      </c>
      <c r="N82" s="2"/>
      <c r="O82" s="16">
        <v>0</v>
      </c>
      <c r="P82" s="2"/>
      <c r="Q82" s="16">
        <f t="shared" si="2"/>
        <v>1000</v>
      </c>
    </row>
    <row r="83" spans="1:31" ht="11.85" customHeight="1" x14ac:dyDescent="0.2">
      <c r="A83" s="3" t="s">
        <v>72</v>
      </c>
      <c r="C83" s="2">
        <f>SUM(C77:C82)</f>
        <v>50653.020000000004</v>
      </c>
      <c r="D83" s="2"/>
      <c r="E83" s="2">
        <f>SUM(E77:E82)</f>
        <v>88525.640000000014</v>
      </c>
      <c r="F83" s="2"/>
      <c r="G83" s="2">
        <f>SUM(G77:G82)</f>
        <v>108849.65000000001</v>
      </c>
      <c r="H83" s="2"/>
      <c r="I83" s="2">
        <f>SUM(I77:I82)</f>
        <v>96700</v>
      </c>
      <c r="J83" s="2"/>
      <c r="K83" s="4">
        <f>SUM(K77:K82)</f>
        <v>61700</v>
      </c>
      <c r="L83" s="2"/>
      <c r="M83" s="4">
        <f>SUM(M77:M82)</f>
        <v>68000</v>
      </c>
      <c r="N83" s="2"/>
      <c r="O83" s="4">
        <f>SUM(O77:O81)</f>
        <v>0</v>
      </c>
      <c r="P83" s="2"/>
      <c r="Q83" s="4">
        <f>SUM(Q77:Q82)</f>
        <v>68000</v>
      </c>
      <c r="R83" s="2"/>
    </row>
    <row r="84" spans="1:31" ht="11.85" customHeight="1" x14ac:dyDescent="0.2">
      <c r="D84" s="2"/>
      <c r="F84" s="2"/>
      <c r="H84" s="2"/>
      <c r="J84" s="2"/>
      <c r="L84" s="2"/>
      <c r="N84" s="2"/>
      <c r="P84" s="2"/>
    </row>
    <row r="85" spans="1:31" ht="11.85" customHeight="1" x14ac:dyDescent="0.2">
      <c r="A85" s="13" t="s">
        <v>73</v>
      </c>
      <c r="D85" s="2"/>
      <c r="F85" s="2"/>
      <c r="H85" s="2"/>
      <c r="J85" s="2"/>
      <c r="L85" s="2"/>
      <c r="N85" s="2"/>
      <c r="P85" s="2"/>
    </row>
    <row r="86" spans="1:31" ht="11.85" hidden="1" customHeight="1" x14ac:dyDescent="0.2">
      <c r="A86" s="3" t="s">
        <v>74</v>
      </c>
      <c r="C86" s="2">
        <v>0</v>
      </c>
      <c r="D86" s="2"/>
      <c r="E86" s="2">
        <v>0</v>
      </c>
      <c r="F86" s="2"/>
      <c r="G86" s="2">
        <v>0</v>
      </c>
      <c r="H86" s="2"/>
      <c r="I86" s="2">
        <v>0</v>
      </c>
      <c r="J86" s="2"/>
      <c r="K86" s="4">
        <v>0</v>
      </c>
      <c r="L86" s="2"/>
      <c r="M86" s="4">
        <v>0</v>
      </c>
      <c r="N86" s="2"/>
      <c r="O86" s="4">
        <v>0</v>
      </c>
      <c r="P86" s="2"/>
      <c r="Q86" s="4">
        <f>M86+O86</f>
        <v>0</v>
      </c>
      <c r="U86" s="2"/>
    </row>
    <row r="87" spans="1:31" ht="11.85" customHeight="1" x14ac:dyDescent="0.2">
      <c r="A87" s="3" t="s">
        <v>75</v>
      </c>
      <c r="C87" s="2">
        <v>0</v>
      </c>
      <c r="D87" s="2"/>
      <c r="E87" s="2">
        <v>0</v>
      </c>
      <c r="F87" s="2"/>
      <c r="G87" s="2">
        <v>0</v>
      </c>
      <c r="H87" s="2"/>
      <c r="I87" s="2">
        <v>513100</v>
      </c>
      <c r="J87" s="2"/>
      <c r="K87" s="4">
        <v>513100</v>
      </c>
      <c r="L87" s="2"/>
      <c r="M87" s="4">
        <v>488000</v>
      </c>
      <c r="N87" s="2"/>
      <c r="O87" s="4">
        <v>0</v>
      </c>
      <c r="P87" s="2"/>
      <c r="Q87" s="4">
        <f>M87+O87</f>
        <v>488000</v>
      </c>
      <c r="U87" s="2"/>
    </row>
    <row r="88" spans="1:31" ht="11.85" customHeight="1" x14ac:dyDescent="0.2">
      <c r="A88" s="3" t="s">
        <v>76</v>
      </c>
      <c r="C88" s="2">
        <v>368.89</v>
      </c>
      <c r="D88" s="2"/>
      <c r="E88" s="2">
        <v>59.7</v>
      </c>
      <c r="F88" s="2"/>
      <c r="G88" s="2">
        <v>0</v>
      </c>
      <c r="H88" s="2"/>
      <c r="I88" s="2">
        <v>0</v>
      </c>
      <c r="J88" s="2"/>
      <c r="K88" s="4">
        <v>0</v>
      </c>
      <c r="L88" s="2"/>
      <c r="M88" s="4">
        <v>0</v>
      </c>
      <c r="N88" s="2"/>
      <c r="O88" s="4">
        <v>0</v>
      </c>
      <c r="P88" s="2"/>
      <c r="Q88" s="4">
        <f>M88+O88</f>
        <v>0</v>
      </c>
      <c r="U88" s="2"/>
    </row>
    <row r="89" spans="1:31" ht="11.85" customHeight="1" x14ac:dyDescent="0.2">
      <c r="A89" s="3" t="s">
        <v>77</v>
      </c>
      <c r="C89" s="2">
        <v>19510</v>
      </c>
      <c r="D89" s="2"/>
      <c r="E89" s="2">
        <v>13825</v>
      </c>
      <c r="F89" s="2"/>
      <c r="G89" s="2">
        <v>11325</v>
      </c>
      <c r="H89" s="2"/>
      <c r="I89" s="2">
        <v>5000</v>
      </c>
      <c r="J89" s="2"/>
      <c r="K89" s="4">
        <v>5000</v>
      </c>
      <c r="L89" s="2"/>
      <c r="M89" s="4">
        <v>8000</v>
      </c>
      <c r="N89" s="2"/>
      <c r="O89" s="4">
        <v>0</v>
      </c>
      <c r="P89" s="2"/>
      <c r="Q89" s="4">
        <f t="shared" ref="Q89:Q96" si="3">M89+O89</f>
        <v>8000</v>
      </c>
      <c r="W89" s="2"/>
    </row>
    <row r="90" spans="1:31" ht="11.85" customHeight="1" x14ac:dyDescent="0.2">
      <c r="A90" s="3" t="s">
        <v>78</v>
      </c>
      <c r="C90" s="2">
        <v>1380</v>
      </c>
      <c r="D90" s="2"/>
      <c r="E90" s="2">
        <v>760</v>
      </c>
      <c r="F90" s="2"/>
      <c r="G90" s="2">
        <v>885</v>
      </c>
      <c r="H90" s="2"/>
      <c r="I90" s="2">
        <v>0</v>
      </c>
      <c r="J90" s="2"/>
      <c r="K90" s="4">
        <v>0</v>
      </c>
      <c r="L90" s="2"/>
      <c r="M90" s="4">
        <v>500</v>
      </c>
      <c r="N90" s="2"/>
      <c r="O90" s="4">
        <v>0</v>
      </c>
      <c r="P90" s="2"/>
      <c r="Q90" s="4">
        <f t="shared" si="3"/>
        <v>500</v>
      </c>
      <c r="W90" s="2"/>
    </row>
    <row r="91" spans="1:31" ht="11.85" customHeight="1" x14ac:dyDescent="0.2">
      <c r="A91" s="3" t="s">
        <v>79</v>
      </c>
      <c r="C91" s="2">
        <v>19994.03</v>
      </c>
      <c r="D91" s="2"/>
      <c r="E91" s="2">
        <v>15143.5</v>
      </c>
      <c r="F91" s="2"/>
      <c r="G91" s="2">
        <v>14799.25</v>
      </c>
      <c r="H91" s="2"/>
      <c r="I91" s="2">
        <v>15000</v>
      </c>
      <c r="J91" s="2"/>
      <c r="K91" s="4">
        <v>15000</v>
      </c>
      <c r="L91" s="2"/>
      <c r="M91" s="4">
        <v>14000</v>
      </c>
      <c r="N91" s="2"/>
      <c r="O91" s="4">
        <v>0</v>
      </c>
      <c r="P91" s="2"/>
      <c r="Q91" s="4">
        <f t="shared" si="3"/>
        <v>14000</v>
      </c>
      <c r="Y91" s="2"/>
    </row>
    <row r="92" spans="1:31" ht="11.85" customHeight="1" x14ac:dyDescent="0.2">
      <c r="A92" s="3" t="s">
        <v>80</v>
      </c>
      <c r="C92" s="2">
        <v>10</v>
      </c>
      <c r="D92" s="2"/>
      <c r="E92" s="2">
        <v>0</v>
      </c>
      <c r="F92" s="2"/>
      <c r="G92" s="2">
        <v>5</v>
      </c>
      <c r="H92" s="2"/>
      <c r="I92" s="2">
        <v>0</v>
      </c>
      <c r="J92" s="2"/>
      <c r="K92" s="4">
        <v>0</v>
      </c>
      <c r="L92" s="2"/>
      <c r="M92" s="4">
        <v>0</v>
      </c>
      <c r="N92" s="2"/>
      <c r="O92" s="4">
        <v>0</v>
      </c>
      <c r="P92" s="2"/>
      <c r="Q92" s="4">
        <f t="shared" si="3"/>
        <v>0</v>
      </c>
      <c r="Z92" s="2"/>
    </row>
    <row r="93" spans="1:31" ht="11.85" customHeight="1" x14ac:dyDescent="0.2">
      <c r="A93" s="3" t="s">
        <v>81</v>
      </c>
      <c r="C93" s="2">
        <v>11230</v>
      </c>
      <c r="D93" s="2"/>
      <c r="E93" s="2">
        <v>6730</v>
      </c>
      <c r="F93" s="2"/>
      <c r="G93" s="2">
        <v>18690</v>
      </c>
      <c r="H93" s="2"/>
      <c r="I93" s="2">
        <v>3000</v>
      </c>
      <c r="J93" s="2"/>
      <c r="K93" s="4">
        <v>3000</v>
      </c>
      <c r="L93" s="2"/>
      <c r="M93" s="4">
        <v>3000</v>
      </c>
      <c r="N93" s="2"/>
      <c r="O93" s="4">
        <v>0</v>
      </c>
      <c r="P93" s="2"/>
      <c r="Q93" s="4">
        <f t="shared" si="3"/>
        <v>3000</v>
      </c>
      <c r="AE93" s="2"/>
    </row>
    <row r="94" spans="1:31" ht="11.85" customHeight="1" x14ac:dyDescent="0.2">
      <c r="A94" s="3" t="s">
        <v>82</v>
      </c>
      <c r="C94" s="20">
        <v>399275.7</v>
      </c>
      <c r="D94" s="20"/>
      <c r="E94" s="20">
        <v>403745.11</v>
      </c>
      <c r="F94" s="20"/>
      <c r="G94" s="20">
        <v>532189.04</v>
      </c>
      <c r="H94" s="20"/>
      <c r="I94" s="20">
        <v>400000</v>
      </c>
      <c r="J94" s="20"/>
      <c r="K94" s="21">
        <v>275000</v>
      </c>
      <c r="L94" s="20"/>
      <c r="M94" s="21">
        <v>275000</v>
      </c>
      <c r="N94" s="20"/>
      <c r="O94" s="21">
        <v>0</v>
      </c>
      <c r="P94" s="20"/>
      <c r="Q94" s="4">
        <f t="shared" si="3"/>
        <v>275000</v>
      </c>
    </row>
    <row r="95" spans="1:31" ht="11.85" customHeight="1" x14ac:dyDescent="0.2">
      <c r="A95" s="3" t="s">
        <v>83</v>
      </c>
      <c r="C95" s="20">
        <v>10227.5</v>
      </c>
      <c r="D95" s="20"/>
      <c r="E95" s="20">
        <v>8480</v>
      </c>
      <c r="F95" s="20"/>
      <c r="G95" s="20">
        <v>5840</v>
      </c>
      <c r="H95" s="20"/>
      <c r="I95" s="20">
        <v>5500</v>
      </c>
      <c r="J95" s="20"/>
      <c r="K95" s="21">
        <v>0</v>
      </c>
      <c r="L95" s="20"/>
      <c r="M95" s="21">
        <v>0</v>
      </c>
      <c r="N95" s="20"/>
      <c r="O95" s="21">
        <v>0</v>
      </c>
      <c r="P95" s="20"/>
      <c r="Q95" s="4">
        <f t="shared" si="3"/>
        <v>0</v>
      </c>
    </row>
    <row r="96" spans="1:31" ht="11.85" customHeight="1" x14ac:dyDescent="0.2">
      <c r="A96" s="3" t="s">
        <v>84</v>
      </c>
      <c r="C96" s="15">
        <v>0</v>
      </c>
      <c r="D96" s="2"/>
      <c r="E96" s="15">
        <v>0</v>
      </c>
      <c r="F96" s="2"/>
      <c r="G96" s="15">
        <v>2450</v>
      </c>
      <c r="H96" s="2"/>
      <c r="I96" s="15">
        <v>0</v>
      </c>
      <c r="J96" s="2"/>
      <c r="K96" s="16">
        <v>0</v>
      </c>
      <c r="L96" s="2"/>
      <c r="M96" s="16">
        <v>0</v>
      </c>
      <c r="N96" s="2"/>
      <c r="O96" s="16">
        <v>0</v>
      </c>
      <c r="P96" s="2"/>
      <c r="Q96" s="16">
        <f t="shared" si="3"/>
        <v>0</v>
      </c>
    </row>
    <row r="97" spans="1:22" ht="11.85" customHeight="1" x14ac:dyDescent="0.2">
      <c r="A97" s="3" t="s">
        <v>85</v>
      </c>
      <c r="C97" s="2">
        <f>SUM(C86:C96)</f>
        <v>461996.12</v>
      </c>
      <c r="D97" s="2"/>
      <c r="E97" s="2">
        <f>SUM(E86:E96)</f>
        <v>448743.31</v>
      </c>
      <c r="F97" s="2"/>
      <c r="G97" s="2">
        <f>SUM(G86:G96)</f>
        <v>586183.29</v>
      </c>
      <c r="H97" s="2"/>
      <c r="I97" s="2">
        <f>SUM(I86:I96)</f>
        <v>941600</v>
      </c>
      <c r="J97" s="2"/>
      <c r="K97" s="4">
        <f>SUM(K86:K96)</f>
        <v>811100</v>
      </c>
      <c r="L97" s="2"/>
      <c r="M97" s="4">
        <f>SUM(M86:M96)</f>
        <v>788500</v>
      </c>
      <c r="N97" s="2"/>
      <c r="O97" s="4">
        <f>SUM(O86:O96)</f>
        <v>0</v>
      </c>
      <c r="P97" s="2"/>
      <c r="Q97" s="4">
        <f>SUM(Q86:Q96)</f>
        <v>788500</v>
      </c>
    </row>
    <row r="98" spans="1:22" ht="11.85" customHeight="1" x14ac:dyDescent="0.2">
      <c r="D98" s="2"/>
      <c r="F98" s="2"/>
      <c r="H98" s="2"/>
      <c r="J98" s="2"/>
      <c r="L98" s="2"/>
      <c r="N98" s="2"/>
      <c r="P98" s="2"/>
    </row>
    <row r="99" spans="1:22" ht="11.85" customHeight="1" x14ac:dyDescent="0.2">
      <c r="A99" s="13" t="s">
        <v>86</v>
      </c>
      <c r="D99" s="2"/>
      <c r="F99" s="2"/>
      <c r="H99" s="2"/>
      <c r="J99" s="2"/>
      <c r="L99" s="2"/>
      <c r="N99" s="2"/>
      <c r="P99" s="2"/>
    </row>
    <row r="100" spans="1:22" ht="11.85" customHeight="1" x14ac:dyDescent="0.2">
      <c r="A100" s="3" t="s">
        <v>87</v>
      </c>
      <c r="C100" s="2">
        <v>20795</v>
      </c>
      <c r="D100" s="2"/>
      <c r="E100" s="2">
        <v>15600</v>
      </c>
      <c r="F100" s="2"/>
      <c r="G100" s="2">
        <v>12795</v>
      </c>
      <c r="H100" s="2"/>
      <c r="I100" s="2">
        <v>15000</v>
      </c>
      <c r="J100" s="2"/>
      <c r="K100" s="4">
        <v>15000</v>
      </c>
      <c r="L100" s="2"/>
      <c r="M100" s="4">
        <v>15000</v>
      </c>
      <c r="N100" s="2"/>
      <c r="O100" s="4">
        <v>0</v>
      </c>
      <c r="P100" s="2"/>
      <c r="Q100" s="4">
        <f t="shared" ref="Q100:Q107" si="4">M100+O100</f>
        <v>15000</v>
      </c>
    </row>
    <row r="101" spans="1:22" ht="11.85" customHeight="1" x14ac:dyDescent="0.2">
      <c r="A101" s="3" t="s">
        <v>88</v>
      </c>
      <c r="C101" s="2">
        <v>9100</v>
      </c>
      <c r="D101" s="2"/>
      <c r="E101" s="2">
        <v>9310.5</v>
      </c>
      <c r="F101" s="2"/>
      <c r="G101" s="2">
        <v>9240</v>
      </c>
      <c r="H101" s="2"/>
      <c r="I101" s="2">
        <v>8000</v>
      </c>
      <c r="J101" s="2"/>
      <c r="K101" s="4">
        <v>8000</v>
      </c>
      <c r="L101" s="2"/>
      <c r="M101" s="4">
        <v>8000</v>
      </c>
      <c r="N101" s="2"/>
      <c r="O101" s="4">
        <v>0</v>
      </c>
      <c r="P101" s="2"/>
      <c r="Q101" s="4">
        <f t="shared" si="4"/>
        <v>8000</v>
      </c>
    </row>
    <row r="102" spans="1:22" ht="11.85" customHeight="1" x14ac:dyDescent="0.2">
      <c r="A102" s="3" t="s">
        <v>89</v>
      </c>
      <c r="C102" s="2">
        <v>21100</v>
      </c>
      <c r="D102" s="2"/>
      <c r="E102" s="2">
        <v>9345</v>
      </c>
      <c r="F102" s="2"/>
      <c r="G102" s="2">
        <v>7290.8</v>
      </c>
      <c r="H102" s="2"/>
      <c r="I102" s="2">
        <v>8000</v>
      </c>
      <c r="J102" s="2"/>
      <c r="K102" s="4">
        <v>8000</v>
      </c>
      <c r="L102" s="2"/>
      <c r="M102" s="4">
        <v>8000</v>
      </c>
      <c r="N102" s="2"/>
      <c r="O102" s="4">
        <v>0</v>
      </c>
      <c r="P102" s="2"/>
      <c r="Q102" s="4">
        <f t="shared" si="4"/>
        <v>8000</v>
      </c>
    </row>
    <row r="103" spans="1:22" ht="11.85" customHeight="1" x14ac:dyDescent="0.2">
      <c r="A103" s="3" t="s">
        <v>90</v>
      </c>
      <c r="C103" s="2">
        <v>40</v>
      </c>
      <c r="D103" s="2"/>
      <c r="E103" s="2">
        <v>0</v>
      </c>
      <c r="F103" s="2"/>
      <c r="G103" s="2">
        <v>550</v>
      </c>
      <c r="H103" s="2"/>
      <c r="I103" s="2">
        <v>0</v>
      </c>
      <c r="J103" s="2"/>
      <c r="K103" s="4">
        <v>0</v>
      </c>
      <c r="L103" s="2"/>
      <c r="M103" s="4">
        <v>0</v>
      </c>
      <c r="N103" s="2"/>
      <c r="O103" s="4">
        <v>0</v>
      </c>
      <c r="P103" s="2"/>
      <c r="Q103" s="4">
        <f t="shared" si="4"/>
        <v>0</v>
      </c>
    </row>
    <row r="104" spans="1:22" ht="11.85" customHeight="1" x14ac:dyDescent="0.2">
      <c r="A104" s="3" t="s">
        <v>91</v>
      </c>
      <c r="C104" s="2">
        <v>1418.04</v>
      </c>
      <c r="D104" s="2"/>
      <c r="E104" s="2">
        <v>1719.55</v>
      </c>
      <c r="F104" s="2"/>
      <c r="G104" s="2">
        <v>789.4</v>
      </c>
      <c r="H104" s="2"/>
      <c r="I104" s="2">
        <v>0</v>
      </c>
      <c r="J104" s="2"/>
      <c r="K104" s="4">
        <v>0</v>
      </c>
      <c r="L104" s="2"/>
      <c r="M104" s="4">
        <v>0</v>
      </c>
      <c r="N104" s="2"/>
      <c r="O104" s="4">
        <v>0</v>
      </c>
      <c r="P104" s="2"/>
      <c r="Q104" s="4">
        <f t="shared" si="4"/>
        <v>0</v>
      </c>
    </row>
    <row r="105" spans="1:22" ht="11.85" customHeight="1" x14ac:dyDescent="0.2">
      <c r="A105" s="3" t="s">
        <v>92</v>
      </c>
      <c r="C105" s="2">
        <v>49599.05</v>
      </c>
      <c r="D105" s="2"/>
      <c r="E105" s="2">
        <v>45110.39</v>
      </c>
      <c r="F105" s="2"/>
      <c r="G105" s="2">
        <v>50816.2</v>
      </c>
      <c r="H105" s="2"/>
      <c r="I105" s="2">
        <v>45000</v>
      </c>
      <c r="J105" s="2"/>
      <c r="K105" s="4">
        <v>53600</v>
      </c>
      <c r="L105" s="2"/>
      <c r="M105" s="4">
        <v>55000</v>
      </c>
      <c r="N105" s="2"/>
      <c r="O105" s="4">
        <v>0</v>
      </c>
      <c r="P105" s="2"/>
      <c r="Q105" s="4">
        <f t="shared" si="4"/>
        <v>55000</v>
      </c>
    </row>
    <row r="106" spans="1:22" ht="11.85" customHeight="1" x14ac:dyDescent="0.2">
      <c r="A106" s="3" t="s">
        <v>93</v>
      </c>
      <c r="C106" s="2">
        <v>105522.12</v>
      </c>
      <c r="D106" s="2"/>
      <c r="E106" s="2">
        <v>99965.11</v>
      </c>
      <c r="F106" s="2"/>
      <c r="G106" s="2">
        <v>107091.13</v>
      </c>
      <c r="H106" s="2"/>
      <c r="I106" s="2">
        <v>112000</v>
      </c>
      <c r="J106" s="2"/>
      <c r="K106" s="4">
        <v>112000</v>
      </c>
      <c r="L106" s="2"/>
      <c r="M106" s="4">
        <v>112000</v>
      </c>
      <c r="N106" s="2"/>
      <c r="O106" s="4">
        <v>0</v>
      </c>
      <c r="P106" s="2"/>
      <c r="Q106" s="4">
        <f t="shared" si="4"/>
        <v>112000</v>
      </c>
    </row>
    <row r="107" spans="1:22" ht="11.85" customHeight="1" x14ac:dyDescent="0.2">
      <c r="A107" s="3" t="s">
        <v>94</v>
      </c>
      <c r="C107" s="15">
        <v>308522.65999999997</v>
      </c>
      <c r="D107" s="2"/>
      <c r="E107" s="15">
        <v>332976.31</v>
      </c>
      <c r="F107" s="2"/>
      <c r="G107" s="15">
        <v>171083.62</v>
      </c>
      <c r="H107" s="2"/>
      <c r="I107" s="15">
        <v>260000</v>
      </c>
      <c r="J107" s="2"/>
      <c r="K107" s="16">
        <v>260000</v>
      </c>
      <c r="L107" s="2"/>
      <c r="M107" s="16">
        <v>260000</v>
      </c>
      <c r="N107" s="2"/>
      <c r="O107" s="16">
        <v>0</v>
      </c>
      <c r="P107" s="2"/>
      <c r="Q107" s="16">
        <f t="shared" si="4"/>
        <v>260000</v>
      </c>
      <c r="V107" s="22"/>
    </row>
    <row r="108" spans="1:22" ht="11.85" customHeight="1" x14ac:dyDescent="0.2">
      <c r="A108" s="3" t="s">
        <v>95</v>
      </c>
      <c r="C108" s="2">
        <f>SUM(C100:C107)</f>
        <v>516096.87</v>
      </c>
      <c r="D108" s="2"/>
      <c r="E108" s="2">
        <f>SUM(E100:E107)</f>
        <v>514026.86</v>
      </c>
      <c r="F108" s="2"/>
      <c r="G108" s="2">
        <f>SUM(G100:G107)</f>
        <v>359656.15</v>
      </c>
      <c r="H108" s="2"/>
      <c r="I108" s="2">
        <f>SUM(I100:I107)</f>
        <v>448000</v>
      </c>
      <c r="J108" s="2"/>
      <c r="K108" s="4">
        <f>SUM(K100:K107)</f>
        <v>456600</v>
      </c>
      <c r="L108" s="2"/>
      <c r="M108" s="4">
        <f>SUM(M100:M107)</f>
        <v>458000</v>
      </c>
      <c r="N108" s="2"/>
      <c r="O108" s="4">
        <f>SUM(O100:O107)</f>
        <v>0</v>
      </c>
      <c r="P108" s="2"/>
      <c r="Q108" s="4">
        <f>SUM(Q100:Q107)</f>
        <v>458000</v>
      </c>
      <c r="R108" s="17"/>
    </row>
    <row r="110" spans="1:22" ht="11.85" customHeight="1" x14ac:dyDescent="0.2">
      <c r="A110" s="13" t="s">
        <v>96</v>
      </c>
      <c r="D110" s="2"/>
      <c r="F110" s="2"/>
      <c r="H110" s="2"/>
      <c r="J110" s="2"/>
      <c r="L110" s="2"/>
      <c r="N110" s="2"/>
      <c r="P110" s="2"/>
    </row>
    <row r="111" spans="1:22" ht="11.85" customHeight="1" x14ac:dyDescent="0.2">
      <c r="A111" s="3" t="s">
        <v>97</v>
      </c>
      <c r="C111" s="2">
        <v>1379</v>
      </c>
      <c r="D111" s="2"/>
      <c r="E111" s="2">
        <v>1447.5</v>
      </c>
      <c r="F111" s="2"/>
      <c r="G111" s="2">
        <v>1874</v>
      </c>
      <c r="H111" s="2"/>
      <c r="I111" s="2">
        <v>1500</v>
      </c>
      <c r="J111" s="2"/>
      <c r="K111" s="4">
        <v>1500</v>
      </c>
      <c r="L111" s="2"/>
      <c r="M111" s="4">
        <v>1500</v>
      </c>
      <c r="N111" s="2"/>
      <c r="O111" s="4">
        <v>0</v>
      </c>
      <c r="P111" s="2"/>
      <c r="Q111" s="4">
        <f t="shared" ref="Q111:Q122" si="5">M111+O111</f>
        <v>1500</v>
      </c>
    </row>
    <row r="112" spans="1:22" ht="11.85" customHeight="1" x14ac:dyDescent="0.2">
      <c r="A112" s="3" t="s">
        <v>98</v>
      </c>
      <c r="C112" s="2">
        <v>11087.03</v>
      </c>
      <c r="D112" s="2"/>
      <c r="E112" s="2">
        <v>16280</v>
      </c>
      <c r="F112" s="2"/>
      <c r="G112" s="2">
        <v>14217.5</v>
      </c>
      <c r="H112" s="2"/>
      <c r="I112" s="2">
        <v>15000</v>
      </c>
      <c r="J112" s="2"/>
      <c r="K112" s="4">
        <v>15000</v>
      </c>
      <c r="L112" s="2"/>
      <c r="M112" s="4">
        <v>14000</v>
      </c>
      <c r="N112" s="2"/>
      <c r="O112" s="4">
        <v>0</v>
      </c>
      <c r="P112" s="2"/>
      <c r="Q112" s="4">
        <f t="shared" si="5"/>
        <v>14000</v>
      </c>
    </row>
    <row r="113" spans="1:24" ht="11.85" customHeight="1" x14ac:dyDescent="0.2">
      <c r="A113" s="3" t="s">
        <v>99</v>
      </c>
      <c r="C113" s="2">
        <v>16240.17</v>
      </c>
      <c r="D113" s="2"/>
      <c r="E113" s="2">
        <v>9729.7000000000007</v>
      </c>
      <c r="F113" s="2"/>
      <c r="G113" s="2">
        <v>12981.25</v>
      </c>
      <c r="H113" s="2"/>
      <c r="I113" s="2">
        <v>14000</v>
      </c>
      <c r="J113" s="2"/>
      <c r="K113" s="4">
        <v>14000</v>
      </c>
      <c r="L113" s="2"/>
      <c r="M113" s="4">
        <v>12000</v>
      </c>
      <c r="N113" s="2"/>
      <c r="O113" s="4">
        <v>0</v>
      </c>
      <c r="P113" s="2"/>
      <c r="Q113" s="4">
        <f t="shared" si="5"/>
        <v>12000</v>
      </c>
    </row>
    <row r="114" spans="1:24" ht="11.85" customHeight="1" x14ac:dyDescent="0.2">
      <c r="A114" s="3" t="s">
        <v>100</v>
      </c>
      <c r="C114" s="2">
        <v>0</v>
      </c>
      <c r="D114" s="2"/>
      <c r="E114" s="2">
        <v>0</v>
      </c>
      <c r="F114" s="2"/>
      <c r="G114" s="2">
        <v>25</v>
      </c>
      <c r="H114" s="2"/>
      <c r="I114" s="2">
        <v>0</v>
      </c>
      <c r="J114" s="2"/>
      <c r="K114" s="4">
        <v>0</v>
      </c>
      <c r="L114" s="2"/>
      <c r="M114" s="4">
        <v>0</v>
      </c>
      <c r="N114" s="2"/>
      <c r="O114" s="4">
        <v>0</v>
      </c>
      <c r="P114" s="2"/>
      <c r="Q114" s="4">
        <f t="shared" si="5"/>
        <v>0</v>
      </c>
    </row>
    <row r="115" spans="1:24" ht="11.85" customHeight="1" x14ac:dyDescent="0.2">
      <c r="A115" s="3" t="s">
        <v>101</v>
      </c>
      <c r="C115" s="2">
        <v>18387.28</v>
      </c>
      <c r="D115" s="2"/>
      <c r="E115" s="2">
        <v>15987.77</v>
      </c>
      <c r="F115" s="2"/>
      <c r="G115" s="2">
        <v>18881.47</v>
      </c>
      <c r="H115" s="2"/>
      <c r="I115" s="2">
        <v>16000</v>
      </c>
      <c r="J115" s="2"/>
      <c r="K115" s="4">
        <v>16000</v>
      </c>
      <c r="L115" s="2"/>
      <c r="M115" s="4">
        <v>16000</v>
      </c>
      <c r="N115" s="2"/>
      <c r="O115" s="4">
        <v>0</v>
      </c>
      <c r="P115" s="2"/>
      <c r="Q115" s="4">
        <f t="shared" si="5"/>
        <v>16000</v>
      </c>
    </row>
    <row r="116" spans="1:24" ht="11.85" customHeight="1" x14ac:dyDescent="0.2">
      <c r="A116" s="3" t="s">
        <v>102</v>
      </c>
      <c r="C116" s="2">
        <v>20202.5</v>
      </c>
      <c r="D116" s="2"/>
      <c r="E116" s="2">
        <v>30698.080000000002</v>
      </c>
      <c r="F116" s="2"/>
      <c r="G116" s="2">
        <v>32309.42</v>
      </c>
      <c r="H116" s="2"/>
      <c r="I116" s="2">
        <v>25000</v>
      </c>
      <c r="J116" s="2"/>
      <c r="K116" s="4">
        <v>25000</v>
      </c>
      <c r="L116" s="2"/>
      <c r="M116" s="4">
        <v>25000</v>
      </c>
      <c r="N116" s="2"/>
      <c r="O116" s="4">
        <v>0</v>
      </c>
      <c r="P116" s="2"/>
      <c r="Q116" s="4">
        <f t="shared" si="5"/>
        <v>25000</v>
      </c>
    </row>
    <row r="117" spans="1:24" ht="11.85" customHeight="1" x14ac:dyDescent="0.2">
      <c r="A117" s="3" t="s">
        <v>103</v>
      </c>
      <c r="C117" s="2">
        <v>213</v>
      </c>
      <c r="D117" s="2"/>
      <c r="E117" s="2">
        <v>104</v>
      </c>
      <c r="F117" s="2"/>
      <c r="G117" s="2">
        <v>197</v>
      </c>
      <c r="H117" s="2"/>
      <c r="I117" s="2">
        <v>100</v>
      </c>
      <c r="J117" s="2"/>
      <c r="K117" s="4">
        <v>100</v>
      </c>
      <c r="L117" s="2"/>
      <c r="M117" s="4">
        <v>100</v>
      </c>
      <c r="N117" s="2"/>
      <c r="O117" s="4">
        <v>0</v>
      </c>
      <c r="P117" s="2"/>
      <c r="Q117" s="4">
        <f t="shared" si="5"/>
        <v>100</v>
      </c>
    </row>
    <row r="118" spans="1:24" ht="11.85" customHeight="1" x14ac:dyDescent="0.2">
      <c r="A118" s="3" t="s">
        <v>104</v>
      </c>
      <c r="C118" s="2">
        <v>4549.54</v>
      </c>
      <c r="D118" s="2"/>
      <c r="E118" s="2">
        <v>4331.46</v>
      </c>
      <c r="F118" s="2"/>
      <c r="G118" s="2">
        <v>5573.2</v>
      </c>
      <c r="H118" s="2"/>
      <c r="I118" s="2">
        <v>5000</v>
      </c>
      <c r="J118" s="2"/>
      <c r="K118" s="4">
        <v>5000</v>
      </c>
      <c r="L118" s="2"/>
      <c r="M118" s="4">
        <v>5000</v>
      </c>
      <c r="N118" s="2"/>
      <c r="O118" s="4">
        <v>0</v>
      </c>
      <c r="P118" s="2"/>
      <c r="Q118" s="4">
        <f t="shared" si="5"/>
        <v>5000</v>
      </c>
    </row>
    <row r="119" spans="1:24" ht="11.85" customHeight="1" x14ac:dyDescent="0.2">
      <c r="A119" s="3" t="s">
        <v>105</v>
      </c>
      <c r="C119" s="20">
        <v>1990.45</v>
      </c>
      <c r="D119" s="20"/>
      <c r="E119" s="20">
        <v>2239.6999999999998</v>
      </c>
      <c r="F119" s="20"/>
      <c r="G119" s="20">
        <v>3768.17</v>
      </c>
      <c r="H119" s="20"/>
      <c r="I119" s="20">
        <v>2000</v>
      </c>
      <c r="J119" s="20"/>
      <c r="K119" s="21">
        <v>2000</v>
      </c>
      <c r="L119" s="20"/>
      <c r="M119" s="21">
        <v>2000</v>
      </c>
      <c r="N119" s="20"/>
      <c r="O119" s="21">
        <v>0</v>
      </c>
      <c r="P119" s="20"/>
      <c r="Q119" s="4">
        <f t="shared" si="5"/>
        <v>2000</v>
      </c>
    </row>
    <row r="120" spans="1:24" ht="11.85" customHeight="1" x14ac:dyDescent="0.2">
      <c r="A120" s="3" t="s">
        <v>106</v>
      </c>
      <c r="C120" s="20">
        <v>12622.58</v>
      </c>
      <c r="D120" s="20"/>
      <c r="E120" s="20">
        <v>9274.2000000000007</v>
      </c>
      <c r="F120" s="20"/>
      <c r="G120" s="20">
        <v>3556.72</v>
      </c>
      <c r="H120" s="20"/>
      <c r="I120" s="20">
        <v>12000</v>
      </c>
      <c r="J120" s="20"/>
      <c r="K120" s="21">
        <v>0</v>
      </c>
      <c r="L120" s="20"/>
      <c r="M120" s="21">
        <v>0</v>
      </c>
      <c r="N120" s="20"/>
      <c r="O120" s="21">
        <v>0</v>
      </c>
      <c r="P120" s="20"/>
      <c r="Q120" s="4">
        <f>M120+O120</f>
        <v>0</v>
      </c>
    </row>
    <row r="121" spans="1:24" ht="11.85" customHeight="1" x14ac:dyDescent="0.2">
      <c r="A121" s="3" t="s">
        <v>107</v>
      </c>
      <c r="C121" s="20">
        <v>165.42</v>
      </c>
      <c r="D121" s="20"/>
      <c r="E121" s="20">
        <v>115.39</v>
      </c>
      <c r="F121" s="20"/>
      <c r="G121" s="20">
        <v>35.21</v>
      </c>
      <c r="H121" s="20"/>
      <c r="I121" s="20">
        <v>0</v>
      </c>
      <c r="J121" s="20"/>
      <c r="K121" s="21">
        <v>0</v>
      </c>
      <c r="L121" s="20"/>
      <c r="M121" s="21">
        <v>0</v>
      </c>
      <c r="N121" s="20"/>
      <c r="O121" s="21">
        <v>0</v>
      </c>
      <c r="P121" s="20"/>
      <c r="Q121" s="4">
        <f>M121+O121</f>
        <v>0</v>
      </c>
    </row>
    <row r="122" spans="1:24" ht="11.85" customHeight="1" x14ac:dyDescent="0.2">
      <c r="A122" s="3" t="s">
        <v>108</v>
      </c>
      <c r="C122" s="15">
        <v>134</v>
      </c>
      <c r="D122" s="2"/>
      <c r="E122" s="15">
        <v>0</v>
      </c>
      <c r="F122" s="2"/>
      <c r="G122" s="15">
        <v>0</v>
      </c>
      <c r="H122" s="2"/>
      <c r="I122" s="15">
        <v>0</v>
      </c>
      <c r="J122" s="2"/>
      <c r="K122" s="16">
        <v>0</v>
      </c>
      <c r="L122" s="2"/>
      <c r="M122" s="16">
        <v>0</v>
      </c>
      <c r="N122" s="2"/>
      <c r="O122" s="16">
        <v>0</v>
      </c>
      <c r="P122" s="2"/>
      <c r="Q122" s="16">
        <f t="shared" si="5"/>
        <v>0</v>
      </c>
    </row>
    <row r="123" spans="1:24" ht="11.85" customHeight="1" x14ac:dyDescent="0.2">
      <c r="A123" s="3" t="s">
        <v>109</v>
      </c>
      <c r="C123" s="2">
        <f>SUM(C111:C122)</f>
        <v>86970.969999999987</v>
      </c>
      <c r="D123" s="2"/>
      <c r="E123" s="2">
        <f>SUM(E111:E122)</f>
        <v>90207.8</v>
      </c>
      <c r="F123" s="2"/>
      <c r="G123" s="2">
        <f>SUM(G111:G122)</f>
        <v>93418.94</v>
      </c>
      <c r="H123" s="2"/>
      <c r="I123" s="2">
        <f>SUM(I111:I122)</f>
        <v>90600</v>
      </c>
      <c r="J123" s="2"/>
      <c r="K123" s="4">
        <f>SUM(K111:K122)</f>
        <v>78600</v>
      </c>
      <c r="L123" s="2"/>
      <c r="M123" s="4">
        <f>SUM(M111:M122)</f>
        <v>75600</v>
      </c>
      <c r="N123" s="2"/>
      <c r="O123" s="4">
        <f>SUM(O111:O122)</f>
        <v>0</v>
      </c>
      <c r="P123" s="2"/>
      <c r="Q123" s="4">
        <f>SUM(Q111:Q122)</f>
        <v>75600</v>
      </c>
      <c r="X123" s="2"/>
    </row>
    <row r="124" spans="1:24" ht="11.85" customHeight="1" x14ac:dyDescent="0.2">
      <c r="D124" s="2"/>
      <c r="F124" s="2"/>
      <c r="H124" s="2"/>
      <c r="J124" s="2"/>
      <c r="L124" s="2"/>
      <c r="N124" s="2"/>
      <c r="P124" s="2"/>
    </row>
    <row r="125" spans="1:24" ht="11.85" customHeight="1" x14ac:dyDescent="0.2">
      <c r="D125" s="2"/>
      <c r="F125" s="2"/>
      <c r="H125" s="2"/>
      <c r="J125" s="2"/>
      <c r="L125" s="2"/>
      <c r="N125" s="2"/>
      <c r="P125" s="2"/>
    </row>
    <row r="126" spans="1:24" ht="11.85" customHeight="1" x14ac:dyDescent="0.2">
      <c r="D126" s="2"/>
      <c r="F126" s="2"/>
      <c r="H126" s="2"/>
      <c r="J126" s="2"/>
      <c r="L126" s="2"/>
      <c r="N126" s="2"/>
      <c r="P126" s="2"/>
    </row>
    <row r="127" spans="1:24" ht="11.85" customHeight="1" x14ac:dyDescent="0.2">
      <c r="D127" s="2"/>
      <c r="F127" s="2"/>
      <c r="H127" s="2"/>
      <c r="J127" s="2"/>
      <c r="L127" s="2"/>
      <c r="N127" s="2"/>
      <c r="P127" s="2"/>
    </row>
    <row r="128" spans="1:24" ht="11.85" customHeight="1" x14ac:dyDescent="0.2">
      <c r="D128" s="2"/>
      <c r="F128" s="2"/>
      <c r="H128" s="2"/>
      <c r="J128" s="2"/>
      <c r="L128" s="2"/>
      <c r="N128" s="2"/>
      <c r="P128" s="2"/>
    </row>
    <row r="129" spans="1:17" ht="11.85" customHeight="1" x14ac:dyDescent="0.2">
      <c r="D129" s="2"/>
      <c r="F129" s="2"/>
      <c r="H129" s="2"/>
      <c r="J129" s="2"/>
      <c r="L129" s="2"/>
      <c r="N129" s="2"/>
      <c r="P129" s="2"/>
    </row>
    <row r="130" spans="1:17" ht="11.85" customHeight="1" x14ac:dyDescent="0.2">
      <c r="D130" s="2"/>
      <c r="F130" s="2"/>
      <c r="H130" s="2"/>
      <c r="J130" s="2"/>
      <c r="L130" s="2"/>
      <c r="N130" s="2"/>
      <c r="P130" s="2"/>
    </row>
    <row r="131" spans="1:17" ht="11.85" customHeight="1" x14ac:dyDescent="0.2">
      <c r="A131" s="1"/>
      <c r="B131" s="1"/>
      <c r="E131" s="2" t="str">
        <f>$E$1</f>
        <v>CITY OF BRADY</v>
      </c>
    </row>
    <row r="132" spans="1:17" ht="11.85" customHeight="1" x14ac:dyDescent="0.2">
      <c r="E132" s="2" t="str">
        <f>$E$2</f>
        <v>BUDGET REPORT</v>
      </c>
    </row>
    <row r="133" spans="1:17" ht="11.85" customHeight="1" x14ac:dyDescent="0.2">
      <c r="E133" s="2" t="str">
        <f>$E$3</f>
        <v>FISCAL YEAR 2019 - 2020</v>
      </c>
    </row>
    <row r="134" spans="1:17" ht="11.85" customHeight="1" x14ac:dyDescent="0.2">
      <c r="A134" s="3" t="s">
        <v>3</v>
      </c>
    </row>
    <row r="135" spans="1:17" ht="11.85" customHeight="1" x14ac:dyDescent="0.2"/>
    <row r="136" spans="1:17" ht="11.85" customHeight="1" x14ac:dyDescent="0.2">
      <c r="I136" s="55" t="str">
        <f>+I72</f>
        <v>(----- 2018-2019 ------)</v>
      </c>
      <c r="J136" s="55"/>
      <c r="K136" s="55"/>
      <c r="L136" s="6"/>
      <c r="M136" s="55" t="str">
        <f>$M$6</f>
        <v>2019-2020</v>
      </c>
      <c r="N136" s="55"/>
      <c r="O136" s="55"/>
      <c r="P136" s="55"/>
      <c r="Q136" s="55"/>
    </row>
    <row r="137" spans="1:17" ht="11.85" customHeight="1" x14ac:dyDescent="0.2">
      <c r="C137" s="7" t="str">
        <f>$C$7</f>
        <v>2015-2016</v>
      </c>
      <c r="D137" s="6"/>
      <c r="E137" s="7" t="str">
        <f>$E$7</f>
        <v>2016-2017</v>
      </c>
      <c r="F137" s="6"/>
      <c r="G137" s="7" t="str">
        <f>$G$7</f>
        <v>2017-2018</v>
      </c>
      <c r="H137" s="6"/>
      <c r="I137" s="7" t="s">
        <v>9</v>
      </c>
      <c r="J137" s="6"/>
      <c r="K137" s="8" t="str">
        <f>+$K$7</f>
        <v>PROJECTED</v>
      </c>
      <c r="L137" s="6"/>
      <c r="M137" s="8" t="str">
        <f>$M$7</f>
        <v>2019-2020</v>
      </c>
      <c r="N137" s="6"/>
      <c r="O137" s="8" t="str">
        <f>$O$7</f>
        <v>2019-2020</v>
      </c>
      <c r="P137" s="6"/>
      <c r="Q137" s="8" t="str">
        <f>$Q$7</f>
        <v>APPROVED</v>
      </c>
    </row>
    <row r="138" spans="1:17" ht="11.85" customHeight="1" x14ac:dyDescent="0.2">
      <c r="A138" s="9"/>
      <c r="C138" s="10" t="s">
        <v>12</v>
      </c>
      <c r="D138" s="6"/>
      <c r="E138" s="10" t="s">
        <v>12</v>
      </c>
      <c r="F138" s="6"/>
      <c r="G138" s="10" t="s">
        <v>12</v>
      </c>
      <c r="H138" s="6"/>
      <c r="I138" s="10" t="s">
        <v>13</v>
      </c>
      <c r="J138" s="6"/>
      <c r="K138" s="11" t="s">
        <v>13</v>
      </c>
      <c r="L138" s="6"/>
      <c r="M138" s="11" t="str">
        <f>$M$8</f>
        <v>BASE</v>
      </c>
      <c r="N138" s="6"/>
      <c r="O138" s="11" t="str">
        <f>$O$8</f>
        <v>SUPPLEMENTAL</v>
      </c>
      <c r="P138" s="6"/>
      <c r="Q138" s="11" t="str">
        <f>$Q$8</f>
        <v>BUDGET</v>
      </c>
    </row>
    <row r="139" spans="1:17" ht="11.85" customHeight="1" x14ac:dyDescent="0.2">
      <c r="D139" s="2"/>
      <c r="F139" s="2"/>
      <c r="H139" s="2"/>
      <c r="J139" s="2"/>
      <c r="L139" s="2"/>
      <c r="N139" s="2"/>
      <c r="P139" s="2"/>
    </row>
    <row r="140" spans="1:17" ht="11.85" customHeight="1" x14ac:dyDescent="0.2">
      <c r="A140" s="13" t="s">
        <v>110</v>
      </c>
      <c r="D140" s="2"/>
      <c r="F140" s="2"/>
      <c r="H140" s="2"/>
      <c r="J140" s="2"/>
      <c r="L140" s="2"/>
      <c r="N140" s="2"/>
      <c r="P140" s="2"/>
    </row>
    <row r="141" spans="1:17" ht="11.85" customHeight="1" x14ac:dyDescent="0.2">
      <c r="A141" s="3" t="s">
        <v>111</v>
      </c>
      <c r="C141" s="2">
        <v>95</v>
      </c>
      <c r="D141" s="2"/>
      <c r="E141" s="2">
        <v>140</v>
      </c>
      <c r="F141" s="2"/>
      <c r="G141" s="2">
        <v>50.25</v>
      </c>
      <c r="H141" s="2"/>
      <c r="I141" s="2">
        <v>0</v>
      </c>
      <c r="J141" s="2"/>
      <c r="K141" s="4">
        <v>0</v>
      </c>
      <c r="L141" s="2"/>
      <c r="M141" s="4">
        <v>0</v>
      </c>
      <c r="N141" s="2"/>
      <c r="O141" s="4">
        <v>0</v>
      </c>
      <c r="P141" s="2"/>
      <c r="Q141" s="4">
        <f t="shared" ref="Q141:Q160" si="6">M141+O141</f>
        <v>0</v>
      </c>
    </row>
    <row r="142" spans="1:17" ht="11.85" customHeight="1" x14ac:dyDescent="0.2">
      <c r="A142" s="3" t="s">
        <v>112</v>
      </c>
      <c r="C142" s="2">
        <v>2385</v>
      </c>
      <c r="D142" s="2"/>
      <c r="E142" s="2">
        <v>1620</v>
      </c>
      <c r="F142" s="2"/>
      <c r="G142" s="2">
        <v>2070</v>
      </c>
      <c r="H142" s="2"/>
      <c r="I142" s="2">
        <v>1000</v>
      </c>
      <c r="J142" s="2"/>
      <c r="K142" s="4">
        <v>1000</v>
      </c>
      <c r="L142" s="2"/>
      <c r="M142" s="4">
        <v>1000</v>
      </c>
      <c r="N142" s="2"/>
      <c r="O142" s="4">
        <v>0</v>
      </c>
      <c r="P142" s="2"/>
      <c r="Q142" s="4">
        <f t="shared" si="6"/>
        <v>1000</v>
      </c>
    </row>
    <row r="143" spans="1:17" ht="11.85" customHeight="1" x14ac:dyDescent="0.2">
      <c r="A143" s="3" t="s">
        <v>113</v>
      </c>
      <c r="C143" s="2">
        <v>875</v>
      </c>
      <c r="D143" s="2"/>
      <c r="E143" s="2">
        <v>1270</v>
      </c>
      <c r="F143" s="2"/>
      <c r="G143" s="2">
        <v>1200</v>
      </c>
      <c r="H143" s="2"/>
      <c r="I143" s="2">
        <v>500</v>
      </c>
      <c r="J143" s="2"/>
      <c r="K143" s="4">
        <v>500</v>
      </c>
      <c r="L143" s="2"/>
      <c r="M143" s="4">
        <v>600</v>
      </c>
      <c r="N143" s="2"/>
      <c r="O143" s="4">
        <v>0</v>
      </c>
      <c r="P143" s="2"/>
      <c r="Q143" s="4">
        <f t="shared" si="6"/>
        <v>600</v>
      </c>
    </row>
    <row r="144" spans="1:17" ht="11.85" customHeight="1" x14ac:dyDescent="0.2">
      <c r="A144" s="3" t="s">
        <v>114</v>
      </c>
      <c r="C144" s="2">
        <v>12880</v>
      </c>
      <c r="D144" s="2"/>
      <c r="E144" s="2">
        <v>14924.94</v>
      </c>
      <c r="F144" s="2"/>
      <c r="G144" s="2">
        <v>18250</v>
      </c>
      <c r="H144" s="2"/>
      <c r="I144" s="2">
        <v>13000</v>
      </c>
      <c r="J144" s="2"/>
      <c r="K144" s="4">
        <v>13000</v>
      </c>
      <c r="L144" s="2"/>
      <c r="M144" s="4">
        <v>15000</v>
      </c>
      <c r="N144" s="2"/>
      <c r="O144" s="4">
        <v>0</v>
      </c>
      <c r="P144" s="2"/>
      <c r="Q144" s="4">
        <f t="shared" si="6"/>
        <v>15000</v>
      </c>
    </row>
    <row r="145" spans="1:17" ht="11.85" customHeight="1" x14ac:dyDescent="0.2">
      <c r="A145" s="3" t="s">
        <v>115</v>
      </c>
      <c r="C145" s="2">
        <v>10800</v>
      </c>
      <c r="D145" s="2"/>
      <c r="E145" s="2">
        <v>12390</v>
      </c>
      <c r="F145" s="2"/>
      <c r="G145" s="2">
        <v>13925.5</v>
      </c>
      <c r="H145" s="2"/>
      <c r="I145" s="2">
        <v>12000</v>
      </c>
      <c r="J145" s="2"/>
      <c r="K145" s="4">
        <v>12000</v>
      </c>
      <c r="L145" s="2"/>
      <c r="M145" s="4">
        <v>12000</v>
      </c>
      <c r="N145" s="2"/>
      <c r="O145" s="4">
        <v>0</v>
      </c>
      <c r="P145" s="2"/>
      <c r="Q145" s="4">
        <f t="shared" si="6"/>
        <v>12000</v>
      </c>
    </row>
    <row r="146" spans="1:17" ht="11.85" customHeight="1" x14ac:dyDescent="0.2">
      <c r="A146" s="3" t="s">
        <v>116</v>
      </c>
      <c r="C146" s="2">
        <v>21790</v>
      </c>
      <c r="D146" s="2"/>
      <c r="E146" s="2">
        <v>19380</v>
      </c>
      <c r="F146" s="2"/>
      <c r="G146" s="2">
        <v>26454.97</v>
      </c>
      <c r="H146" s="2"/>
      <c r="I146" s="2">
        <v>20000</v>
      </c>
      <c r="J146" s="2"/>
      <c r="K146" s="4">
        <v>20000</v>
      </c>
      <c r="L146" s="2"/>
      <c r="M146" s="4">
        <v>20000</v>
      </c>
      <c r="N146" s="2"/>
      <c r="O146" s="4">
        <v>0</v>
      </c>
      <c r="P146" s="2"/>
      <c r="Q146" s="4">
        <f t="shared" si="6"/>
        <v>20000</v>
      </c>
    </row>
    <row r="147" spans="1:17" ht="11.85" customHeight="1" x14ac:dyDescent="0.2">
      <c r="A147" s="3" t="s">
        <v>117</v>
      </c>
      <c r="C147" s="2">
        <v>66300</v>
      </c>
      <c r="D147" s="2"/>
      <c r="E147" s="2">
        <v>79655</v>
      </c>
      <c r="F147" s="2"/>
      <c r="G147" s="2">
        <v>81030.179999999993</v>
      </c>
      <c r="H147" s="2"/>
      <c r="I147" s="2">
        <v>60000</v>
      </c>
      <c r="J147" s="2"/>
      <c r="K147" s="4">
        <v>45000</v>
      </c>
      <c r="L147" s="2"/>
      <c r="M147" s="4">
        <v>50000</v>
      </c>
      <c r="N147" s="2"/>
      <c r="O147" s="4">
        <v>0</v>
      </c>
      <c r="P147" s="2"/>
      <c r="Q147" s="4">
        <f t="shared" si="6"/>
        <v>50000</v>
      </c>
    </row>
    <row r="148" spans="1:17" ht="11.85" customHeight="1" x14ac:dyDescent="0.2">
      <c r="A148" s="3" t="s">
        <v>118</v>
      </c>
      <c r="C148" s="2">
        <v>350</v>
      </c>
      <c r="D148" s="2"/>
      <c r="E148" s="2">
        <v>1060</v>
      </c>
      <c r="F148" s="2"/>
      <c r="G148" s="2">
        <v>920</v>
      </c>
      <c r="H148" s="2"/>
      <c r="I148" s="2">
        <v>0</v>
      </c>
      <c r="J148" s="2"/>
      <c r="K148" s="4">
        <v>0</v>
      </c>
      <c r="L148" s="2"/>
      <c r="M148" s="4">
        <v>0</v>
      </c>
      <c r="N148" s="2"/>
      <c r="O148" s="4">
        <v>0</v>
      </c>
      <c r="P148" s="2"/>
      <c r="Q148" s="4">
        <f t="shared" si="6"/>
        <v>0</v>
      </c>
    </row>
    <row r="149" spans="1:17" ht="11.85" customHeight="1" x14ac:dyDescent="0.2">
      <c r="A149" s="3" t="s">
        <v>119</v>
      </c>
      <c r="C149" s="2">
        <v>0</v>
      </c>
      <c r="D149" s="2"/>
      <c r="E149" s="2">
        <v>0</v>
      </c>
      <c r="F149" s="2"/>
      <c r="G149" s="2">
        <v>790</v>
      </c>
      <c r="H149" s="2"/>
      <c r="I149" s="2">
        <v>0</v>
      </c>
      <c r="J149" s="2"/>
      <c r="K149" s="4">
        <v>0</v>
      </c>
      <c r="L149" s="2"/>
      <c r="M149" s="4">
        <v>0</v>
      </c>
      <c r="N149" s="2"/>
      <c r="O149" s="4">
        <v>0</v>
      </c>
      <c r="P149" s="2"/>
      <c r="Q149" s="4">
        <f t="shared" si="6"/>
        <v>0</v>
      </c>
    </row>
    <row r="150" spans="1:17" ht="11.85" customHeight="1" x14ac:dyDescent="0.2">
      <c r="A150" s="3" t="s">
        <v>120</v>
      </c>
      <c r="C150" s="2">
        <v>10868.78</v>
      </c>
      <c r="D150" s="2"/>
      <c r="E150" s="2">
        <v>9458.01</v>
      </c>
      <c r="F150" s="2"/>
      <c r="G150" s="2">
        <v>12631.58</v>
      </c>
      <c r="H150" s="2"/>
      <c r="I150" s="2">
        <v>11000</v>
      </c>
      <c r="J150" s="2"/>
      <c r="K150" s="4">
        <v>11000</v>
      </c>
      <c r="L150" s="2"/>
      <c r="M150" s="4">
        <v>11000</v>
      </c>
      <c r="N150" s="2"/>
      <c r="O150" s="4">
        <v>0</v>
      </c>
      <c r="P150" s="2"/>
      <c r="Q150" s="4">
        <f t="shared" si="6"/>
        <v>11000</v>
      </c>
    </row>
    <row r="151" spans="1:17" ht="11.85" customHeight="1" x14ac:dyDescent="0.2">
      <c r="A151" s="3" t="s">
        <v>121</v>
      </c>
      <c r="C151" s="2">
        <v>8808.64</v>
      </c>
      <c r="D151" s="2"/>
      <c r="E151" s="2">
        <v>11222.53</v>
      </c>
      <c r="F151" s="2"/>
      <c r="G151" s="2">
        <v>10466.82</v>
      </c>
      <c r="H151" s="2"/>
      <c r="I151" s="2">
        <v>9000</v>
      </c>
      <c r="J151" s="2"/>
      <c r="K151" s="4">
        <v>9000</v>
      </c>
      <c r="L151" s="2"/>
      <c r="M151" s="4">
        <v>9000</v>
      </c>
      <c r="N151" s="2"/>
      <c r="O151" s="4">
        <v>0</v>
      </c>
      <c r="P151" s="2"/>
      <c r="Q151" s="4">
        <f t="shared" si="6"/>
        <v>9000</v>
      </c>
    </row>
    <row r="152" spans="1:17" ht="11.85" customHeight="1" x14ac:dyDescent="0.2">
      <c r="A152" s="3" t="s">
        <v>122</v>
      </c>
      <c r="C152" s="2">
        <v>2120</v>
      </c>
      <c r="D152" s="2"/>
      <c r="E152" s="2">
        <v>875</v>
      </c>
      <c r="F152" s="2"/>
      <c r="G152" s="2">
        <v>3090</v>
      </c>
      <c r="H152" s="2"/>
      <c r="I152" s="2">
        <v>1500</v>
      </c>
      <c r="J152" s="2"/>
      <c r="K152" s="4">
        <v>1500</v>
      </c>
      <c r="L152" s="2"/>
      <c r="M152" s="4">
        <v>1500</v>
      </c>
      <c r="N152" s="2"/>
      <c r="O152" s="4">
        <v>0</v>
      </c>
      <c r="P152" s="2"/>
      <c r="Q152" s="4">
        <f t="shared" si="6"/>
        <v>1500</v>
      </c>
    </row>
    <row r="153" spans="1:17" ht="11.85" customHeight="1" x14ac:dyDescent="0.2">
      <c r="A153" s="3" t="s">
        <v>123</v>
      </c>
      <c r="C153" s="2">
        <v>-40.799999999999997</v>
      </c>
      <c r="D153" s="2"/>
      <c r="E153" s="2">
        <v>0</v>
      </c>
      <c r="F153" s="2"/>
      <c r="G153" s="2">
        <v>777.02</v>
      </c>
      <c r="H153" s="2"/>
      <c r="I153" s="2">
        <v>0</v>
      </c>
      <c r="J153" s="2"/>
      <c r="K153" s="4">
        <v>0</v>
      </c>
      <c r="L153" s="2"/>
      <c r="M153" s="4">
        <v>0</v>
      </c>
      <c r="N153" s="2"/>
      <c r="O153" s="4">
        <v>0</v>
      </c>
      <c r="P153" s="2"/>
      <c r="Q153" s="4">
        <f t="shared" si="6"/>
        <v>0</v>
      </c>
    </row>
    <row r="154" spans="1:17" ht="11.85" customHeight="1" x14ac:dyDescent="0.2">
      <c r="A154" s="3" t="s">
        <v>124</v>
      </c>
      <c r="C154" s="2">
        <v>5</v>
      </c>
      <c r="D154" s="2"/>
      <c r="E154" s="2">
        <v>24.36</v>
      </c>
      <c r="F154" s="2"/>
      <c r="G154" s="2">
        <v>296.69</v>
      </c>
      <c r="H154" s="2"/>
      <c r="I154" s="2">
        <v>0</v>
      </c>
      <c r="J154" s="2"/>
      <c r="K154" s="4">
        <v>0</v>
      </c>
      <c r="L154" s="2"/>
      <c r="M154" s="4">
        <v>0</v>
      </c>
      <c r="N154" s="2"/>
      <c r="O154" s="4">
        <v>0</v>
      </c>
      <c r="P154" s="2"/>
      <c r="Q154" s="4">
        <f t="shared" si="6"/>
        <v>0</v>
      </c>
    </row>
    <row r="155" spans="1:17" ht="11.85" customHeight="1" x14ac:dyDescent="0.2">
      <c r="A155" s="3" t="s">
        <v>125</v>
      </c>
      <c r="C155" s="2">
        <v>280</v>
      </c>
      <c r="D155" s="2"/>
      <c r="E155" s="2">
        <v>19</v>
      </c>
      <c r="F155" s="2"/>
      <c r="G155" s="2">
        <v>0</v>
      </c>
      <c r="H155" s="2"/>
      <c r="I155" s="2">
        <v>200</v>
      </c>
      <c r="J155" s="2"/>
      <c r="K155" s="4">
        <v>200</v>
      </c>
      <c r="L155" s="2"/>
      <c r="M155" s="4">
        <v>0</v>
      </c>
      <c r="N155" s="2"/>
      <c r="O155" s="4">
        <v>0</v>
      </c>
      <c r="P155" s="2"/>
      <c r="Q155" s="4">
        <f t="shared" si="6"/>
        <v>0</v>
      </c>
    </row>
    <row r="156" spans="1:17" ht="11.85" customHeight="1" x14ac:dyDescent="0.2">
      <c r="A156" s="3" t="s">
        <v>126</v>
      </c>
      <c r="C156" s="2">
        <v>5931</v>
      </c>
      <c r="D156" s="2"/>
      <c r="E156" s="2">
        <v>6626</v>
      </c>
      <c r="F156" s="2"/>
      <c r="G156" s="2">
        <v>7702</v>
      </c>
      <c r="H156" s="2"/>
      <c r="I156" s="2">
        <v>5500</v>
      </c>
      <c r="J156" s="2"/>
      <c r="K156" s="4">
        <v>5500</v>
      </c>
      <c r="L156" s="2"/>
      <c r="M156" s="4">
        <v>5500</v>
      </c>
      <c r="N156" s="2"/>
      <c r="O156" s="4">
        <v>0</v>
      </c>
      <c r="P156" s="2"/>
      <c r="Q156" s="4">
        <f t="shared" si="6"/>
        <v>5500</v>
      </c>
    </row>
    <row r="157" spans="1:17" ht="11.85" customHeight="1" x14ac:dyDescent="0.2">
      <c r="A157" s="3" t="s">
        <v>127</v>
      </c>
      <c r="C157" s="15">
        <v>-300</v>
      </c>
      <c r="D157" s="2"/>
      <c r="E157" s="15">
        <v>1842.5</v>
      </c>
      <c r="F157" s="2"/>
      <c r="G157" s="15">
        <v>2775.88</v>
      </c>
      <c r="H157" s="2"/>
      <c r="I157" s="15">
        <v>0</v>
      </c>
      <c r="J157" s="2"/>
      <c r="K157" s="16">
        <v>0</v>
      </c>
      <c r="L157" s="2"/>
      <c r="M157" s="16">
        <v>2500</v>
      </c>
      <c r="N157" s="2"/>
      <c r="O157" s="16">
        <v>0</v>
      </c>
      <c r="P157" s="2"/>
      <c r="Q157" s="16">
        <f t="shared" si="6"/>
        <v>2500</v>
      </c>
    </row>
    <row r="158" spans="1:17" ht="11.85" hidden="1" customHeight="1" x14ac:dyDescent="0.2">
      <c r="A158" s="3" t="s">
        <v>128</v>
      </c>
      <c r="C158" s="2">
        <v>0</v>
      </c>
      <c r="D158" s="2"/>
      <c r="E158" s="2">
        <v>0</v>
      </c>
      <c r="F158" s="2"/>
      <c r="G158" s="2">
        <v>0</v>
      </c>
      <c r="H158" s="2"/>
      <c r="I158" s="2">
        <v>0</v>
      </c>
      <c r="J158" s="2"/>
      <c r="K158" s="4">
        <v>0</v>
      </c>
      <c r="L158" s="2"/>
      <c r="M158" s="4">
        <v>0</v>
      </c>
      <c r="N158" s="2"/>
      <c r="O158" s="4">
        <v>0</v>
      </c>
      <c r="P158" s="2"/>
      <c r="Q158" s="4">
        <f t="shared" si="6"/>
        <v>0</v>
      </c>
    </row>
    <row r="159" spans="1:17" ht="11.85" hidden="1" customHeight="1" x14ac:dyDescent="0.2">
      <c r="A159" s="3" t="s">
        <v>129</v>
      </c>
      <c r="C159" s="2">
        <v>0</v>
      </c>
      <c r="D159" s="2"/>
      <c r="E159" s="2">
        <v>0</v>
      </c>
      <c r="F159" s="2"/>
      <c r="G159" s="2">
        <v>0</v>
      </c>
      <c r="H159" s="2"/>
      <c r="I159" s="2">
        <v>0</v>
      </c>
      <c r="J159" s="2"/>
      <c r="K159" s="4">
        <v>0</v>
      </c>
      <c r="L159" s="2"/>
      <c r="M159" s="4">
        <v>0</v>
      </c>
      <c r="N159" s="2"/>
      <c r="O159" s="4">
        <v>0</v>
      </c>
      <c r="P159" s="2"/>
      <c r="Q159" s="4">
        <f t="shared" si="6"/>
        <v>0</v>
      </c>
    </row>
    <row r="160" spans="1:17" ht="11.85" hidden="1" customHeight="1" x14ac:dyDescent="0.2">
      <c r="A160" s="3" t="s">
        <v>130</v>
      </c>
      <c r="C160" s="15">
        <v>0</v>
      </c>
      <c r="D160" s="2"/>
      <c r="E160" s="15">
        <v>0</v>
      </c>
      <c r="F160" s="2"/>
      <c r="G160" s="15">
        <v>0</v>
      </c>
      <c r="H160" s="2"/>
      <c r="I160" s="15">
        <v>0</v>
      </c>
      <c r="J160" s="2"/>
      <c r="K160" s="16">
        <v>0</v>
      </c>
      <c r="L160" s="2"/>
      <c r="M160" s="16">
        <v>0</v>
      </c>
      <c r="N160" s="2"/>
      <c r="O160" s="16">
        <v>0</v>
      </c>
      <c r="P160" s="2"/>
      <c r="Q160" s="16">
        <f t="shared" si="6"/>
        <v>0</v>
      </c>
    </row>
    <row r="161" spans="1:23" ht="11.85" customHeight="1" x14ac:dyDescent="0.2">
      <c r="A161" s="3" t="s">
        <v>131</v>
      </c>
      <c r="C161" s="2">
        <f>SUM(C141:C160)</f>
        <v>143147.62</v>
      </c>
      <c r="E161" s="2">
        <f>SUM(E141:E160)</f>
        <v>160507.34</v>
      </c>
      <c r="G161" s="2">
        <f>SUM(G141:G160)</f>
        <v>182430.88999999998</v>
      </c>
      <c r="I161" s="2">
        <f>SUM(I141:I160)</f>
        <v>133700</v>
      </c>
      <c r="K161" s="4">
        <f>SUM(K141:K160)</f>
        <v>118700</v>
      </c>
      <c r="M161" s="4">
        <f>SUM(M141:M160)</f>
        <v>128100</v>
      </c>
      <c r="O161" s="4">
        <f>SUM(O141:O160)</f>
        <v>0</v>
      </c>
      <c r="Q161" s="4">
        <f>SUM(Q141:Q160)</f>
        <v>128100</v>
      </c>
    </row>
    <row r="162" spans="1:23" ht="11.85" customHeight="1" x14ac:dyDescent="0.2">
      <c r="D162" s="2"/>
      <c r="F162" s="2"/>
      <c r="H162" s="2"/>
      <c r="J162" s="2"/>
      <c r="L162" s="2"/>
      <c r="N162" s="2"/>
      <c r="P162" s="2"/>
    </row>
    <row r="163" spans="1:23" ht="11.85" customHeight="1" x14ac:dyDescent="0.2">
      <c r="A163" s="13" t="s">
        <v>132</v>
      </c>
      <c r="D163" s="2"/>
      <c r="F163" s="2"/>
      <c r="H163" s="2"/>
      <c r="J163" s="2"/>
      <c r="L163" s="2"/>
      <c r="N163" s="2"/>
      <c r="P163" s="2"/>
    </row>
    <row r="164" spans="1:23" ht="11.85" customHeight="1" x14ac:dyDescent="0.2">
      <c r="A164" s="3" t="s">
        <v>133</v>
      </c>
      <c r="C164" s="2">
        <v>75</v>
      </c>
      <c r="D164" s="2"/>
      <c r="E164" s="2">
        <v>135</v>
      </c>
      <c r="F164" s="2"/>
      <c r="G164" s="2">
        <v>0</v>
      </c>
      <c r="H164" s="2"/>
      <c r="I164" s="2">
        <v>0</v>
      </c>
      <c r="J164" s="2"/>
      <c r="K164" s="4">
        <v>0</v>
      </c>
      <c r="L164" s="2"/>
      <c r="M164" s="4">
        <v>0</v>
      </c>
      <c r="N164" s="2"/>
      <c r="O164" s="4">
        <v>0</v>
      </c>
      <c r="P164" s="2"/>
      <c r="Q164" s="4">
        <f t="shared" ref="Q164:Q169" si="7">M164+O164</f>
        <v>0</v>
      </c>
      <c r="U164" s="2"/>
    </row>
    <row r="165" spans="1:23" ht="11.85" customHeight="1" x14ac:dyDescent="0.2">
      <c r="A165" s="3" t="s">
        <v>134</v>
      </c>
      <c r="C165" s="2">
        <v>300</v>
      </c>
      <c r="D165" s="2"/>
      <c r="E165" s="2">
        <v>100</v>
      </c>
      <c r="F165" s="2"/>
      <c r="G165" s="2">
        <v>-50</v>
      </c>
      <c r="H165" s="2"/>
      <c r="I165" s="2">
        <v>0</v>
      </c>
      <c r="J165" s="2"/>
      <c r="K165" s="4">
        <v>0</v>
      </c>
      <c r="L165" s="2"/>
      <c r="M165" s="4">
        <v>0</v>
      </c>
      <c r="N165" s="2"/>
      <c r="O165" s="4">
        <v>0</v>
      </c>
      <c r="P165" s="2"/>
      <c r="Q165" s="4">
        <f t="shared" si="7"/>
        <v>0</v>
      </c>
      <c r="U165" s="2"/>
    </row>
    <row r="166" spans="1:23" ht="11.85" customHeight="1" x14ac:dyDescent="0.2">
      <c r="A166" s="3" t="s">
        <v>135</v>
      </c>
      <c r="C166" s="2">
        <v>13594</v>
      </c>
      <c r="D166" s="2"/>
      <c r="E166" s="2">
        <v>15582</v>
      </c>
      <c r="F166" s="2"/>
      <c r="G166" s="2">
        <v>20995.05</v>
      </c>
      <c r="H166" s="2"/>
      <c r="I166" s="2">
        <v>15000</v>
      </c>
      <c r="J166" s="2"/>
      <c r="K166" s="4">
        <v>15000</v>
      </c>
      <c r="L166" s="2"/>
      <c r="M166" s="4">
        <v>15000</v>
      </c>
      <c r="N166" s="2"/>
      <c r="O166" s="4">
        <v>0</v>
      </c>
      <c r="P166" s="2"/>
      <c r="Q166" s="4">
        <f t="shared" si="7"/>
        <v>15000</v>
      </c>
      <c r="W166" s="2"/>
    </row>
    <row r="167" spans="1:23" ht="11.85" customHeight="1" x14ac:dyDescent="0.2">
      <c r="A167" s="3" t="s">
        <v>136</v>
      </c>
      <c r="C167" s="2">
        <v>200</v>
      </c>
      <c r="D167" s="2"/>
      <c r="E167" s="2">
        <v>8500</v>
      </c>
      <c r="F167" s="2"/>
      <c r="G167" s="2">
        <v>10500</v>
      </c>
      <c r="H167" s="2"/>
      <c r="I167" s="2">
        <v>6000</v>
      </c>
      <c r="J167" s="2"/>
      <c r="K167" s="4">
        <v>6000</v>
      </c>
      <c r="L167" s="2"/>
      <c r="M167" s="4">
        <v>6000</v>
      </c>
      <c r="N167" s="2"/>
      <c r="O167" s="4">
        <v>0</v>
      </c>
      <c r="P167" s="2"/>
      <c r="Q167" s="4">
        <f t="shared" si="7"/>
        <v>6000</v>
      </c>
    </row>
    <row r="168" spans="1:23" ht="11.85" customHeight="1" x14ac:dyDescent="0.2">
      <c r="A168" s="3" t="s">
        <v>137</v>
      </c>
      <c r="C168" s="2">
        <v>0</v>
      </c>
      <c r="D168" s="2"/>
      <c r="E168" s="2">
        <v>12125</v>
      </c>
      <c r="F168" s="2"/>
      <c r="G168" s="2">
        <v>18475</v>
      </c>
      <c r="H168" s="2"/>
      <c r="I168" s="2">
        <v>25000</v>
      </c>
      <c r="J168" s="2"/>
      <c r="K168" s="4">
        <v>25000</v>
      </c>
      <c r="L168" s="2"/>
      <c r="M168" s="4">
        <v>15000</v>
      </c>
      <c r="N168" s="2"/>
      <c r="O168" s="4">
        <v>0</v>
      </c>
      <c r="P168" s="2"/>
      <c r="Q168" s="4">
        <f t="shared" si="7"/>
        <v>15000</v>
      </c>
    </row>
    <row r="169" spans="1:23" ht="11.85" customHeight="1" x14ac:dyDescent="0.2">
      <c r="A169" s="3" t="s">
        <v>138</v>
      </c>
      <c r="C169" s="15">
        <v>0</v>
      </c>
      <c r="D169" s="2"/>
      <c r="E169" s="15">
        <v>0</v>
      </c>
      <c r="F169" s="2"/>
      <c r="G169" s="15">
        <v>150</v>
      </c>
      <c r="H169" s="2"/>
      <c r="I169" s="15">
        <v>0</v>
      </c>
      <c r="J169" s="2"/>
      <c r="K169" s="16">
        <v>0</v>
      </c>
      <c r="L169" s="2"/>
      <c r="M169" s="16">
        <v>0</v>
      </c>
      <c r="N169" s="2"/>
      <c r="O169" s="16">
        <v>0</v>
      </c>
      <c r="P169" s="2"/>
      <c r="Q169" s="16">
        <f t="shared" si="7"/>
        <v>0</v>
      </c>
    </row>
    <row r="170" spans="1:23" ht="11.85" customHeight="1" x14ac:dyDescent="0.2">
      <c r="A170" s="3" t="s">
        <v>139</v>
      </c>
      <c r="C170" s="2">
        <f>SUM(C164:C169)</f>
        <v>14169</v>
      </c>
      <c r="D170" s="2"/>
      <c r="E170" s="2">
        <f>SUM(E164:E169)</f>
        <v>36442</v>
      </c>
      <c r="F170" s="2"/>
      <c r="G170" s="2">
        <f>SUM(G164:G169)</f>
        <v>50070.05</v>
      </c>
      <c r="H170" s="2"/>
      <c r="I170" s="2">
        <f>SUM(I164:I169)</f>
        <v>46000</v>
      </c>
      <c r="J170" s="2"/>
      <c r="K170" s="4">
        <f>SUM(K164:K169)</f>
        <v>46000</v>
      </c>
      <c r="L170" s="2"/>
      <c r="M170" s="4">
        <f>SUM(M164:M169)</f>
        <v>36000</v>
      </c>
      <c r="N170" s="2"/>
      <c r="O170" s="4">
        <f>SUM(O164:O169)</f>
        <v>0</v>
      </c>
      <c r="P170" s="2"/>
      <c r="Q170" s="4">
        <f>SUM(Q164:Q169)</f>
        <v>36000</v>
      </c>
    </row>
    <row r="171" spans="1:23" ht="11.85" customHeight="1" x14ac:dyDescent="0.2">
      <c r="D171" s="2"/>
      <c r="F171" s="2"/>
      <c r="H171" s="2"/>
      <c r="J171" s="2"/>
      <c r="L171" s="2"/>
      <c r="N171" s="2"/>
      <c r="P171" s="2"/>
    </row>
    <row r="172" spans="1:23" ht="11.85" customHeight="1" x14ac:dyDescent="0.2">
      <c r="A172" s="13" t="s">
        <v>140</v>
      </c>
      <c r="D172" s="2"/>
      <c r="F172" s="2"/>
      <c r="H172" s="2"/>
      <c r="J172" s="2"/>
      <c r="L172" s="2"/>
      <c r="N172" s="2"/>
      <c r="P172" s="2"/>
    </row>
    <row r="173" spans="1:23" ht="11.85" customHeight="1" x14ac:dyDescent="0.2">
      <c r="A173" s="3" t="s">
        <v>141</v>
      </c>
      <c r="C173" s="2">
        <v>73479.509999999995</v>
      </c>
      <c r="D173" s="2"/>
      <c r="E173" s="2">
        <v>124227.8</v>
      </c>
      <c r="F173" s="2"/>
      <c r="G173" s="2">
        <v>244379.79</v>
      </c>
      <c r="H173" s="2"/>
      <c r="I173" s="2">
        <v>200000</v>
      </c>
      <c r="J173" s="2"/>
      <c r="K173" s="4">
        <v>325000</v>
      </c>
      <c r="L173" s="2"/>
      <c r="M173" s="4">
        <v>52000</v>
      </c>
      <c r="N173" s="2"/>
      <c r="O173" s="4">
        <v>0</v>
      </c>
      <c r="P173" s="2"/>
      <c r="Q173" s="4">
        <f t="shared" ref="Q173:Q180" si="8">M173+O173</f>
        <v>52000</v>
      </c>
      <c r="U173" s="2"/>
    </row>
    <row r="174" spans="1:23" ht="11.85" customHeight="1" x14ac:dyDescent="0.2">
      <c r="A174" s="3" t="s">
        <v>142</v>
      </c>
      <c r="C174" s="2">
        <v>708.31</v>
      </c>
      <c r="D174" s="2"/>
      <c r="E174" s="2">
        <v>539.54</v>
      </c>
      <c r="F174" s="2"/>
      <c r="G174" s="2">
        <v>704.18</v>
      </c>
      <c r="H174" s="2"/>
      <c r="I174" s="2">
        <v>300</v>
      </c>
      <c r="J174" s="2"/>
      <c r="K174" s="4">
        <v>300</v>
      </c>
      <c r="L174" s="2"/>
      <c r="M174" s="4">
        <v>700</v>
      </c>
      <c r="N174" s="2"/>
      <c r="O174" s="4">
        <v>0</v>
      </c>
      <c r="P174" s="2"/>
      <c r="Q174" s="4">
        <f t="shared" si="8"/>
        <v>700</v>
      </c>
      <c r="V174" s="2"/>
    </row>
    <row r="175" spans="1:23" ht="11.85" hidden="1" customHeight="1" x14ac:dyDescent="0.2">
      <c r="A175" s="3" t="s">
        <v>143</v>
      </c>
      <c r="C175" s="2">
        <v>0</v>
      </c>
      <c r="D175" s="2"/>
      <c r="E175" s="2">
        <v>0</v>
      </c>
      <c r="F175" s="2"/>
      <c r="H175" s="2"/>
      <c r="I175" s="2">
        <v>0</v>
      </c>
      <c r="J175" s="2"/>
      <c r="L175" s="2"/>
      <c r="M175" s="4">
        <v>0</v>
      </c>
      <c r="N175" s="2"/>
      <c r="O175" s="4">
        <v>0</v>
      </c>
      <c r="P175" s="2"/>
      <c r="Q175" s="4">
        <f t="shared" si="8"/>
        <v>0</v>
      </c>
    </row>
    <row r="176" spans="1:23" ht="11.85" customHeight="1" x14ac:dyDescent="0.2">
      <c r="A176" s="3" t="s">
        <v>144</v>
      </c>
      <c r="C176" s="2">
        <v>24</v>
      </c>
      <c r="D176" s="2"/>
      <c r="E176" s="2">
        <v>51.23</v>
      </c>
      <c r="F176" s="2"/>
      <c r="G176" s="2">
        <v>84.91</v>
      </c>
      <c r="H176" s="2"/>
      <c r="I176" s="2">
        <v>0</v>
      </c>
      <c r="J176" s="2"/>
      <c r="K176" s="4">
        <v>0</v>
      </c>
      <c r="L176" s="2"/>
      <c r="M176" s="4">
        <v>0</v>
      </c>
      <c r="N176" s="2"/>
      <c r="O176" s="4">
        <v>0</v>
      </c>
      <c r="P176" s="2"/>
      <c r="Q176" s="4">
        <f t="shared" si="8"/>
        <v>0</v>
      </c>
    </row>
    <row r="177" spans="1:31" ht="11.85" customHeight="1" x14ac:dyDescent="0.2">
      <c r="A177" s="3" t="s">
        <v>145</v>
      </c>
      <c r="C177" s="2">
        <v>107.97</v>
      </c>
      <c r="D177" s="2"/>
      <c r="E177" s="2">
        <v>85.85</v>
      </c>
      <c r="F177" s="2"/>
      <c r="G177" s="2">
        <v>239.03</v>
      </c>
      <c r="H177" s="2"/>
      <c r="I177" s="2">
        <v>0</v>
      </c>
      <c r="J177" s="2"/>
      <c r="K177" s="4">
        <v>0</v>
      </c>
      <c r="L177" s="2"/>
      <c r="M177" s="4">
        <v>200</v>
      </c>
      <c r="N177" s="2"/>
      <c r="O177" s="4">
        <v>0</v>
      </c>
      <c r="P177" s="2"/>
      <c r="Q177" s="4">
        <f t="shared" si="8"/>
        <v>200</v>
      </c>
      <c r="AA177" s="2"/>
    </row>
    <row r="178" spans="1:31" ht="11.85" customHeight="1" x14ac:dyDescent="0.2">
      <c r="A178" s="3" t="s">
        <v>146</v>
      </c>
      <c r="C178" s="2">
        <v>563.73</v>
      </c>
      <c r="D178" s="2"/>
      <c r="E178" s="2">
        <v>1203.58</v>
      </c>
      <c r="F178" s="2"/>
      <c r="G178" s="2">
        <v>1995.51</v>
      </c>
      <c r="H178" s="2"/>
      <c r="I178" s="2">
        <v>1000</v>
      </c>
      <c r="J178" s="2"/>
      <c r="K178" s="4">
        <v>1000</v>
      </c>
      <c r="L178" s="2"/>
      <c r="M178" s="4">
        <v>1000</v>
      </c>
      <c r="N178" s="2"/>
      <c r="O178" s="4">
        <v>0</v>
      </c>
      <c r="P178" s="2"/>
      <c r="Q178" s="4">
        <f t="shared" si="8"/>
        <v>1000</v>
      </c>
      <c r="AE178" s="2"/>
    </row>
    <row r="179" spans="1:31" ht="11.85" customHeight="1" x14ac:dyDescent="0.2">
      <c r="A179" s="3" t="s">
        <v>147</v>
      </c>
      <c r="C179" s="20">
        <v>30.88</v>
      </c>
      <c r="D179" s="20"/>
      <c r="E179" s="20">
        <v>67.09</v>
      </c>
      <c r="F179" s="20"/>
      <c r="G179" s="20">
        <v>168.91</v>
      </c>
      <c r="H179" s="20"/>
      <c r="I179" s="20">
        <v>0</v>
      </c>
      <c r="J179" s="20"/>
      <c r="K179" s="21">
        <v>0</v>
      </c>
      <c r="L179" s="20"/>
      <c r="M179" s="21">
        <v>0</v>
      </c>
      <c r="N179" s="20"/>
      <c r="O179" s="21">
        <v>0</v>
      </c>
      <c r="P179" s="20"/>
      <c r="Q179" s="4">
        <f t="shared" si="8"/>
        <v>0</v>
      </c>
    </row>
    <row r="180" spans="1:31" ht="11.85" customHeight="1" x14ac:dyDescent="0.2">
      <c r="A180" s="3" t="s">
        <v>148</v>
      </c>
      <c r="C180" s="15">
        <v>33.869999999999997</v>
      </c>
      <c r="D180" s="2"/>
      <c r="E180" s="15">
        <v>0</v>
      </c>
      <c r="F180" s="2"/>
      <c r="G180" s="15">
        <v>0</v>
      </c>
      <c r="H180" s="2"/>
      <c r="I180" s="15">
        <v>0</v>
      </c>
      <c r="J180" s="2"/>
      <c r="K180" s="16">
        <v>0</v>
      </c>
      <c r="L180" s="2"/>
      <c r="M180" s="16">
        <v>0</v>
      </c>
      <c r="N180" s="2"/>
      <c r="O180" s="16">
        <v>0</v>
      </c>
      <c r="P180" s="2"/>
      <c r="Q180" s="16">
        <f t="shared" si="8"/>
        <v>0</v>
      </c>
    </row>
    <row r="181" spans="1:31" ht="11.85" customHeight="1" x14ac:dyDescent="0.2">
      <c r="A181" s="3" t="s">
        <v>149</v>
      </c>
      <c r="C181" s="20">
        <f>SUM(C173:C180)</f>
        <v>74948.26999999999</v>
      </c>
      <c r="D181" s="2"/>
      <c r="E181" s="20">
        <f>SUM(E173:E180)</f>
        <v>126175.09</v>
      </c>
      <c r="F181" s="2"/>
      <c r="G181" s="20">
        <f>SUM(G173:G180)</f>
        <v>247572.33000000002</v>
      </c>
      <c r="H181" s="2"/>
      <c r="I181" s="20">
        <f>SUM(I173:I180)</f>
        <v>201300</v>
      </c>
      <c r="J181" s="2"/>
      <c r="K181" s="21">
        <f>SUM(K173:K180)</f>
        <v>326300</v>
      </c>
      <c r="L181" s="2"/>
      <c r="M181" s="21">
        <f>SUM(M173:M180)</f>
        <v>53900</v>
      </c>
      <c r="N181" s="2"/>
      <c r="O181" s="21">
        <f>SUM(O173:O180)</f>
        <v>0</v>
      </c>
      <c r="P181" s="2"/>
      <c r="Q181" s="21">
        <f>SUM(Q173:Q180)</f>
        <v>53900</v>
      </c>
    </row>
    <row r="182" spans="1:31" ht="11.25" customHeight="1" x14ac:dyDescent="0.2"/>
    <row r="183" spans="1:31" ht="11.25" customHeight="1" x14ac:dyDescent="0.2"/>
    <row r="184" spans="1:31" ht="11.25" customHeight="1" x14ac:dyDescent="0.2"/>
    <row r="185" spans="1:31" ht="11.25" customHeight="1" x14ac:dyDescent="0.2"/>
    <row r="186" spans="1:31" ht="11.25" customHeight="1" x14ac:dyDescent="0.2"/>
    <row r="187" spans="1:31" ht="11.25" customHeight="1" x14ac:dyDescent="0.2"/>
    <row r="188" spans="1:31" ht="11.25" customHeight="1" x14ac:dyDescent="0.2"/>
    <row r="189" spans="1:31" ht="11.25" customHeight="1" x14ac:dyDescent="0.2"/>
    <row r="190" spans="1:31" ht="11.25" customHeight="1" x14ac:dyDescent="0.2"/>
    <row r="191" spans="1:31" ht="11.25" customHeight="1" x14ac:dyDescent="0.2"/>
    <row r="192" spans="1:31" ht="11.85" customHeight="1" x14ac:dyDescent="0.2">
      <c r="A192" s="1"/>
      <c r="B192" s="1"/>
      <c r="E192" s="2" t="str">
        <f>$E$1</f>
        <v>CITY OF BRADY</v>
      </c>
    </row>
    <row r="193" spans="1:31" ht="11.85" customHeight="1" x14ac:dyDescent="0.2">
      <c r="E193" s="2" t="str">
        <f>$E$2</f>
        <v>BUDGET REPORT</v>
      </c>
    </row>
    <row r="194" spans="1:31" ht="11.85" customHeight="1" x14ac:dyDescent="0.2">
      <c r="E194" s="2" t="str">
        <f>$E$3</f>
        <v>FISCAL YEAR 2019 - 2020</v>
      </c>
    </row>
    <row r="195" spans="1:31" ht="11.85" customHeight="1" x14ac:dyDescent="0.2">
      <c r="A195" s="3" t="s">
        <v>3</v>
      </c>
    </row>
    <row r="196" spans="1:31" ht="11.85" customHeight="1" x14ac:dyDescent="0.2"/>
    <row r="197" spans="1:31" ht="11.85" customHeight="1" x14ac:dyDescent="0.2">
      <c r="I197" s="55" t="str">
        <f>+I6</f>
        <v>(----- 2018-2019 ------)</v>
      </c>
      <c r="J197" s="55"/>
      <c r="K197" s="55"/>
      <c r="L197" s="6"/>
      <c r="M197" s="55" t="str">
        <f>$M$6</f>
        <v>2019-2020</v>
      </c>
      <c r="N197" s="55"/>
      <c r="O197" s="55"/>
      <c r="P197" s="55"/>
      <c r="Q197" s="55"/>
    </row>
    <row r="198" spans="1:31" ht="11.85" customHeight="1" x14ac:dyDescent="0.2">
      <c r="C198" s="7" t="str">
        <f>$C$7</f>
        <v>2015-2016</v>
      </c>
      <c r="D198" s="6"/>
      <c r="E198" s="7" t="str">
        <f>$E$7</f>
        <v>2016-2017</v>
      </c>
      <c r="F198" s="6"/>
      <c r="G198" s="7" t="str">
        <f>$G$7</f>
        <v>2017-2018</v>
      </c>
      <c r="H198" s="6"/>
      <c r="I198" s="7" t="s">
        <v>9</v>
      </c>
      <c r="J198" s="6"/>
      <c r="K198" s="8" t="str">
        <f>+$K$7</f>
        <v>PROJECTED</v>
      </c>
      <c r="L198" s="6"/>
      <c r="M198" s="8" t="str">
        <f>$M$7</f>
        <v>2019-2020</v>
      </c>
      <c r="N198" s="6"/>
      <c r="O198" s="8" t="str">
        <f>$O$7</f>
        <v>2019-2020</v>
      </c>
      <c r="P198" s="6"/>
      <c r="Q198" s="8" t="str">
        <f>$Q$7</f>
        <v>APPROVED</v>
      </c>
    </row>
    <row r="199" spans="1:31" ht="11.85" customHeight="1" x14ac:dyDescent="0.2">
      <c r="A199" s="9"/>
      <c r="C199" s="10" t="s">
        <v>12</v>
      </c>
      <c r="D199" s="6"/>
      <c r="E199" s="10" t="s">
        <v>12</v>
      </c>
      <c r="F199" s="6"/>
      <c r="G199" s="10" t="s">
        <v>12</v>
      </c>
      <c r="H199" s="6"/>
      <c r="I199" s="10" t="s">
        <v>13</v>
      </c>
      <c r="J199" s="6"/>
      <c r="K199" s="11" t="s">
        <v>13</v>
      </c>
      <c r="L199" s="6"/>
      <c r="M199" s="11" t="str">
        <f>$M$8</f>
        <v>BASE</v>
      </c>
      <c r="N199" s="6"/>
      <c r="O199" s="11" t="str">
        <f>$O$8</f>
        <v>SUPPLEMENTAL</v>
      </c>
      <c r="P199" s="6"/>
      <c r="Q199" s="11" t="str">
        <f>$Q$8</f>
        <v>BUDGET</v>
      </c>
    </row>
    <row r="200" spans="1:31" ht="11.85" customHeight="1" x14ac:dyDescent="0.2">
      <c r="D200" s="2"/>
      <c r="F200" s="2"/>
      <c r="H200" s="2"/>
      <c r="J200" s="2"/>
      <c r="L200" s="2"/>
      <c r="N200" s="2"/>
      <c r="P200" s="2"/>
    </row>
    <row r="201" spans="1:31" ht="11.85" customHeight="1" x14ac:dyDescent="0.2">
      <c r="A201" s="13" t="s">
        <v>150</v>
      </c>
      <c r="D201" s="2"/>
      <c r="F201" s="2"/>
      <c r="H201" s="2"/>
      <c r="J201" s="2"/>
      <c r="L201" s="2"/>
      <c r="N201" s="2"/>
      <c r="P201" s="2"/>
    </row>
    <row r="202" spans="1:31" ht="11.85" hidden="1" customHeight="1" x14ac:dyDescent="0.2">
      <c r="A202" s="3" t="s">
        <v>71</v>
      </c>
      <c r="C202" s="2">
        <v>0</v>
      </c>
      <c r="D202" s="2"/>
      <c r="E202" s="2">
        <v>0</v>
      </c>
      <c r="F202" s="2"/>
      <c r="G202" s="2">
        <v>0</v>
      </c>
      <c r="H202" s="2"/>
      <c r="I202" s="2">
        <v>0</v>
      </c>
      <c r="J202" s="2"/>
      <c r="K202" s="4">
        <v>0</v>
      </c>
      <c r="L202" s="2"/>
      <c r="M202" s="4">
        <v>0</v>
      </c>
      <c r="N202" s="2"/>
      <c r="O202" s="4">
        <v>0</v>
      </c>
      <c r="P202" s="2"/>
      <c r="Q202" s="4">
        <f t="shared" ref="Q202:Q208" si="9">M202+O202</f>
        <v>0</v>
      </c>
    </row>
    <row r="203" spans="1:31" ht="11.85" hidden="1" customHeight="1" x14ac:dyDescent="0.2">
      <c r="A203" s="3" t="s">
        <v>151</v>
      </c>
      <c r="C203" s="2">
        <v>0</v>
      </c>
      <c r="D203" s="2"/>
      <c r="E203" s="2">
        <v>0</v>
      </c>
      <c r="F203" s="2"/>
      <c r="G203" s="2">
        <v>0</v>
      </c>
      <c r="H203" s="2"/>
      <c r="I203" s="2">
        <v>0</v>
      </c>
      <c r="J203" s="2"/>
      <c r="K203" s="4">
        <v>0</v>
      </c>
      <c r="L203" s="2"/>
      <c r="M203" s="4">
        <v>0</v>
      </c>
      <c r="N203" s="2"/>
      <c r="O203" s="4">
        <v>0</v>
      </c>
      <c r="P203" s="2"/>
      <c r="Q203" s="4">
        <f t="shared" si="9"/>
        <v>0</v>
      </c>
    </row>
    <row r="204" spans="1:31" ht="11.85" customHeight="1" x14ac:dyDescent="0.2">
      <c r="A204" s="3" t="s">
        <v>152</v>
      </c>
      <c r="C204" s="2">
        <v>14.6</v>
      </c>
      <c r="D204" s="2"/>
      <c r="E204" s="2">
        <v>27.88</v>
      </c>
      <c r="F204" s="2"/>
      <c r="G204" s="2">
        <v>13.21</v>
      </c>
      <c r="H204" s="2"/>
      <c r="I204" s="2">
        <v>0</v>
      </c>
      <c r="J204" s="2"/>
      <c r="K204" s="4">
        <v>0</v>
      </c>
      <c r="L204" s="2"/>
      <c r="M204" s="4">
        <v>0</v>
      </c>
      <c r="N204" s="2"/>
      <c r="O204" s="4">
        <v>0</v>
      </c>
      <c r="P204" s="2"/>
      <c r="Q204" s="4">
        <f t="shared" si="9"/>
        <v>0</v>
      </c>
      <c r="AE204" s="2"/>
    </row>
    <row r="205" spans="1:31" ht="9" customHeight="1" x14ac:dyDescent="0.2">
      <c r="D205" s="2"/>
      <c r="F205" s="2"/>
      <c r="H205" s="2"/>
      <c r="J205" s="2"/>
      <c r="L205" s="2"/>
      <c r="N205" s="2"/>
      <c r="P205" s="2"/>
    </row>
    <row r="206" spans="1:31" ht="11.85" customHeight="1" x14ac:dyDescent="0.2">
      <c r="A206" s="3" t="s">
        <v>153</v>
      </c>
      <c r="C206" s="2">
        <v>110</v>
      </c>
      <c r="D206" s="2"/>
      <c r="E206" s="2">
        <v>1236.8800000000001</v>
      </c>
      <c r="F206" s="2"/>
      <c r="G206" s="2">
        <v>444.22</v>
      </c>
      <c r="H206" s="2"/>
      <c r="I206" s="2">
        <v>0</v>
      </c>
      <c r="J206" s="2"/>
      <c r="K206" s="4">
        <v>0</v>
      </c>
      <c r="L206" s="2"/>
      <c r="M206" s="4">
        <v>0</v>
      </c>
      <c r="N206" s="2"/>
      <c r="O206" s="4">
        <v>0</v>
      </c>
      <c r="P206" s="2"/>
      <c r="Q206" s="4">
        <f t="shared" si="9"/>
        <v>0</v>
      </c>
    </row>
    <row r="207" spans="1:31" ht="11.85" customHeight="1" x14ac:dyDescent="0.2">
      <c r="A207" s="3" t="s">
        <v>154</v>
      </c>
      <c r="C207" s="2">
        <v>120</v>
      </c>
      <c r="D207" s="2"/>
      <c r="E207" s="2">
        <v>360</v>
      </c>
      <c r="F207" s="2"/>
      <c r="G207" s="2">
        <v>420</v>
      </c>
      <c r="H207" s="2"/>
      <c r="I207" s="2">
        <v>0</v>
      </c>
      <c r="J207" s="2"/>
      <c r="K207" s="4">
        <v>0</v>
      </c>
      <c r="L207" s="2"/>
      <c r="M207" s="4">
        <v>0</v>
      </c>
      <c r="N207" s="2"/>
      <c r="O207" s="4">
        <v>0</v>
      </c>
      <c r="P207" s="2"/>
      <c r="Q207" s="4">
        <f t="shared" si="9"/>
        <v>0</v>
      </c>
    </row>
    <row r="208" spans="1:31" ht="11.85" customHeight="1" x14ac:dyDescent="0.2">
      <c r="A208" s="3" t="s">
        <v>155</v>
      </c>
      <c r="C208" s="2">
        <v>0</v>
      </c>
      <c r="D208" s="2"/>
      <c r="E208" s="2">
        <v>0</v>
      </c>
      <c r="F208" s="2"/>
      <c r="G208" s="2">
        <v>0</v>
      </c>
      <c r="H208" s="2"/>
      <c r="I208" s="2">
        <v>0</v>
      </c>
      <c r="J208" s="2"/>
      <c r="K208" s="4">
        <v>0</v>
      </c>
      <c r="L208" s="2"/>
      <c r="M208" s="4">
        <v>0</v>
      </c>
      <c r="N208" s="2"/>
      <c r="O208" s="4">
        <v>0</v>
      </c>
      <c r="P208" s="2"/>
      <c r="Q208" s="4">
        <f t="shared" si="9"/>
        <v>0</v>
      </c>
    </row>
    <row r="209" spans="1:25" ht="9" customHeight="1" x14ac:dyDescent="0.2">
      <c r="D209" s="2"/>
      <c r="F209" s="2"/>
      <c r="H209" s="2"/>
      <c r="J209" s="2"/>
      <c r="L209" s="2"/>
      <c r="N209" s="2"/>
      <c r="P209" s="2"/>
    </row>
    <row r="210" spans="1:25" ht="11.85" customHeight="1" x14ac:dyDescent="0.2">
      <c r="A210" s="3" t="s">
        <v>156</v>
      </c>
      <c r="C210" s="2">
        <v>-86.55</v>
      </c>
      <c r="D210" s="2"/>
      <c r="E210" s="2">
        <v>-71.180000000000007</v>
      </c>
      <c r="F210" s="2"/>
      <c r="G210" s="2">
        <v>-236.14</v>
      </c>
      <c r="H210" s="2"/>
      <c r="I210" s="2">
        <v>0</v>
      </c>
      <c r="J210" s="2"/>
      <c r="K210" s="4">
        <v>0</v>
      </c>
      <c r="L210" s="2"/>
      <c r="M210" s="4">
        <v>0</v>
      </c>
      <c r="N210" s="2"/>
      <c r="O210" s="4">
        <v>0</v>
      </c>
      <c r="P210" s="2"/>
      <c r="Q210" s="4">
        <f>M210+O210</f>
        <v>0</v>
      </c>
      <c r="X210" s="2"/>
    </row>
    <row r="211" spans="1:25" ht="11.85" customHeight="1" x14ac:dyDescent="0.2">
      <c r="A211" s="3" t="s">
        <v>157</v>
      </c>
      <c r="C211" s="2">
        <v>-26.33</v>
      </c>
      <c r="D211" s="2"/>
      <c r="E211" s="2">
        <v>25.68</v>
      </c>
      <c r="F211" s="2"/>
      <c r="G211" s="2">
        <v>25.97</v>
      </c>
      <c r="H211" s="2"/>
      <c r="I211" s="2">
        <v>0</v>
      </c>
      <c r="J211" s="2"/>
      <c r="K211" s="4">
        <v>0</v>
      </c>
      <c r="L211" s="2"/>
      <c r="M211" s="4">
        <v>0</v>
      </c>
      <c r="N211" s="2"/>
      <c r="O211" s="4">
        <v>0</v>
      </c>
      <c r="P211" s="2"/>
      <c r="Q211" s="4">
        <f>M211+O211</f>
        <v>0</v>
      </c>
      <c r="Y211" s="2"/>
    </row>
    <row r="212" spans="1:25" ht="11.85" customHeight="1" x14ac:dyDescent="0.2">
      <c r="A212" s="3" t="s">
        <v>158</v>
      </c>
      <c r="C212" s="2">
        <v>0.37</v>
      </c>
      <c r="D212" s="2"/>
      <c r="E212" s="2">
        <v>0</v>
      </c>
      <c r="F212" s="2"/>
      <c r="G212" s="2">
        <v>0</v>
      </c>
      <c r="H212" s="2"/>
      <c r="I212" s="2">
        <v>0</v>
      </c>
      <c r="J212" s="2"/>
      <c r="K212" s="4">
        <v>0</v>
      </c>
      <c r="L212" s="2"/>
      <c r="M212" s="4">
        <v>0</v>
      </c>
      <c r="N212" s="2"/>
      <c r="O212" s="4">
        <v>0</v>
      </c>
      <c r="P212" s="2"/>
      <c r="Q212" s="4">
        <f>M212+O212</f>
        <v>0</v>
      </c>
    </row>
    <row r="213" spans="1:25" ht="11.85" customHeight="1" x14ac:dyDescent="0.2">
      <c r="A213" s="3" t="s">
        <v>159</v>
      </c>
      <c r="C213" s="2">
        <v>-15.8</v>
      </c>
      <c r="D213" s="2"/>
      <c r="E213" s="2">
        <v>0.01</v>
      </c>
      <c r="F213" s="2"/>
      <c r="G213" s="2">
        <v>-21.24</v>
      </c>
      <c r="H213" s="2"/>
      <c r="I213" s="2">
        <v>0</v>
      </c>
      <c r="J213" s="2"/>
      <c r="K213" s="4">
        <v>0</v>
      </c>
      <c r="L213" s="2"/>
      <c r="M213" s="4">
        <v>0</v>
      </c>
      <c r="N213" s="2"/>
      <c r="O213" s="4">
        <v>0</v>
      </c>
      <c r="P213" s="2"/>
      <c r="Q213" s="4">
        <f>M213+O213</f>
        <v>0</v>
      </c>
    </row>
    <row r="214" spans="1:25" ht="11.85" customHeight="1" x14ac:dyDescent="0.2">
      <c r="A214" s="3" t="s">
        <v>160</v>
      </c>
      <c r="C214" s="2">
        <v>0</v>
      </c>
      <c r="D214" s="2"/>
      <c r="E214" s="2">
        <v>1</v>
      </c>
      <c r="F214" s="2"/>
      <c r="G214" s="2">
        <v>0</v>
      </c>
      <c r="H214" s="2"/>
      <c r="I214" s="2">
        <v>0</v>
      </c>
      <c r="J214" s="2"/>
      <c r="K214" s="4">
        <v>0</v>
      </c>
      <c r="L214" s="2"/>
      <c r="M214" s="4">
        <v>0</v>
      </c>
      <c r="N214" s="2"/>
      <c r="O214" s="4">
        <v>0</v>
      </c>
      <c r="P214" s="2"/>
      <c r="Q214" s="4">
        <f>M214+O214</f>
        <v>0</v>
      </c>
    </row>
    <row r="215" spans="1:25" ht="9" customHeight="1" x14ac:dyDescent="0.2">
      <c r="D215" s="2"/>
      <c r="F215" s="2"/>
      <c r="H215" s="2"/>
      <c r="J215" s="2"/>
      <c r="L215" s="2"/>
      <c r="N215" s="2"/>
      <c r="P215" s="2"/>
    </row>
    <row r="216" spans="1:25" ht="11.85" customHeight="1" x14ac:dyDescent="0.2">
      <c r="A216" s="3" t="s">
        <v>161</v>
      </c>
      <c r="C216" s="2">
        <v>0</v>
      </c>
      <c r="D216" s="2"/>
      <c r="E216" s="2">
        <v>499</v>
      </c>
      <c r="F216" s="2"/>
      <c r="G216" s="2">
        <v>0</v>
      </c>
      <c r="H216" s="2"/>
      <c r="I216" s="2">
        <v>0</v>
      </c>
      <c r="J216" s="2"/>
      <c r="K216" s="4">
        <v>0</v>
      </c>
      <c r="L216" s="2"/>
      <c r="M216" s="4">
        <v>0</v>
      </c>
      <c r="N216" s="2"/>
      <c r="O216" s="4">
        <v>0</v>
      </c>
      <c r="P216" s="2"/>
      <c r="Q216" s="4">
        <v>0</v>
      </c>
      <c r="V216" s="2"/>
    </row>
    <row r="217" spans="1:25" ht="11.85" customHeight="1" x14ac:dyDescent="0.2">
      <c r="A217" s="3" t="s">
        <v>162</v>
      </c>
      <c r="C217" s="2">
        <v>15000</v>
      </c>
      <c r="D217" s="2"/>
      <c r="E217" s="2">
        <v>37557.480000000003</v>
      </c>
      <c r="F217" s="2"/>
      <c r="G217" s="2">
        <v>351</v>
      </c>
      <c r="H217" s="2"/>
      <c r="I217" s="2">
        <v>0</v>
      </c>
      <c r="J217" s="2"/>
      <c r="K217" s="4">
        <v>0</v>
      </c>
      <c r="L217" s="2"/>
      <c r="M217" s="4">
        <v>0</v>
      </c>
      <c r="N217" s="2"/>
      <c r="O217" s="4">
        <v>0</v>
      </c>
      <c r="P217" s="2"/>
      <c r="Q217" s="4">
        <f t="shared" ref="Q217:Q224" si="10">M217+O217</f>
        <v>0</v>
      </c>
      <c r="W217" s="2"/>
    </row>
    <row r="218" spans="1:25" ht="11.85" customHeight="1" x14ac:dyDescent="0.2">
      <c r="A218" s="3" t="s">
        <v>163</v>
      </c>
      <c r="C218" s="2">
        <v>10000</v>
      </c>
      <c r="D218" s="2"/>
      <c r="E218" s="2">
        <v>10000</v>
      </c>
      <c r="F218" s="2"/>
      <c r="G218" s="2">
        <v>10000</v>
      </c>
      <c r="H218" s="2"/>
      <c r="I218" s="2">
        <v>0</v>
      </c>
      <c r="J218" s="2"/>
      <c r="K218" s="4">
        <v>0</v>
      </c>
      <c r="L218" s="2"/>
      <c r="M218" s="4">
        <v>0</v>
      </c>
      <c r="N218" s="2"/>
      <c r="O218" s="4">
        <v>0</v>
      </c>
      <c r="P218" s="2"/>
      <c r="Q218" s="4">
        <f t="shared" si="10"/>
        <v>0</v>
      </c>
      <c r="X218" s="2"/>
    </row>
    <row r="219" spans="1:25" ht="11.85" customHeight="1" x14ac:dyDescent="0.2">
      <c r="A219" s="3" t="s">
        <v>164</v>
      </c>
      <c r="C219" s="2">
        <v>0</v>
      </c>
      <c r="D219" s="2"/>
      <c r="E219" s="2">
        <v>27608</v>
      </c>
      <c r="F219" s="2"/>
      <c r="G219" s="2">
        <v>1000</v>
      </c>
      <c r="H219" s="2"/>
      <c r="I219" s="2">
        <v>0</v>
      </c>
      <c r="J219" s="2"/>
      <c r="K219" s="4">
        <v>0</v>
      </c>
      <c r="L219" s="2"/>
      <c r="M219" s="4">
        <v>0</v>
      </c>
      <c r="N219" s="2"/>
      <c r="O219" s="4">
        <v>0</v>
      </c>
      <c r="P219" s="2"/>
      <c r="Q219" s="4">
        <f t="shared" si="10"/>
        <v>0</v>
      </c>
      <c r="X219" s="2"/>
    </row>
    <row r="220" spans="1:25" ht="11.85" customHeight="1" x14ac:dyDescent="0.2">
      <c r="A220" s="3" t="s">
        <v>165</v>
      </c>
      <c r="C220" s="2">
        <v>0</v>
      </c>
      <c r="D220" s="2"/>
      <c r="E220" s="2">
        <v>0</v>
      </c>
      <c r="F220" s="2"/>
      <c r="G220" s="2">
        <v>0</v>
      </c>
      <c r="H220" s="2"/>
      <c r="I220" s="2">
        <v>0</v>
      </c>
      <c r="J220" s="2"/>
      <c r="K220" s="4">
        <v>0</v>
      </c>
      <c r="L220" s="2"/>
      <c r="M220" s="4">
        <v>0</v>
      </c>
      <c r="N220" s="2"/>
      <c r="O220" s="4">
        <v>0</v>
      </c>
      <c r="P220" s="2"/>
      <c r="Q220" s="4">
        <f t="shared" si="10"/>
        <v>0</v>
      </c>
    </row>
    <row r="221" spans="1:25" ht="11.85" customHeight="1" x14ac:dyDescent="0.2">
      <c r="A221" s="3" t="s">
        <v>166</v>
      </c>
      <c r="C221" s="2">
        <v>0</v>
      </c>
      <c r="D221" s="2"/>
      <c r="E221" s="2">
        <v>100</v>
      </c>
      <c r="F221" s="2"/>
      <c r="G221" s="2">
        <v>135</v>
      </c>
      <c r="H221" s="2"/>
      <c r="I221" s="2">
        <v>0</v>
      </c>
      <c r="J221" s="2"/>
      <c r="K221" s="4">
        <v>0</v>
      </c>
      <c r="L221" s="2"/>
      <c r="M221" s="4">
        <v>0</v>
      </c>
      <c r="N221" s="2"/>
      <c r="O221" s="4">
        <v>0</v>
      </c>
      <c r="P221" s="2"/>
      <c r="Q221" s="4">
        <f t="shared" si="10"/>
        <v>0</v>
      </c>
    </row>
    <row r="222" spans="1:25" ht="11.85" customHeight="1" x14ac:dyDescent="0.2">
      <c r="A222" s="3" t="s">
        <v>167</v>
      </c>
      <c r="C222" s="2">
        <v>0</v>
      </c>
      <c r="D222" s="2"/>
      <c r="E222" s="2">
        <v>0</v>
      </c>
      <c r="F222" s="2"/>
      <c r="G222" s="2">
        <v>178</v>
      </c>
      <c r="H222" s="2"/>
      <c r="I222" s="2">
        <v>0</v>
      </c>
      <c r="J222" s="2"/>
      <c r="K222" s="4">
        <v>0</v>
      </c>
      <c r="L222" s="2"/>
      <c r="M222" s="4">
        <v>0</v>
      </c>
      <c r="N222" s="2"/>
      <c r="O222" s="4">
        <v>0</v>
      </c>
      <c r="P222" s="2"/>
      <c r="Q222" s="4">
        <f t="shared" si="10"/>
        <v>0</v>
      </c>
    </row>
    <row r="223" spans="1:25" ht="11.85" hidden="1" customHeight="1" x14ac:dyDescent="0.2">
      <c r="A223" s="3" t="s">
        <v>168</v>
      </c>
      <c r="C223" s="2">
        <v>0</v>
      </c>
      <c r="D223" s="2"/>
      <c r="E223" s="2">
        <v>0</v>
      </c>
      <c r="F223" s="2"/>
      <c r="G223" s="2">
        <v>0</v>
      </c>
      <c r="H223" s="2"/>
      <c r="I223" s="2">
        <v>0</v>
      </c>
      <c r="J223" s="2"/>
      <c r="K223" s="4">
        <v>0</v>
      </c>
      <c r="L223" s="2"/>
      <c r="M223" s="4">
        <v>0</v>
      </c>
      <c r="N223" s="2"/>
      <c r="O223" s="4">
        <v>0</v>
      </c>
      <c r="P223" s="2"/>
      <c r="Q223" s="4">
        <f t="shared" si="10"/>
        <v>0</v>
      </c>
    </row>
    <row r="224" spans="1:25" ht="11.85" hidden="1" customHeight="1" x14ac:dyDescent="0.2">
      <c r="A224" s="3" t="s">
        <v>169</v>
      </c>
      <c r="C224" s="2">
        <v>0</v>
      </c>
      <c r="D224" s="2"/>
      <c r="E224" s="2">
        <v>0</v>
      </c>
      <c r="F224" s="2"/>
      <c r="G224" s="2">
        <v>0</v>
      </c>
      <c r="H224" s="2"/>
      <c r="I224" s="2">
        <v>0</v>
      </c>
      <c r="J224" s="2"/>
      <c r="K224" s="4">
        <v>0</v>
      </c>
      <c r="L224" s="2"/>
      <c r="M224" s="4">
        <v>0</v>
      </c>
      <c r="N224" s="2"/>
      <c r="O224" s="4">
        <v>0</v>
      </c>
      <c r="P224" s="2"/>
      <c r="Q224" s="4">
        <f t="shared" si="10"/>
        <v>0</v>
      </c>
    </row>
    <row r="225" spans="1:31" ht="9" customHeight="1" x14ac:dyDescent="0.2">
      <c r="D225" s="2"/>
      <c r="F225" s="2"/>
      <c r="H225" s="2"/>
      <c r="J225" s="2"/>
      <c r="L225" s="2"/>
      <c r="N225" s="2"/>
      <c r="P225" s="2"/>
    </row>
    <row r="226" spans="1:31" ht="11.85" customHeight="1" x14ac:dyDescent="0.2">
      <c r="A226" s="3" t="s">
        <v>170</v>
      </c>
      <c r="C226" s="2">
        <v>377.63</v>
      </c>
      <c r="D226" s="2"/>
      <c r="E226" s="2">
        <v>159.22999999999999</v>
      </c>
      <c r="F226" s="2"/>
      <c r="G226" s="2">
        <v>0</v>
      </c>
      <c r="H226" s="2"/>
      <c r="I226" s="2">
        <v>0</v>
      </c>
      <c r="J226" s="2"/>
      <c r="K226" s="4">
        <v>0</v>
      </c>
      <c r="L226" s="2"/>
      <c r="M226" s="4">
        <v>0</v>
      </c>
      <c r="N226" s="2"/>
      <c r="O226" s="4">
        <v>0</v>
      </c>
      <c r="P226" s="2"/>
      <c r="Q226" s="4">
        <f t="shared" ref="Q226:Q245" si="11">M226+O226</f>
        <v>0</v>
      </c>
      <c r="U226" s="2"/>
    </row>
    <row r="227" spans="1:31" ht="11.85" customHeight="1" x14ac:dyDescent="0.2">
      <c r="A227" s="3" t="s">
        <v>171</v>
      </c>
      <c r="C227" s="2">
        <v>0</v>
      </c>
      <c r="D227" s="2"/>
      <c r="E227" s="2">
        <v>0</v>
      </c>
      <c r="F227" s="2"/>
      <c r="G227" s="2">
        <v>17800</v>
      </c>
      <c r="H227" s="2"/>
      <c r="I227" s="2">
        <v>0</v>
      </c>
      <c r="J227" s="2"/>
      <c r="K227" s="4">
        <v>0</v>
      </c>
      <c r="L227" s="2"/>
      <c r="M227" s="4">
        <v>0</v>
      </c>
      <c r="N227" s="2"/>
      <c r="O227" s="4">
        <v>0</v>
      </c>
      <c r="P227" s="2"/>
      <c r="Q227" s="4">
        <f t="shared" si="11"/>
        <v>0</v>
      </c>
      <c r="V227" s="2"/>
    </row>
    <row r="228" spans="1:31" ht="11.85" customHeight="1" x14ac:dyDescent="0.2">
      <c r="A228" s="3" t="s">
        <v>172</v>
      </c>
      <c r="C228" s="2">
        <v>1102.3</v>
      </c>
      <c r="D228" s="2"/>
      <c r="E228" s="2">
        <v>100</v>
      </c>
      <c r="F228" s="2"/>
      <c r="G228" s="2">
        <v>17.97</v>
      </c>
      <c r="H228" s="2"/>
      <c r="I228" s="2">
        <v>0</v>
      </c>
      <c r="J228" s="2"/>
      <c r="K228" s="4">
        <v>0</v>
      </c>
      <c r="L228" s="2"/>
      <c r="M228" s="4">
        <v>0</v>
      </c>
      <c r="N228" s="2"/>
      <c r="O228" s="4">
        <v>0</v>
      </c>
      <c r="P228" s="2"/>
      <c r="Q228" s="4">
        <f t="shared" si="11"/>
        <v>0</v>
      </c>
      <c r="W228" s="2"/>
    </row>
    <row r="229" spans="1:31" ht="11.85" customHeight="1" x14ac:dyDescent="0.2">
      <c r="A229" s="3" t="s">
        <v>173</v>
      </c>
      <c r="C229" s="2">
        <v>492.38</v>
      </c>
      <c r="D229" s="2"/>
      <c r="E229" s="2">
        <v>0</v>
      </c>
      <c r="F229" s="2"/>
      <c r="G229" s="2">
        <v>581.07000000000005</v>
      </c>
      <c r="H229" s="2"/>
      <c r="I229" s="2">
        <v>0</v>
      </c>
      <c r="J229" s="2"/>
      <c r="K229" s="4">
        <v>0</v>
      </c>
      <c r="L229" s="2"/>
      <c r="M229" s="4">
        <v>0</v>
      </c>
      <c r="N229" s="2"/>
      <c r="O229" s="4">
        <v>0</v>
      </c>
      <c r="P229" s="2"/>
      <c r="Q229" s="4">
        <f t="shared" si="11"/>
        <v>0</v>
      </c>
    </row>
    <row r="230" spans="1:31" ht="11.85" customHeight="1" x14ac:dyDescent="0.2">
      <c r="A230" s="3" t="s">
        <v>174</v>
      </c>
      <c r="C230" s="2">
        <v>5883.48</v>
      </c>
      <c r="D230" s="2"/>
      <c r="E230" s="2">
        <v>21117.69</v>
      </c>
      <c r="F230" s="2"/>
      <c r="G230" s="2">
        <v>0</v>
      </c>
      <c r="H230" s="2"/>
      <c r="I230" s="2">
        <v>0</v>
      </c>
      <c r="J230" s="2"/>
      <c r="K230" s="4">
        <v>0</v>
      </c>
      <c r="L230" s="2"/>
      <c r="M230" s="4">
        <v>0</v>
      </c>
      <c r="N230" s="2"/>
      <c r="O230" s="4">
        <v>0</v>
      </c>
      <c r="P230" s="2"/>
      <c r="Q230" s="4">
        <f t="shared" si="11"/>
        <v>0</v>
      </c>
      <c r="X230" s="2"/>
    </row>
    <row r="231" spans="1:31" ht="11.85" customHeight="1" x14ac:dyDescent="0.2">
      <c r="A231" s="3" t="s">
        <v>175</v>
      </c>
      <c r="C231" s="2">
        <v>0</v>
      </c>
      <c r="D231" s="2"/>
      <c r="E231" s="2">
        <v>0</v>
      </c>
      <c r="F231" s="2"/>
      <c r="G231" s="2">
        <v>0</v>
      </c>
      <c r="H231" s="2"/>
      <c r="I231" s="2">
        <v>0</v>
      </c>
      <c r="J231" s="2"/>
      <c r="K231" s="4">
        <v>0</v>
      </c>
      <c r="L231" s="2"/>
      <c r="M231" s="4">
        <v>0</v>
      </c>
      <c r="N231" s="2"/>
      <c r="O231" s="4">
        <v>0</v>
      </c>
      <c r="P231" s="2"/>
      <c r="Q231" s="4">
        <f t="shared" si="11"/>
        <v>0</v>
      </c>
      <c r="Y231" s="2"/>
    </row>
    <row r="232" spans="1:31" ht="11.85" customHeight="1" x14ac:dyDescent="0.2">
      <c r="A232" s="3" t="s">
        <v>176</v>
      </c>
      <c r="C232" s="2">
        <v>938.17</v>
      </c>
      <c r="D232" s="2"/>
      <c r="E232" s="2">
        <v>175</v>
      </c>
      <c r="F232" s="2"/>
      <c r="G232" s="2">
        <v>1911.34</v>
      </c>
      <c r="H232" s="2"/>
      <c r="I232" s="2">
        <v>0</v>
      </c>
      <c r="J232" s="2"/>
      <c r="K232" s="4">
        <v>0</v>
      </c>
      <c r="L232" s="2"/>
      <c r="M232" s="4">
        <v>0</v>
      </c>
      <c r="N232" s="2"/>
      <c r="O232" s="4">
        <v>0</v>
      </c>
      <c r="P232" s="2"/>
      <c r="Q232" s="4">
        <f t="shared" si="11"/>
        <v>0</v>
      </c>
      <c r="Z232" s="2"/>
    </row>
    <row r="233" spans="1:31" ht="11.85" customHeight="1" x14ac:dyDescent="0.2">
      <c r="A233" s="3" t="s">
        <v>177</v>
      </c>
      <c r="C233" s="2">
        <v>3555.99</v>
      </c>
      <c r="D233" s="2"/>
      <c r="E233" s="2">
        <v>6479.4</v>
      </c>
      <c r="F233" s="2"/>
      <c r="G233" s="2">
        <v>3099.68</v>
      </c>
      <c r="H233" s="2"/>
      <c r="I233" s="2">
        <v>0</v>
      </c>
      <c r="J233" s="2"/>
      <c r="K233" s="4">
        <v>0</v>
      </c>
      <c r="L233" s="2"/>
      <c r="M233" s="4">
        <v>0</v>
      </c>
      <c r="N233" s="2"/>
      <c r="O233" s="4">
        <v>0</v>
      </c>
      <c r="P233" s="2"/>
      <c r="Q233" s="4">
        <f t="shared" si="11"/>
        <v>0</v>
      </c>
      <c r="AA233" s="2"/>
    </row>
    <row r="234" spans="1:31" ht="11.85" customHeight="1" x14ac:dyDescent="0.2">
      <c r="A234" s="3" t="s">
        <v>178</v>
      </c>
      <c r="C234" s="2">
        <v>0</v>
      </c>
      <c r="D234" s="2"/>
      <c r="E234" s="2">
        <v>0</v>
      </c>
      <c r="F234" s="2"/>
      <c r="G234" s="2">
        <v>0</v>
      </c>
      <c r="H234" s="2"/>
      <c r="I234" s="2">
        <v>0</v>
      </c>
      <c r="J234" s="2"/>
      <c r="K234" s="4">
        <v>0</v>
      </c>
      <c r="L234" s="2"/>
      <c r="M234" s="4">
        <v>0</v>
      </c>
      <c r="N234" s="2"/>
      <c r="O234" s="4">
        <v>0</v>
      </c>
      <c r="P234" s="2"/>
      <c r="Q234" s="4">
        <f t="shared" si="11"/>
        <v>0</v>
      </c>
      <c r="AC234" s="2"/>
    </row>
    <row r="235" spans="1:31" ht="11.85" customHeight="1" x14ac:dyDescent="0.2">
      <c r="A235" s="3" t="s">
        <v>179</v>
      </c>
      <c r="C235" s="2">
        <v>14241.98</v>
      </c>
      <c r="D235" s="2"/>
      <c r="E235" s="2">
        <v>0</v>
      </c>
      <c r="F235" s="2"/>
      <c r="G235" s="2">
        <v>0</v>
      </c>
      <c r="H235" s="2"/>
      <c r="I235" s="2">
        <v>0</v>
      </c>
      <c r="J235" s="2"/>
      <c r="K235" s="4">
        <v>0</v>
      </c>
      <c r="L235" s="2"/>
      <c r="M235" s="4">
        <v>0</v>
      </c>
      <c r="N235" s="2"/>
      <c r="O235" s="4">
        <v>0</v>
      </c>
      <c r="P235" s="2"/>
      <c r="Q235" s="4">
        <f t="shared" si="11"/>
        <v>0</v>
      </c>
      <c r="AC235" s="2"/>
    </row>
    <row r="236" spans="1:31" ht="11.85" customHeight="1" x14ac:dyDescent="0.2">
      <c r="A236" s="3" t="s">
        <v>180</v>
      </c>
      <c r="C236" s="2">
        <v>37.53</v>
      </c>
      <c r="D236" s="2"/>
      <c r="E236" s="2">
        <v>796.75</v>
      </c>
      <c r="F236" s="2"/>
      <c r="G236" s="2">
        <v>85</v>
      </c>
      <c r="H236" s="2"/>
      <c r="I236" s="2">
        <v>0</v>
      </c>
      <c r="J236" s="2"/>
      <c r="K236" s="4">
        <v>0</v>
      </c>
      <c r="L236" s="2"/>
      <c r="M236" s="4">
        <v>0</v>
      </c>
      <c r="N236" s="2"/>
      <c r="O236" s="4">
        <v>0</v>
      </c>
      <c r="P236" s="2"/>
      <c r="Q236" s="4">
        <f t="shared" si="11"/>
        <v>0</v>
      </c>
      <c r="AE236" s="2"/>
    </row>
    <row r="237" spans="1:31" ht="11.85" customHeight="1" x14ac:dyDescent="0.2">
      <c r="A237" s="3" t="s">
        <v>181</v>
      </c>
      <c r="C237" s="2">
        <v>0</v>
      </c>
      <c r="D237" s="2"/>
      <c r="E237" s="2">
        <v>25926</v>
      </c>
      <c r="F237" s="2"/>
      <c r="G237" s="2">
        <v>0</v>
      </c>
      <c r="H237" s="2"/>
      <c r="I237" s="2">
        <v>0</v>
      </c>
      <c r="J237" s="2"/>
      <c r="K237" s="4">
        <v>0</v>
      </c>
      <c r="L237" s="2"/>
      <c r="M237" s="4">
        <v>0</v>
      </c>
      <c r="N237" s="2"/>
      <c r="O237" s="4">
        <v>0</v>
      </c>
      <c r="P237" s="2"/>
      <c r="Q237" s="4">
        <f t="shared" si="11"/>
        <v>0</v>
      </c>
      <c r="AE237" s="2"/>
    </row>
    <row r="238" spans="1:31" ht="11.85" customHeight="1" x14ac:dyDescent="0.2">
      <c r="A238" s="3" t="s">
        <v>182</v>
      </c>
      <c r="C238" s="2">
        <v>0</v>
      </c>
      <c r="D238" s="2"/>
      <c r="E238" s="2">
        <v>0</v>
      </c>
      <c r="F238" s="2"/>
      <c r="G238" s="2">
        <v>0</v>
      </c>
      <c r="H238" s="2"/>
      <c r="I238" s="2">
        <v>0</v>
      </c>
      <c r="J238" s="2"/>
      <c r="K238" s="4">
        <v>0</v>
      </c>
      <c r="L238" s="2"/>
      <c r="M238" s="4">
        <v>0</v>
      </c>
      <c r="N238" s="2"/>
      <c r="O238" s="4">
        <v>0</v>
      </c>
      <c r="P238" s="2"/>
      <c r="Q238" s="4">
        <f t="shared" si="11"/>
        <v>0</v>
      </c>
    </row>
    <row r="239" spans="1:31" ht="11.85" customHeight="1" x14ac:dyDescent="0.2">
      <c r="A239" s="3" t="s">
        <v>183</v>
      </c>
      <c r="C239" s="2">
        <v>0</v>
      </c>
      <c r="D239" s="2"/>
      <c r="E239" s="2">
        <v>0</v>
      </c>
      <c r="F239" s="2"/>
      <c r="G239" s="2">
        <v>0</v>
      </c>
      <c r="H239" s="2"/>
      <c r="I239" s="2">
        <v>0</v>
      </c>
      <c r="J239" s="2"/>
      <c r="K239" s="4">
        <v>0</v>
      </c>
      <c r="L239" s="2"/>
      <c r="M239" s="4">
        <v>0</v>
      </c>
      <c r="N239" s="2"/>
      <c r="O239" s="4">
        <v>0</v>
      </c>
      <c r="P239" s="2"/>
      <c r="Q239" s="4">
        <f t="shared" si="11"/>
        <v>0</v>
      </c>
    </row>
    <row r="240" spans="1:31" ht="11.85" hidden="1" customHeight="1" x14ac:dyDescent="0.2">
      <c r="A240" s="3" t="s">
        <v>184</v>
      </c>
      <c r="C240" s="2">
        <v>0</v>
      </c>
      <c r="D240" s="2"/>
      <c r="E240" s="2">
        <v>0</v>
      </c>
      <c r="F240" s="2"/>
      <c r="G240" s="2">
        <v>0</v>
      </c>
      <c r="H240" s="2"/>
      <c r="I240" s="2">
        <v>0</v>
      </c>
      <c r="J240" s="2"/>
      <c r="K240" s="4">
        <v>0</v>
      </c>
      <c r="L240" s="2"/>
      <c r="M240" s="4">
        <v>0</v>
      </c>
      <c r="N240" s="2"/>
      <c r="O240" s="4">
        <v>0</v>
      </c>
      <c r="P240" s="2"/>
      <c r="Q240" s="4">
        <f t="shared" si="11"/>
        <v>0</v>
      </c>
    </row>
    <row r="241" spans="1:25" ht="11.85" customHeight="1" x14ac:dyDescent="0.2">
      <c r="A241" s="3" t="s">
        <v>185</v>
      </c>
      <c r="C241" s="2">
        <v>0</v>
      </c>
      <c r="D241" s="2"/>
      <c r="E241" s="2">
        <v>100.6</v>
      </c>
      <c r="F241" s="2"/>
      <c r="G241" s="2">
        <v>1433.03</v>
      </c>
      <c r="H241" s="2"/>
      <c r="I241" s="2">
        <v>0</v>
      </c>
      <c r="J241" s="2"/>
      <c r="K241" s="4">
        <v>0</v>
      </c>
      <c r="L241" s="2"/>
      <c r="M241" s="4">
        <v>0</v>
      </c>
      <c r="N241" s="2"/>
      <c r="O241" s="4">
        <v>0</v>
      </c>
      <c r="P241" s="2"/>
      <c r="Q241" s="4">
        <f t="shared" si="11"/>
        <v>0</v>
      </c>
    </row>
    <row r="242" spans="1:25" ht="11.85" customHeight="1" x14ac:dyDescent="0.2">
      <c r="A242" s="3" t="s">
        <v>186</v>
      </c>
      <c r="C242" s="2">
        <v>1027</v>
      </c>
      <c r="D242" s="2"/>
      <c r="E242" s="2">
        <v>0</v>
      </c>
      <c r="F242" s="2"/>
      <c r="G242" s="2">
        <v>4092.4</v>
      </c>
      <c r="H242" s="2"/>
      <c r="I242" s="2">
        <v>0</v>
      </c>
      <c r="J242" s="2"/>
      <c r="K242" s="4">
        <v>32614</v>
      </c>
      <c r="L242" s="2"/>
      <c r="M242" s="4">
        <v>0</v>
      </c>
      <c r="N242" s="2"/>
      <c r="O242" s="4">
        <v>0</v>
      </c>
      <c r="P242" s="2"/>
      <c r="Q242" s="4">
        <f t="shared" si="11"/>
        <v>0</v>
      </c>
    </row>
    <row r="243" spans="1:25" ht="11.85" customHeight="1" x14ac:dyDescent="0.2">
      <c r="A243" s="3" t="s">
        <v>187</v>
      </c>
      <c r="C243" s="2">
        <v>328.43</v>
      </c>
      <c r="D243" s="2"/>
      <c r="E243" s="2">
        <v>0</v>
      </c>
      <c r="F243" s="2"/>
      <c r="G243" s="2">
        <v>0</v>
      </c>
      <c r="H243" s="2"/>
      <c r="I243" s="2">
        <v>0</v>
      </c>
      <c r="J243" s="2"/>
      <c r="K243" s="4">
        <v>0</v>
      </c>
      <c r="L243" s="2"/>
      <c r="M243" s="4">
        <v>0</v>
      </c>
      <c r="N243" s="2"/>
      <c r="O243" s="4">
        <v>0</v>
      </c>
      <c r="P243" s="2"/>
      <c r="Q243" s="4">
        <f t="shared" si="11"/>
        <v>0</v>
      </c>
    </row>
    <row r="244" spans="1:25" ht="11.85" customHeight="1" x14ac:dyDescent="0.2">
      <c r="A244" s="3" t="s">
        <v>188</v>
      </c>
      <c r="C244" s="2">
        <v>0</v>
      </c>
      <c r="D244" s="2"/>
      <c r="E244" s="2">
        <v>2444.1799999999998</v>
      </c>
      <c r="F244" s="2"/>
      <c r="G244" s="2">
        <v>2661.28</v>
      </c>
      <c r="H244" s="2"/>
      <c r="I244" s="2">
        <v>0</v>
      </c>
      <c r="J244" s="2"/>
      <c r="K244" s="4">
        <v>0</v>
      </c>
      <c r="L244" s="2"/>
      <c r="M244" s="4">
        <v>0</v>
      </c>
      <c r="N244" s="2"/>
      <c r="O244" s="4">
        <v>0</v>
      </c>
      <c r="P244" s="2"/>
      <c r="Q244" s="4">
        <f t="shared" si="11"/>
        <v>0</v>
      </c>
    </row>
    <row r="245" spans="1:25" ht="11.85" customHeight="1" x14ac:dyDescent="0.2">
      <c r="A245" s="3" t="s">
        <v>189</v>
      </c>
      <c r="C245" s="2">
        <v>0</v>
      </c>
      <c r="D245" s="2"/>
      <c r="E245" s="2">
        <v>16.75</v>
      </c>
      <c r="F245" s="2"/>
      <c r="G245" s="2">
        <v>-10</v>
      </c>
      <c r="H245" s="2"/>
      <c r="I245" s="2">
        <v>0</v>
      </c>
      <c r="J245" s="2"/>
      <c r="K245" s="4">
        <v>0</v>
      </c>
      <c r="L245" s="2"/>
      <c r="M245" s="4">
        <v>0</v>
      </c>
      <c r="N245" s="2"/>
      <c r="O245" s="4">
        <v>0</v>
      </c>
      <c r="P245" s="2"/>
      <c r="Q245" s="4">
        <f t="shared" si="11"/>
        <v>0</v>
      </c>
    </row>
    <row r="246" spans="1:25" ht="11.85" customHeight="1" x14ac:dyDescent="0.2">
      <c r="D246" s="2"/>
      <c r="F246" s="2"/>
      <c r="H246" s="2"/>
      <c r="J246" s="2"/>
      <c r="L246" s="2"/>
      <c r="N246" s="2"/>
      <c r="P246" s="2"/>
    </row>
    <row r="247" spans="1:25" ht="11.85" customHeight="1" x14ac:dyDescent="0.2">
      <c r="A247" s="3" t="s">
        <v>190</v>
      </c>
      <c r="C247" s="2">
        <v>560</v>
      </c>
      <c r="D247" s="2"/>
      <c r="E247" s="2">
        <v>0</v>
      </c>
      <c r="F247" s="2"/>
      <c r="G247" s="2">
        <v>0</v>
      </c>
      <c r="H247" s="2"/>
      <c r="I247" s="2">
        <v>0</v>
      </c>
      <c r="J247" s="2"/>
      <c r="K247" s="4">
        <v>0</v>
      </c>
      <c r="L247" s="2"/>
      <c r="M247" s="4">
        <v>0</v>
      </c>
      <c r="N247" s="2"/>
      <c r="O247" s="4">
        <v>0</v>
      </c>
      <c r="P247" s="2"/>
      <c r="Q247" s="4">
        <f t="shared" ref="Q247:Q254" si="12">M247+O247</f>
        <v>0</v>
      </c>
      <c r="V247" s="2"/>
    </row>
    <row r="248" spans="1:25" ht="11.85" customHeight="1" x14ac:dyDescent="0.2">
      <c r="A248" s="3" t="s">
        <v>191</v>
      </c>
      <c r="C248" s="2">
        <v>0</v>
      </c>
      <c r="D248" s="2"/>
      <c r="E248" s="2">
        <v>0</v>
      </c>
      <c r="F248" s="2"/>
      <c r="G248" s="2">
        <v>0</v>
      </c>
      <c r="H248" s="2"/>
      <c r="I248" s="2">
        <v>0</v>
      </c>
      <c r="J248" s="2"/>
      <c r="K248" s="4">
        <v>0</v>
      </c>
      <c r="L248" s="2"/>
      <c r="M248" s="4">
        <v>0</v>
      </c>
      <c r="N248" s="2"/>
      <c r="O248" s="4">
        <v>0</v>
      </c>
      <c r="P248" s="2"/>
      <c r="Q248" s="4">
        <f t="shared" si="12"/>
        <v>0</v>
      </c>
      <c r="W248" s="2"/>
    </row>
    <row r="249" spans="1:25" ht="11.85" customHeight="1" x14ac:dyDescent="0.2">
      <c r="A249" s="3" t="s">
        <v>192</v>
      </c>
      <c r="C249" s="2">
        <v>0</v>
      </c>
      <c r="D249" s="2"/>
      <c r="E249" s="2">
        <v>0</v>
      </c>
      <c r="F249" s="2"/>
      <c r="G249" s="2">
        <v>300</v>
      </c>
      <c r="H249" s="2"/>
      <c r="I249" s="2">
        <v>0</v>
      </c>
      <c r="J249" s="2"/>
      <c r="K249" s="4">
        <v>0</v>
      </c>
      <c r="L249" s="2"/>
      <c r="M249" s="4">
        <v>0</v>
      </c>
      <c r="N249" s="2"/>
      <c r="O249" s="4">
        <v>0</v>
      </c>
      <c r="P249" s="2"/>
      <c r="Q249" s="4">
        <f t="shared" si="12"/>
        <v>0</v>
      </c>
      <c r="X249" s="2"/>
    </row>
    <row r="250" spans="1:25" ht="11.85" customHeight="1" x14ac:dyDescent="0.2">
      <c r="A250" s="3" t="s">
        <v>193</v>
      </c>
      <c r="C250" s="2">
        <v>0</v>
      </c>
      <c r="D250" s="2"/>
      <c r="E250" s="2">
        <v>0</v>
      </c>
      <c r="F250" s="2"/>
      <c r="G250" s="2">
        <v>0</v>
      </c>
      <c r="H250" s="2"/>
      <c r="I250" s="2">
        <v>0</v>
      </c>
      <c r="J250" s="2"/>
      <c r="K250" s="4">
        <v>0</v>
      </c>
      <c r="L250" s="2"/>
      <c r="M250" s="4">
        <v>0</v>
      </c>
      <c r="N250" s="2"/>
      <c r="O250" s="4">
        <v>0</v>
      </c>
      <c r="P250" s="2"/>
      <c r="Q250" s="4">
        <f t="shared" si="12"/>
        <v>0</v>
      </c>
      <c r="Y250" s="2"/>
    </row>
    <row r="251" spans="1:25" ht="11.85" hidden="1" customHeight="1" x14ac:dyDescent="0.2">
      <c r="A251" s="3" t="s">
        <v>194</v>
      </c>
      <c r="C251" s="2">
        <v>0</v>
      </c>
      <c r="D251" s="2"/>
      <c r="E251" s="2">
        <v>0</v>
      </c>
      <c r="F251" s="2"/>
      <c r="G251" s="2">
        <v>0</v>
      </c>
      <c r="H251" s="2"/>
      <c r="I251" s="2">
        <v>0</v>
      </c>
      <c r="J251" s="2"/>
      <c r="K251" s="4">
        <v>0</v>
      </c>
      <c r="L251" s="2"/>
      <c r="M251" s="4">
        <v>0</v>
      </c>
      <c r="N251" s="2"/>
      <c r="O251" s="4">
        <v>0</v>
      </c>
      <c r="P251" s="2"/>
      <c r="Q251" s="4">
        <f t="shared" si="12"/>
        <v>0</v>
      </c>
    </row>
    <row r="252" spans="1:25" ht="11.85" customHeight="1" x14ac:dyDescent="0.2">
      <c r="A252" s="3" t="s">
        <v>195</v>
      </c>
      <c r="C252" s="2">
        <v>0</v>
      </c>
      <c r="D252" s="2"/>
      <c r="E252" s="2">
        <v>0</v>
      </c>
      <c r="F252" s="2"/>
      <c r="G252" s="2">
        <v>0</v>
      </c>
      <c r="H252" s="2"/>
      <c r="I252" s="2">
        <v>0</v>
      </c>
      <c r="J252" s="2"/>
      <c r="K252" s="4">
        <v>0</v>
      </c>
      <c r="L252" s="2"/>
      <c r="M252" s="4">
        <v>0</v>
      </c>
      <c r="N252" s="2"/>
      <c r="O252" s="4">
        <v>0</v>
      </c>
      <c r="P252" s="2"/>
      <c r="Q252" s="4">
        <f t="shared" si="12"/>
        <v>0</v>
      </c>
    </row>
    <row r="253" spans="1:25" ht="11.85" customHeight="1" x14ac:dyDescent="0.2">
      <c r="A253" s="3" t="s">
        <v>196</v>
      </c>
      <c r="C253" s="2">
        <v>580</v>
      </c>
      <c r="D253" s="2"/>
      <c r="E253" s="2">
        <v>532.5</v>
      </c>
      <c r="F253" s="2"/>
      <c r="G253" s="2">
        <v>0</v>
      </c>
      <c r="H253" s="2"/>
      <c r="I253" s="2">
        <v>0</v>
      </c>
      <c r="J253" s="2"/>
      <c r="K253" s="4">
        <v>0</v>
      </c>
      <c r="L253" s="2"/>
      <c r="M253" s="4">
        <v>0</v>
      </c>
      <c r="N253" s="2"/>
      <c r="O253" s="4">
        <v>0</v>
      </c>
      <c r="P253" s="2"/>
      <c r="Q253" s="4">
        <f t="shared" si="12"/>
        <v>0</v>
      </c>
    </row>
    <row r="254" spans="1:25" ht="11.85" customHeight="1" x14ac:dyDescent="0.2">
      <c r="A254" s="3" t="s">
        <v>197</v>
      </c>
      <c r="C254" s="2">
        <v>0</v>
      </c>
      <c r="D254" s="2"/>
      <c r="E254" s="2">
        <v>0</v>
      </c>
      <c r="F254" s="2"/>
      <c r="G254" s="2">
        <v>71.400000000000006</v>
      </c>
      <c r="H254" s="2"/>
      <c r="I254" s="2">
        <v>0</v>
      </c>
      <c r="J254" s="2"/>
      <c r="K254" s="4">
        <v>0</v>
      </c>
      <c r="L254" s="2"/>
      <c r="M254" s="4">
        <v>0</v>
      </c>
      <c r="N254" s="2"/>
      <c r="O254" s="4">
        <v>0</v>
      </c>
      <c r="P254" s="2"/>
      <c r="Q254" s="4">
        <f t="shared" si="12"/>
        <v>0</v>
      </c>
    </row>
    <row r="255" spans="1:25" ht="9" customHeight="1" x14ac:dyDescent="0.2">
      <c r="C255" s="20"/>
      <c r="D255" s="20"/>
      <c r="E255" s="20"/>
      <c r="F255" s="20"/>
      <c r="G255" s="20"/>
      <c r="H255" s="20"/>
      <c r="I255" s="20"/>
      <c r="J255" s="20"/>
      <c r="K255" s="21"/>
      <c r="L255" s="20"/>
      <c r="M255" s="21"/>
      <c r="N255" s="20"/>
      <c r="O255" s="21"/>
      <c r="P255" s="2"/>
      <c r="Q255" s="21"/>
    </row>
    <row r="256" spans="1:25" ht="11.85" hidden="1" customHeight="1" x14ac:dyDescent="0.2">
      <c r="A256" s="3" t="s">
        <v>198</v>
      </c>
      <c r="C256" s="2">
        <v>0</v>
      </c>
      <c r="D256" s="2"/>
      <c r="E256" s="2">
        <v>0</v>
      </c>
      <c r="F256" s="2"/>
      <c r="G256" s="2">
        <v>0</v>
      </c>
      <c r="H256" s="2"/>
      <c r="I256" s="2">
        <v>0</v>
      </c>
      <c r="J256" s="2"/>
      <c r="K256" s="4">
        <v>0</v>
      </c>
      <c r="L256" s="2"/>
      <c r="M256" s="4">
        <v>0</v>
      </c>
      <c r="N256" s="2"/>
      <c r="O256" s="4">
        <v>0</v>
      </c>
      <c r="P256" s="2"/>
      <c r="Q256" s="4">
        <f t="shared" ref="Q256:Q261" si="13">M256+O256</f>
        <v>0</v>
      </c>
      <c r="U256" s="2"/>
    </row>
    <row r="257" spans="1:25" ht="11.85" customHeight="1" x14ac:dyDescent="0.2">
      <c r="A257" s="3" t="s">
        <v>199</v>
      </c>
      <c r="C257" s="2">
        <v>272.8</v>
      </c>
      <c r="D257" s="2"/>
      <c r="E257" s="2">
        <v>168.3</v>
      </c>
      <c r="F257" s="2"/>
      <c r="G257" s="2">
        <v>603.73</v>
      </c>
      <c r="H257" s="2"/>
      <c r="I257" s="2">
        <v>200</v>
      </c>
      <c r="J257" s="2"/>
      <c r="K257" s="4">
        <v>200</v>
      </c>
      <c r="L257" s="2"/>
      <c r="M257" s="4">
        <v>200</v>
      </c>
      <c r="N257" s="2"/>
      <c r="O257" s="4">
        <v>0</v>
      </c>
      <c r="P257" s="2"/>
      <c r="Q257" s="4">
        <f t="shared" si="13"/>
        <v>200</v>
      </c>
      <c r="V257" s="2"/>
    </row>
    <row r="258" spans="1:25" ht="11.85" customHeight="1" x14ac:dyDescent="0.2">
      <c r="A258" s="3" t="s">
        <v>200</v>
      </c>
      <c r="C258" s="2">
        <v>0</v>
      </c>
      <c r="D258" s="2"/>
      <c r="E258" s="2">
        <v>1.25</v>
      </c>
      <c r="F258" s="2"/>
      <c r="G258" s="2">
        <v>0</v>
      </c>
      <c r="H258" s="2"/>
      <c r="I258" s="2">
        <v>0</v>
      </c>
      <c r="J258" s="2"/>
      <c r="K258" s="4">
        <v>0</v>
      </c>
      <c r="L258" s="2"/>
      <c r="M258" s="4">
        <v>0</v>
      </c>
      <c r="N258" s="2"/>
      <c r="O258" s="4">
        <v>0</v>
      </c>
      <c r="P258" s="2"/>
      <c r="Q258" s="4">
        <f t="shared" si="13"/>
        <v>0</v>
      </c>
      <c r="X258" s="2"/>
    </row>
    <row r="259" spans="1:25" ht="11.85" customHeight="1" x14ac:dyDescent="0.2">
      <c r="A259" s="3" t="s">
        <v>201</v>
      </c>
      <c r="C259" s="2">
        <v>971.43</v>
      </c>
      <c r="D259" s="2"/>
      <c r="E259" s="2">
        <v>622.75</v>
      </c>
      <c r="F259" s="2"/>
      <c r="G259" s="2">
        <v>624.14</v>
      </c>
      <c r="H259" s="2"/>
      <c r="I259" s="2">
        <v>1000</v>
      </c>
      <c r="J259" s="2"/>
      <c r="K259" s="4">
        <v>1000</v>
      </c>
      <c r="L259" s="2"/>
      <c r="M259" s="4">
        <v>600</v>
      </c>
      <c r="N259" s="2"/>
      <c r="O259" s="4">
        <v>0</v>
      </c>
      <c r="P259" s="2"/>
      <c r="Q259" s="4">
        <f t="shared" si="13"/>
        <v>600</v>
      </c>
      <c r="Y259" s="2"/>
    </row>
    <row r="260" spans="1:25" ht="11.85" customHeight="1" x14ac:dyDescent="0.2">
      <c r="A260" s="3" t="s">
        <v>202</v>
      </c>
      <c r="C260" s="2">
        <v>5084.7</v>
      </c>
      <c r="D260" s="2"/>
      <c r="E260" s="2">
        <v>3518.35</v>
      </c>
      <c r="F260" s="2"/>
      <c r="G260" s="2">
        <v>3588.24</v>
      </c>
      <c r="H260" s="2"/>
      <c r="I260" s="2">
        <v>5000</v>
      </c>
      <c r="J260" s="2"/>
      <c r="K260" s="4">
        <v>5000</v>
      </c>
      <c r="L260" s="2"/>
      <c r="M260" s="4">
        <v>3000</v>
      </c>
      <c r="N260" s="2"/>
      <c r="O260" s="4">
        <v>0</v>
      </c>
      <c r="P260" s="2"/>
      <c r="Q260" s="4">
        <f t="shared" si="13"/>
        <v>3000</v>
      </c>
    </row>
    <row r="261" spans="1:25" ht="11.85" customHeight="1" x14ac:dyDescent="0.2">
      <c r="A261" s="3" t="s">
        <v>203</v>
      </c>
      <c r="C261" s="2">
        <v>11.55</v>
      </c>
      <c r="D261" s="2"/>
      <c r="E261" s="2">
        <v>0</v>
      </c>
      <c r="F261" s="2"/>
      <c r="G261" s="2">
        <v>0</v>
      </c>
      <c r="H261" s="2"/>
      <c r="I261" s="2">
        <v>0</v>
      </c>
      <c r="J261" s="2"/>
      <c r="K261" s="4">
        <v>0</v>
      </c>
      <c r="L261" s="2"/>
      <c r="M261" s="4">
        <v>0</v>
      </c>
      <c r="N261" s="2"/>
      <c r="O261" s="4">
        <v>0</v>
      </c>
      <c r="P261" s="2"/>
      <c r="Q261" s="4">
        <f t="shared" si="13"/>
        <v>0</v>
      </c>
    </row>
    <row r="262" spans="1:25" ht="11.85" customHeight="1" x14ac:dyDescent="0.2">
      <c r="D262" s="2"/>
      <c r="F262" s="2"/>
      <c r="H262" s="2"/>
      <c r="J262" s="2"/>
      <c r="L262" s="2"/>
      <c r="N262" s="2"/>
      <c r="P262" s="2"/>
    </row>
    <row r="263" spans="1:25" ht="11.85" customHeight="1" x14ac:dyDescent="0.2">
      <c r="A263" s="1"/>
      <c r="B263" s="1"/>
      <c r="E263" s="2" t="str">
        <f>$E$1</f>
        <v>CITY OF BRADY</v>
      </c>
    </row>
    <row r="264" spans="1:25" ht="11.85" customHeight="1" x14ac:dyDescent="0.2">
      <c r="E264" s="2" t="str">
        <f>$E$2</f>
        <v>BUDGET REPORT</v>
      </c>
    </row>
    <row r="265" spans="1:25" ht="11.85" customHeight="1" x14ac:dyDescent="0.2">
      <c r="E265" s="2" t="str">
        <f>$E$3</f>
        <v>FISCAL YEAR 2019 - 2020</v>
      </c>
    </row>
    <row r="266" spans="1:25" ht="11.85" customHeight="1" x14ac:dyDescent="0.2">
      <c r="A266" s="3" t="s">
        <v>3</v>
      </c>
    </row>
    <row r="267" spans="1:25" ht="11.85" customHeight="1" x14ac:dyDescent="0.2"/>
    <row r="268" spans="1:25" ht="11.85" customHeight="1" x14ac:dyDescent="0.2">
      <c r="I268" s="55" t="str">
        <f>+I6</f>
        <v>(----- 2018-2019 ------)</v>
      </c>
      <c r="J268" s="55"/>
      <c r="K268" s="55"/>
      <c r="L268" s="6"/>
      <c r="M268" s="55" t="str">
        <f>$M$6</f>
        <v>2019-2020</v>
      </c>
      <c r="N268" s="55"/>
      <c r="O268" s="55"/>
      <c r="P268" s="55"/>
      <c r="Q268" s="55"/>
    </row>
    <row r="269" spans="1:25" ht="11.85" customHeight="1" x14ac:dyDescent="0.2">
      <c r="C269" s="7" t="str">
        <f>$C$7</f>
        <v>2015-2016</v>
      </c>
      <c r="D269" s="6"/>
      <c r="E269" s="7" t="str">
        <f>$E$7</f>
        <v>2016-2017</v>
      </c>
      <c r="F269" s="6"/>
      <c r="G269" s="7" t="str">
        <f>$G$7</f>
        <v>2017-2018</v>
      </c>
      <c r="H269" s="6"/>
      <c r="I269" s="7" t="s">
        <v>9</v>
      </c>
      <c r="J269" s="6"/>
      <c r="K269" s="8" t="str">
        <f>+$K$7</f>
        <v>PROJECTED</v>
      </c>
      <c r="L269" s="6"/>
      <c r="M269" s="8" t="str">
        <f>$M$7</f>
        <v>2019-2020</v>
      </c>
      <c r="N269" s="6"/>
      <c r="O269" s="8" t="str">
        <f>$O$7</f>
        <v>2019-2020</v>
      </c>
      <c r="P269" s="6"/>
      <c r="Q269" s="8" t="str">
        <f>$Q$7</f>
        <v>APPROVED</v>
      </c>
    </row>
    <row r="270" spans="1:25" ht="11.85" customHeight="1" x14ac:dyDescent="0.2">
      <c r="A270" s="9"/>
      <c r="C270" s="10" t="s">
        <v>12</v>
      </c>
      <c r="D270" s="6"/>
      <c r="E270" s="10" t="s">
        <v>12</v>
      </c>
      <c r="F270" s="6"/>
      <c r="G270" s="10" t="s">
        <v>12</v>
      </c>
      <c r="H270" s="6"/>
      <c r="I270" s="10" t="s">
        <v>13</v>
      </c>
      <c r="J270" s="6"/>
      <c r="K270" s="11" t="s">
        <v>13</v>
      </c>
      <c r="L270" s="6"/>
      <c r="M270" s="11" t="str">
        <f>$M$8</f>
        <v>BASE</v>
      </c>
      <c r="N270" s="6"/>
      <c r="O270" s="11" t="str">
        <f>$O$8</f>
        <v>SUPPLEMENTAL</v>
      </c>
      <c r="P270" s="6"/>
      <c r="Q270" s="11" t="str">
        <f>$Q$8</f>
        <v>BUDGET</v>
      </c>
    </row>
    <row r="271" spans="1:25" ht="11.85" customHeight="1" x14ac:dyDescent="0.2">
      <c r="D271" s="2"/>
      <c r="F271" s="2"/>
      <c r="H271" s="2"/>
      <c r="J271" s="2"/>
      <c r="L271" s="2"/>
      <c r="N271" s="2"/>
      <c r="P271" s="2"/>
    </row>
    <row r="272" spans="1:25" ht="11.85" hidden="1" customHeight="1" x14ac:dyDescent="0.2">
      <c r="A272" s="3" t="s">
        <v>204</v>
      </c>
      <c r="C272" s="2">
        <v>0</v>
      </c>
      <c r="D272" s="2"/>
      <c r="E272" s="2">
        <v>0</v>
      </c>
      <c r="F272" s="2"/>
      <c r="G272" s="2">
        <v>0</v>
      </c>
      <c r="H272" s="2"/>
      <c r="I272" s="2">
        <v>0</v>
      </c>
      <c r="J272" s="2"/>
      <c r="K272" s="4">
        <v>0</v>
      </c>
      <c r="L272" s="2"/>
      <c r="M272" s="4">
        <v>0</v>
      </c>
      <c r="N272" s="2"/>
      <c r="O272" s="4">
        <v>0</v>
      </c>
      <c r="P272" s="2"/>
      <c r="Q272" s="4">
        <v>0</v>
      </c>
    </row>
    <row r="273" spans="1:23" ht="11.85" hidden="1" customHeight="1" x14ac:dyDescent="0.2">
      <c r="A273" s="3" t="s">
        <v>205</v>
      </c>
      <c r="C273" s="2">
        <v>0</v>
      </c>
      <c r="D273" s="2"/>
      <c r="E273" s="2">
        <v>0</v>
      </c>
      <c r="F273" s="2"/>
      <c r="H273" s="2"/>
      <c r="I273" s="2">
        <v>0</v>
      </c>
      <c r="J273" s="2"/>
      <c r="K273" s="4">
        <v>0</v>
      </c>
      <c r="L273" s="2"/>
      <c r="M273" s="4">
        <v>0</v>
      </c>
      <c r="N273" s="2"/>
      <c r="O273" s="4">
        <v>0</v>
      </c>
      <c r="P273" s="2"/>
      <c r="Q273" s="4">
        <f>M273+O273</f>
        <v>0</v>
      </c>
    </row>
    <row r="274" spans="1:23" ht="11.85" hidden="1" customHeight="1" x14ac:dyDescent="0.2">
      <c r="A274" s="3" t="s">
        <v>206</v>
      </c>
      <c r="C274" s="2">
        <v>0</v>
      </c>
      <c r="D274" s="2"/>
      <c r="E274" s="2">
        <v>0</v>
      </c>
      <c r="F274" s="2"/>
      <c r="H274" s="2"/>
      <c r="I274" s="2">
        <v>0</v>
      </c>
      <c r="J274" s="2"/>
      <c r="K274" s="4">
        <v>0</v>
      </c>
      <c r="L274" s="2"/>
      <c r="M274" s="4">
        <v>0</v>
      </c>
      <c r="N274" s="2"/>
      <c r="O274" s="4">
        <v>0</v>
      </c>
      <c r="P274" s="2"/>
      <c r="Q274" s="4">
        <f>M274+O274</f>
        <v>0</v>
      </c>
    </row>
    <row r="275" spans="1:23" ht="11.85" hidden="1" customHeight="1" x14ac:dyDescent="0.2">
      <c r="A275" s="3" t="s">
        <v>207</v>
      </c>
      <c r="C275" s="2">
        <v>0</v>
      </c>
      <c r="D275" s="2"/>
      <c r="E275" s="2">
        <v>0</v>
      </c>
      <c r="F275" s="2"/>
      <c r="H275" s="2"/>
      <c r="I275" s="2">
        <v>0</v>
      </c>
      <c r="J275" s="2"/>
      <c r="K275" s="4">
        <v>0</v>
      </c>
      <c r="L275" s="2"/>
      <c r="M275" s="4">
        <v>0</v>
      </c>
      <c r="N275" s="2"/>
      <c r="O275" s="4">
        <v>0</v>
      </c>
      <c r="P275" s="2"/>
      <c r="Q275" s="4">
        <v>0</v>
      </c>
    </row>
    <row r="276" spans="1:23" ht="11.85" hidden="1" customHeight="1" x14ac:dyDescent="0.2">
      <c r="A276" s="3" t="s">
        <v>208</v>
      </c>
      <c r="C276" s="2">
        <v>0</v>
      </c>
      <c r="D276" s="2"/>
      <c r="E276" s="2">
        <v>0</v>
      </c>
      <c r="F276" s="2"/>
      <c r="H276" s="2"/>
      <c r="I276" s="2">
        <v>0</v>
      </c>
      <c r="J276" s="2"/>
      <c r="K276" s="4">
        <v>0</v>
      </c>
      <c r="L276" s="2"/>
      <c r="M276" s="4">
        <v>0</v>
      </c>
      <c r="N276" s="2"/>
      <c r="O276" s="4">
        <v>0</v>
      </c>
      <c r="P276" s="2"/>
      <c r="Q276" s="4">
        <v>0</v>
      </c>
    </row>
    <row r="277" spans="1:23" ht="11.85" hidden="1" customHeight="1" x14ac:dyDescent="0.2">
      <c r="A277" s="3" t="s">
        <v>209</v>
      </c>
      <c r="C277" s="2">
        <v>0</v>
      </c>
      <c r="D277" s="2"/>
      <c r="E277" s="2">
        <v>0</v>
      </c>
      <c r="F277" s="2"/>
      <c r="H277" s="2"/>
      <c r="I277" s="2">
        <v>0</v>
      </c>
      <c r="J277" s="2"/>
      <c r="K277" s="4">
        <v>0</v>
      </c>
      <c r="L277" s="2"/>
      <c r="M277" s="4">
        <v>0</v>
      </c>
      <c r="N277" s="2"/>
      <c r="O277" s="4">
        <v>0</v>
      </c>
      <c r="P277" s="2"/>
      <c r="Q277" s="4">
        <v>0</v>
      </c>
    </row>
    <row r="278" spans="1:23" ht="11.85" hidden="1" customHeight="1" x14ac:dyDescent="0.2">
      <c r="A278" s="3" t="s">
        <v>210</v>
      </c>
      <c r="C278" s="2">
        <v>0</v>
      </c>
      <c r="D278" s="2"/>
      <c r="E278" s="2">
        <v>0</v>
      </c>
      <c r="F278" s="2"/>
      <c r="H278" s="2"/>
      <c r="I278" s="2">
        <v>0</v>
      </c>
      <c r="J278" s="2"/>
      <c r="K278" s="4">
        <v>0</v>
      </c>
      <c r="L278" s="2"/>
      <c r="M278" s="4">
        <v>0</v>
      </c>
      <c r="N278" s="2"/>
      <c r="O278" s="4">
        <v>0</v>
      </c>
      <c r="P278" s="2"/>
      <c r="Q278" s="4">
        <v>0</v>
      </c>
    </row>
    <row r="279" spans="1:23" ht="6" hidden="1" customHeight="1" x14ac:dyDescent="0.2"/>
    <row r="280" spans="1:23" ht="11.85" customHeight="1" x14ac:dyDescent="0.2">
      <c r="A280" s="3" t="s">
        <v>211</v>
      </c>
      <c r="C280" s="2">
        <v>10159.540000000001</v>
      </c>
      <c r="D280" s="2"/>
      <c r="E280" s="2">
        <v>10466.219999999999</v>
      </c>
      <c r="F280" s="2"/>
      <c r="G280" s="2">
        <f>5793.63+0.12</f>
        <v>5793.75</v>
      </c>
      <c r="H280" s="2"/>
      <c r="I280" s="2">
        <v>9000</v>
      </c>
      <c r="J280" s="2"/>
      <c r="K280" s="4">
        <v>9000</v>
      </c>
      <c r="L280" s="2"/>
      <c r="M280" s="4">
        <v>9000</v>
      </c>
      <c r="N280" s="2"/>
      <c r="O280" s="4">
        <v>0</v>
      </c>
      <c r="P280" s="2"/>
      <c r="Q280" s="4">
        <f>M280+O280</f>
        <v>9000</v>
      </c>
      <c r="W280" s="2"/>
    </row>
    <row r="281" spans="1:23" ht="6" customHeight="1" x14ac:dyDescent="0.2"/>
    <row r="282" spans="1:23" ht="11.85" customHeight="1" x14ac:dyDescent="0.2">
      <c r="A282" s="3" t="s">
        <v>212</v>
      </c>
      <c r="C282" s="2">
        <v>13.2</v>
      </c>
      <c r="D282" s="2"/>
      <c r="E282" s="2">
        <v>0</v>
      </c>
      <c r="F282" s="2"/>
      <c r="G282" s="2">
        <v>0</v>
      </c>
      <c r="H282" s="2"/>
      <c r="I282" s="2">
        <v>0</v>
      </c>
      <c r="J282" s="2"/>
      <c r="K282" s="4">
        <v>0</v>
      </c>
      <c r="L282" s="2"/>
      <c r="M282" s="4">
        <v>0</v>
      </c>
      <c r="N282" s="2"/>
      <c r="O282" s="4">
        <v>0</v>
      </c>
      <c r="P282" s="2"/>
      <c r="Q282" s="4">
        <f>M282+O282</f>
        <v>0</v>
      </c>
      <c r="W282" s="2"/>
    </row>
    <row r="283" spans="1:23" ht="11.85" customHeight="1" x14ac:dyDescent="0.2">
      <c r="A283" s="3" t="s">
        <v>213</v>
      </c>
      <c r="C283" s="2">
        <v>0</v>
      </c>
      <c r="D283" s="2"/>
      <c r="E283" s="2">
        <v>205.2</v>
      </c>
      <c r="F283" s="2"/>
      <c r="G283" s="2">
        <v>0</v>
      </c>
      <c r="H283" s="2"/>
      <c r="I283" s="2">
        <v>0</v>
      </c>
      <c r="J283" s="2"/>
      <c r="K283" s="4">
        <v>0</v>
      </c>
      <c r="L283" s="2"/>
      <c r="M283" s="4">
        <v>0</v>
      </c>
      <c r="N283" s="2"/>
      <c r="O283" s="4">
        <v>0</v>
      </c>
      <c r="P283" s="2"/>
      <c r="Q283" s="4">
        <f>M283+O283</f>
        <v>0</v>
      </c>
      <c r="W283" s="2"/>
    </row>
    <row r="284" spans="1:23" ht="11.85" customHeight="1" x14ac:dyDescent="0.2">
      <c r="A284" s="3" t="s">
        <v>214</v>
      </c>
      <c r="C284" s="2">
        <v>193.13</v>
      </c>
      <c r="D284" s="2"/>
      <c r="E284" s="2">
        <v>38</v>
      </c>
      <c r="F284" s="2"/>
      <c r="G284" s="2">
        <v>0</v>
      </c>
      <c r="H284" s="2"/>
      <c r="I284" s="2">
        <v>0</v>
      </c>
      <c r="J284" s="2"/>
      <c r="K284" s="4">
        <v>0</v>
      </c>
      <c r="L284" s="2"/>
      <c r="M284" s="4">
        <v>0</v>
      </c>
      <c r="N284" s="2"/>
      <c r="O284" s="4">
        <v>0</v>
      </c>
      <c r="P284" s="2"/>
      <c r="Q284" s="4">
        <f>M284+O284</f>
        <v>0</v>
      </c>
    </row>
    <row r="285" spans="1:23" ht="11.85" hidden="1" customHeight="1" x14ac:dyDescent="0.2">
      <c r="A285" s="3" t="s">
        <v>215</v>
      </c>
      <c r="C285" s="2">
        <v>0</v>
      </c>
      <c r="D285" s="2"/>
      <c r="E285" s="2">
        <v>0</v>
      </c>
      <c r="F285" s="2"/>
      <c r="H285" s="2"/>
      <c r="I285" s="2">
        <v>0</v>
      </c>
      <c r="J285" s="2"/>
      <c r="K285" s="4">
        <v>0</v>
      </c>
      <c r="L285" s="2"/>
      <c r="M285" s="4">
        <v>0</v>
      </c>
      <c r="N285" s="2"/>
      <c r="O285" s="4">
        <v>0</v>
      </c>
      <c r="P285" s="2"/>
      <c r="Q285" s="4">
        <f>M285+O285</f>
        <v>0</v>
      </c>
    </row>
    <row r="286" spans="1:23" ht="9" customHeight="1" x14ac:dyDescent="0.2"/>
    <row r="287" spans="1:23" ht="11.85" hidden="1" customHeight="1" x14ac:dyDescent="0.2">
      <c r="A287" s="3" t="s">
        <v>216</v>
      </c>
      <c r="C287" s="2">
        <v>0</v>
      </c>
      <c r="D287" s="2"/>
      <c r="E287" s="2">
        <v>0</v>
      </c>
      <c r="F287" s="2"/>
      <c r="H287" s="2"/>
      <c r="I287" s="2">
        <v>0</v>
      </c>
      <c r="J287" s="2"/>
      <c r="K287" s="4">
        <v>0</v>
      </c>
      <c r="L287" s="2"/>
      <c r="M287" s="4">
        <v>0</v>
      </c>
      <c r="N287" s="2"/>
      <c r="O287" s="4">
        <v>0</v>
      </c>
      <c r="P287" s="2"/>
      <c r="Q287" s="4">
        <v>0</v>
      </c>
    </row>
    <row r="288" spans="1:23" ht="11.85" customHeight="1" x14ac:dyDescent="0.2">
      <c r="A288" s="3" t="s">
        <v>217</v>
      </c>
      <c r="C288" s="2">
        <v>0</v>
      </c>
      <c r="D288" s="2"/>
      <c r="E288" s="2">
        <v>0</v>
      </c>
      <c r="F288" s="2"/>
      <c r="G288" s="2">
        <v>0</v>
      </c>
      <c r="H288" s="2"/>
      <c r="I288" s="2">
        <v>0</v>
      </c>
      <c r="J288" s="2"/>
      <c r="K288" s="4">
        <v>0</v>
      </c>
      <c r="L288" s="2"/>
      <c r="M288" s="4">
        <v>0</v>
      </c>
      <c r="N288" s="2"/>
      <c r="O288" s="4">
        <v>0</v>
      </c>
      <c r="P288" s="2"/>
      <c r="Q288" s="4">
        <f>M288+O288</f>
        <v>0</v>
      </c>
    </row>
    <row r="289" spans="1:27" ht="11.85" hidden="1" customHeight="1" x14ac:dyDescent="0.2">
      <c r="A289" s="3" t="s">
        <v>218</v>
      </c>
      <c r="C289" s="2">
        <v>0</v>
      </c>
      <c r="D289" s="2"/>
      <c r="E289" s="2">
        <v>0</v>
      </c>
      <c r="F289" s="2"/>
      <c r="H289" s="2"/>
      <c r="I289" s="2">
        <v>0</v>
      </c>
      <c r="J289" s="2"/>
      <c r="K289" s="4">
        <v>0</v>
      </c>
      <c r="L289" s="2"/>
      <c r="M289" s="4">
        <v>0</v>
      </c>
      <c r="N289" s="2"/>
      <c r="O289" s="4">
        <v>0</v>
      </c>
      <c r="P289" s="2"/>
      <c r="Q289" s="4">
        <f t="shared" ref="Q289:Q299" si="14">M289+O289</f>
        <v>0</v>
      </c>
    </row>
    <row r="290" spans="1:27" ht="11.85" hidden="1" customHeight="1" x14ac:dyDescent="0.2">
      <c r="A290" s="3" t="s">
        <v>219</v>
      </c>
      <c r="C290" s="2">
        <v>0</v>
      </c>
      <c r="D290" s="2"/>
      <c r="E290" s="2">
        <v>0</v>
      </c>
      <c r="F290" s="2"/>
      <c r="H290" s="2"/>
      <c r="I290" s="2">
        <v>0</v>
      </c>
      <c r="J290" s="2"/>
      <c r="K290" s="4">
        <v>0</v>
      </c>
      <c r="L290" s="2"/>
      <c r="M290" s="4">
        <v>0</v>
      </c>
      <c r="N290" s="2"/>
      <c r="O290" s="4">
        <v>0</v>
      </c>
      <c r="P290" s="2"/>
      <c r="Q290" s="4">
        <f t="shared" si="14"/>
        <v>0</v>
      </c>
    </row>
    <row r="291" spans="1:27" ht="11.85" hidden="1" customHeight="1" x14ac:dyDescent="0.2">
      <c r="A291" s="3" t="s">
        <v>220</v>
      </c>
      <c r="C291" s="2">
        <v>0</v>
      </c>
      <c r="D291" s="2"/>
      <c r="E291" s="2">
        <v>0</v>
      </c>
      <c r="F291" s="2"/>
      <c r="H291" s="2"/>
      <c r="I291" s="2">
        <v>0</v>
      </c>
      <c r="J291" s="2"/>
      <c r="K291" s="4">
        <v>0</v>
      </c>
      <c r="L291" s="2"/>
      <c r="M291" s="4">
        <v>0</v>
      </c>
      <c r="N291" s="2"/>
      <c r="O291" s="4">
        <v>0</v>
      </c>
      <c r="P291" s="2"/>
      <c r="Q291" s="4">
        <f t="shared" si="14"/>
        <v>0</v>
      </c>
    </row>
    <row r="292" spans="1:27" ht="11.85" customHeight="1" x14ac:dyDescent="0.2">
      <c r="A292" s="3" t="s">
        <v>221</v>
      </c>
      <c r="C292" s="2">
        <v>5350</v>
      </c>
      <c r="D292" s="2"/>
      <c r="E292" s="2">
        <v>0</v>
      </c>
      <c r="F292" s="2"/>
      <c r="G292" s="2">
        <v>0</v>
      </c>
      <c r="H292" s="2"/>
      <c r="I292" s="2">
        <v>0</v>
      </c>
      <c r="J292" s="2"/>
      <c r="K292" s="4">
        <v>0</v>
      </c>
      <c r="L292" s="2"/>
      <c r="M292" s="4">
        <v>0</v>
      </c>
      <c r="N292" s="2"/>
      <c r="O292" s="4">
        <v>0</v>
      </c>
      <c r="P292" s="2"/>
      <c r="Q292" s="4">
        <f t="shared" si="14"/>
        <v>0</v>
      </c>
      <c r="W292" s="2"/>
    </row>
    <row r="293" spans="1:27" ht="11.85" customHeight="1" x14ac:dyDescent="0.2">
      <c r="A293" s="3" t="s">
        <v>222</v>
      </c>
      <c r="C293" s="2">
        <v>6000</v>
      </c>
      <c r="D293" s="2"/>
      <c r="E293" s="2">
        <v>0</v>
      </c>
      <c r="F293" s="2"/>
      <c r="G293" s="2">
        <v>0</v>
      </c>
      <c r="H293" s="2"/>
      <c r="I293" s="2">
        <v>0</v>
      </c>
      <c r="J293" s="2"/>
      <c r="K293" s="4">
        <v>0</v>
      </c>
      <c r="L293" s="2"/>
      <c r="M293" s="4">
        <v>0</v>
      </c>
      <c r="N293" s="2"/>
      <c r="O293" s="4">
        <v>0</v>
      </c>
      <c r="P293" s="2"/>
      <c r="Q293" s="4">
        <f t="shared" si="14"/>
        <v>0</v>
      </c>
      <c r="AA293" s="2"/>
    </row>
    <row r="294" spans="1:27" ht="11.85" hidden="1" customHeight="1" x14ac:dyDescent="0.2">
      <c r="A294" s="3" t="s">
        <v>223</v>
      </c>
      <c r="C294" s="2">
        <v>0</v>
      </c>
      <c r="D294" s="2"/>
      <c r="E294" s="2">
        <v>0</v>
      </c>
      <c r="F294" s="2"/>
      <c r="G294" s="2">
        <v>0</v>
      </c>
      <c r="H294" s="2"/>
      <c r="I294" s="2">
        <v>0</v>
      </c>
      <c r="J294" s="2"/>
      <c r="K294" s="4">
        <v>0</v>
      </c>
      <c r="L294" s="2"/>
      <c r="M294" s="4">
        <v>0</v>
      </c>
      <c r="N294" s="2"/>
      <c r="O294" s="4">
        <v>0</v>
      </c>
      <c r="P294" s="2"/>
      <c r="Q294" s="4">
        <f t="shared" si="14"/>
        <v>0</v>
      </c>
    </row>
    <row r="295" spans="1:27" ht="11.85" customHeight="1" x14ac:dyDescent="0.2">
      <c r="A295" s="3" t="s">
        <v>224</v>
      </c>
      <c r="C295" s="2">
        <v>0</v>
      </c>
      <c r="D295" s="2"/>
      <c r="E295" s="2">
        <v>6100</v>
      </c>
      <c r="F295" s="2"/>
      <c r="G295" s="2">
        <v>0</v>
      </c>
      <c r="H295" s="2"/>
      <c r="I295" s="2">
        <v>0</v>
      </c>
      <c r="J295" s="2"/>
      <c r="K295" s="4">
        <v>9590</v>
      </c>
      <c r="L295" s="2"/>
      <c r="M295" s="4">
        <v>0</v>
      </c>
      <c r="N295" s="2"/>
      <c r="O295" s="4">
        <v>0</v>
      </c>
      <c r="P295" s="2"/>
      <c r="Q295" s="4">
        <f t="shared" si="14"/>
        <v>0</v>
      </c>
    </row>
    <row r="296" spans="1:27" ht="11.85" hidden="1" customHeight="1" x14ac:dyDescent="0.2">
      <c r="D296" s="2"/>
      <c r="F296" s="2"/>
      <c r="H296" s="2"/>
      <c r="J296" s="2"/>
      <c r="L296" s="2"/>
      <c r="N296" s="2"/>
      <c r="P296" s="2"/>
      <c r="Q296" s="4">
        <f t="shared" si="14"/>
        <v>0</v>
      </c>
    </row>
    <row r="297" spans="1:27" ht="11.85" hidden="1" customHeight="1" x14ac:dyDescent="0.2">
      <c r="D297" s="2"/>
      <c r="F297" s="2"/>
      <c r="H297" s="2"/>
      <c r="J297" s="2"/>
      <c r="L297" s="2"/>
      <c r="N297" s="2"/>
      <c r="P297" s="2"/>
      <c r="Q297" s="4">
        <f t="shared" si="14"/>
        <v>0</v>
      </c>
    </row>
    <row r="298" spans="1:27" ht="11.85" hidden="1" customHeight="1" x14ac:dyDescent="0.2">
      <c r="D298" s="2"/>
      <c r="F298" s="2"/>
      <c r="H298" s="2"/>
      <c r="J298" s="2"/>
      <c r="L298" s="2"/>
      <c r="N298" s="2"/>
      <c r="P298" s="2"/>
      <c r="Q298" s="4">
        <f t="shared" si="14"/>
        <v>0</v>
      </c>
    </row>
    <row r="299" spans="1:27" ht="11.85" customHeight="1" x14ac:dyDescent="0.2">
      <c r="A299" s="3" t="s">
        <v>225</v>
      </c>
      <c r="C299" s="15">
        <v>0</v>
      </c>
      <c r="D299" s="2"/>
      <c r="E299" s="15">
        <v>0</v>
      </c>
      <c r="F299" s="2"/>
      <c r="G299" s="15">
        <v>0</v>
      </c>
      <c r="H299" s="2"/>
      <c r="I299" s="15">
        <v>0</v>
      </c>
      <c r="J299" s="2"/>
      <c r="K299" s="16">
        <v>0</v>
      </c>
      <c r="L299" s="2"/>
      <c r="M299" s="16">
        <v>0</v>
      </c>
      <c r="N299" s="2"/>
      <c r="O299" s="16">
        <v>0</v>
      </c>
      <c r="P299" s="2"/>
      <c r="Q299" s="16">
        <f t="shared" si="14"/>
        <v>0</v>
      </c>
    </row>
    <row r="300" spans="1:27" ht="11.85" hidden="1" customHeight="1" x14ac:dyDescent="0.2">
      <c r="A300" s="3" t="s">
        <v>226</v>
      </c>
      <c r="C300" s="20">
        <v>0</v>
      </c>
      <c r="D300" s="2"/>
      <c r="E300" s="20">
        <v>0</v>
      </c>
      <c r="F300" s="2"/>
      <c r="G300" s="20">
        <v>0</v>
      </c>
      <c r="H300" s="2"/>
      <c r="I300" s="20">
        <v>0</v>
      </c>
      <c r="J300" s="2"/>
      <c r="K300" s="21">
        <v>0</v>
      </c>
      <c r="L300" s="2"/>
      <c r="M300" s="21">
        <v>0</v>
      </c>
      <c r="N300" s="2"/>
      <c r="O300" s="21">
        <v>0</v>
      </c>
      <c r="P300" s="2"/>
      <c r="Q300" s="21">
        <v>0</v>
      </c>
    </row>
    <row r="301" spans="1:27" ht="11.85" customHeight="1" x14ac:dyDescent="0.2">
      <c r="A301" s="3" t="s">
        <v>227</v>
      </c>
      <c r="C301" s="2">
        <f>SUM(C202:C245)+SUM(C247:C299)</f>
        <v>82297.53</v>
      </c>
      <c r="D301" s="2"/>
      <c r="E301" s="2">
        <f>SUM(E202:E245)+SUM(E247:E299)</f>
        <v>156312.92000000001</v>
      </c>
      <c r="F301" s="2"/>
      <c r="G301" s="2">
        <f>SUM(G202:G245)+SUM(G247:G299)</f>
        <v>54963.05</v>
      </c>
      <c r="H301" s="2"/>
      <c r="I301" s="2">
        <f>SUM(I202:I245)+SUM(I247:I299)</f>
        <v>15200</v>
      </c>
      <c r="J301" s="2"/>
      <c r="K301" s="4">
        <f>SUM(K202:K245)+SUM(K247:K299)</f>
        <v>57404</v>
      </c>
      <c r="L301" s="2"/>
      <c r="M301" s="4">
        <f>SUM(M202:M245)+SUM(M247:M299)</f>
        <v>12800</v>
      </c>
      <c r="N301" s="2"/>
      <c r="O301" s="4">
        <f>SUM(O202:O245)+SUM(O247:O299)</f>
        <v>0</v>
      </c>
      <c r="P301" s="2"/>
      <c r="Q301" s="4">
        <f>SUM(Q202:Q245)+SUM(Q247:Q299)</f>
        <v>12800</v>
      </c>
      <c r="U301" s="2"/>
      <c r="AA301" s="24"/>
    </row>
    <row r="302" spans="1:27" ht="10.5" customHeight="1" x14ac:dyDescent="0.2">
      <c r="D302" s="2"/>
      <c r="F302" s="2"/>
      <c r="H302" s="2"/>
      <c r="J302" s="2"/>
      <c r="L302" s="2"/>
      <c r="N302" s="2"/>
      <c r="P302" s="2"/>
    </row>
    <row r="303" spans="1:27" ht="11.85" customHeight="1" x14ac:dyDescent="0.2">
      <c r="A303" s="13" t="s">
        <v>228</v>
      </c>
      <c r="D303" s="2"/>
      <c r="F303" s="2"/>
      <c r="H303" s="2"/>
      <c r="J303" s="2"/>
      <c r="L303" s="2"/>
      <c r="N303" s="2"/>
      <c r="P303" s="2"/>
    </row>
    <row r="304" spans="1:27" ht="11.85" hidden="1" customHeight="1" x14ac:dyDescent="0.2">
      <c r="A304" s="3" t="s">
        <v>229</v>
      </c>
      <c r="C304" s="2">
        <v>0</v>
      </c>
      <c r="D304" s="2"/>
      <c r="E304" s="2">
        <v>0</v>
      </c>
      <c r="F304" s="2"/>
      <c r="G304" s="2">
        <v>0</v>
      </c>
      <c r="H304" s="2"/>
      <c r="I304" s="2">
        <v>0</v>
      </c>
      <c r="J304" s="2"/>
      <c r="K304" s="4">
        <v>0</v>
      </c>
      <c r="L304" s="2"/>
      <c r="M304" s="4">
        <v>0</v>
      </c>
      <c r="N304" s="2"/>
      <c r="O304" s="4">
        <v>0</v>
      </c>
      <c r="P304" s="2"/>
      <c r="Q304" s="4">
        <v>0</v>
      </c>
    </row>
    <row r="305" spans="1:31" ht="11.85" customHeight="1" x14ac:dyDescent="0.2">
      <c r="A305" s="3" t="s">
        <v>230</v>
      </c>
      <c r="C305" s="2">
        <v>0</v>
      </c>
      <c r="D305" s="2"/>
      <c r="E305" s="2">
        <v>0</v>
      </c>
      <c r="F305" s="2"/>
      <c r="G305" s="2">
        <v>0</v>
      </c>
      <c r="H305" s="2"/>
      <c r="I305" s="2">
        <v>0</v>
      </c>
      <c r="J305" s="2"/>
      <c r="K305" s="4">
        <v>0</v>
      </c>
      <c r="L305" s="2"/>
      <c r="M305" s="4">
        <v>0</v>
      </c>
      <c r="N305" s="2"/>
      <c r="O305" s="4">
        <v>0</v>
      </c>
      <c r="P305" s="2"/>
      <c r="Q305" s="4">
        <f t="shared" ref="Q305:Q316" si="15">M305+O305</f>
        <v>0</v>
      </c>
      <c r="V305" s="22"/>
    </row>
    <row r="306" spans="1:31" ht="11.85" customHeight="1" x14ac:dyDescent="0.2">
      <c r="A306" s="3" t="s">
        <v>231</v>
      </c>
      <c r="C306" s="2">
        <v>0</v>
      </c>
      <c r="D306" s="2"/>
      <c r="E306" s="2">
        <v>0</v>
      </c>
      <c r="F306" s="2"/>
      <c r="G306" s="2">
        <v>0</v>
      </c>
      <c r="H306" s="2"/>
      <c r="I306" s="2">
        <v>0</v>
      </c>
      <c r="J306" s="2"/>
      <c r="K306" s="4">
        <v>0</v>
      </c>
      <c r="L306" s="2"/>
      <c r="M306" s="4">
        <v>0</v>
      </c>
      <c r="N306" s="2"/>
      <c r="O306" s="4">
        <v>0</v>
      </c>
      <c r="P306" s="2"/>
      <c r="Q306" s="4">
        <f t="shared" si="15"/>
        <v>0</v>
      </c>
      <c r="W306" s="2"/>
    </row>
    <row r="307" spans="1:31" ht="11.85" customHeight="1" x14ac:dyDescent="0.2">
      <c r="A307" s="3" t="s">
        <v>232</v>
      </c>
      <c r="C307" s="2">
        <v>0</v>
      </c>
      <c r="D307" s="2"/>
      <c r="E307" s="2">
        <v>0</v>
      </c>
      <c r="F307" s="2"/>
      <c r="G307" s="2">
        <v>0</v>
      </c>
      <c r="H307" s="2"/>
      <c r="I307" s="2">
        <v>0</v>
      </c>
      <c r="J307" s="2"/>
      <c r="K307" s="4">
        <v>0</v>
      </c>
      <c r="L307" s="2"/>
      <c r="M307" s="4">
        <v>0</v>
      </c>
      <c r="N307" s="2"/>
      <c r="O307" s="4">
        <v>0</v>
      </c>
      <c r="P307" s="2"/>
      <c r="Q307" s="4">
        <f t="shared" si="15"/>
        <v>0</v>
      </c>
      <c r="X307" s="2"/>
    </row>
    <row r="308" spans="1:31" ht="11.85" customHeight="1" x14ac:dyDescent="0.2">
      <c r="A308" s="3" t="s">
        <v>233</v>
      </c>
      <c r="C308" s="2">
        <v>0</v>
      </c>
      <c r="D308" s="2"/>
      <c r="E308" s="2">
        <v>250000</v>
      </c>
      <c r="F308" s="2"/>
      <c r="G308" s="2">
        <v>0</v>
      </c>
      <c r="H308" s="2"/>
      <c r="I308" s="2">
        <v>0</v>
      </c>
      <c r="J308" s="2"/>
      <c r="K308" s="4">
        <v>0</v>
      </c>
      <c r="L308" s="2"/>
      <c r="M308" s="4">
        <v>0</v>
      </c>
      <c r="N308" s="2"/>
      <c r="O308" s="4">
        <v>68000</v>
      </c>
      <c r="P308" s="2"/>
      <c r="Q308" s="4">
        <f t="shared" si="15"/>
        <v>68000</v>
      </c>
      <c r="Z308" s="2"/>
    </row>
    <row r="309" spans="1:31" ht="11.85" customHeight="1" x14ac:dyDescent="0.2">
      <c r="A309" s="3" t="s">
        <v>234</v>
      </c>
      <c r="C309" s="2">
        <v>122370</v>
      </c>
      <c r="D309" s="2"/>
      <c r="E309" s="2">
        <v>0</v>
      </c>
      <c r="F309" s="2"/>
      <c r="G309" s="2">
        <v>75836</v>
      </c>
      <c r="H309" s="2"/>
      <c r="I309" s="2">
        <v>43000</v>
      </c>
      <c r="J309" s="2"/>
      <c r="K309" s="4">
        <v>43000</v>
      </c>
      <c r="L309" s="2"/>
      <c r="M309" s="4">
        <v>43000</v>
      </c>
      <c r="N309" s="2"/>
      <c r="O309" s="4">
        <v>0</v>
      </c>
      <c r="P309" s="2"/>
      <c r="Q309" s="4">
        <f t="shared" si="15"/>
        <v>43000</v>
      </c>
      <c r="AA309" s="2"/>
    </row>
    <row r="310" spans="1:31" ht="11.85" customHeight="1" x14ac:dyDescent="0.2">
      <c r="A310" s="3" t="s">
        <v>235</v>
      </c>
      <c r="C310" s="2">
        <v>99366.51</v>
      </c>
      <c r="D310" s="2"/>
      <c r="E310" s="2">
        <v>0</v>
      </c>
      <c r="F310" s="2"/>
      <c r="G310" s="2">
        <v>0</v>
      </c>
      <c r="H310" s="2"/>
      <c r="I310" s="2">
        <v>0</v>
      </c>
      <c r="J310" s="2"/>
      <c r="K310" s="4">
        <v>0</v>
      </c>
      <c r="L310" s="2"/>
      <c r="M310" s="4">
        <v>0</v>
      </c>
      <c r="N310" s="2"/>
      <c r="O310" s="4">
        <v>0</v>
      </c>
      <c r="P310" s="2"/>
      <c r="Q310" s="4">
        <f t="shared" si="15"/>
        <v>0</v>
      </c>
      <c r="AE310" s="2"/>
    </row>
    <row r="311" spans="1:31" ht="11.85" hidden="1" customHeight="1" x14ac:dyDescent="0.2">
      <c r="A311" s="3" t="s">
        <v>236</v>
      </c>
      <c r="C311" s="2">
        <v>0</v>
      </c>
      <c r="D311" s="2"/>
      <c r="E311" s="2">
        <v>0</v>
      </c>
      <c r="F311" s="2"/>
      <c r="G311" s="2">
        <v>0</v>
      </c>
      <c r="H311" s="2"/>
      <c r="I311" s="2">
        <v>0</v>
      </c>
      <c r="J311" s="2"/>
      <c r="K311" s="4">
        <v>0</v>
      </c>
      <c r="L311" s="2"/>
      <c r="M311" s="4">
        <v>0</v>
      </c>
      <c r="N311" s="2"/>
      <c r="O311" s="4">
        <v>0</v>
      </c>
      <c r="P311" s="2"/>
      <c r="Q311" s="4">
        <f t="shared" si="15"/>
        <v>0</v>
      </c>
    </row>
    <row r="312" spans="1:31" ht="11.85" hidden="1" customHeight="1" x14ac:dyDescent="0.2">
      <c r="A312" s="3" t="s">
        <v>237</v>
      </c>
      <c r="C312" s="2">
        <v>0</v>
      </c>
      <c r="D312" s="2"/>
      <c r="E312" s="2">
        <v>0</v>
      </c>
      <c r="F312" s="2"/>
      <c r="G312" s="2">
        <v>0</v>
      </c>
      <c r="H312" s="2"/>
      <c r="I312" s="2">
        <v>0</v>
      </c>
      <c r="J312" s="2"/>
      <c r="K312" s="4">
        <v>0</v>
      </c>
      <c r="L312" s="2"/>
      <c r="M312" s="4">
        <v>0</v>
      </c>
      <c r="N312" s="2"/>
      <c r="O312" s="4">
        <v>0</v>
      </c>
      <c r="P312" s="2"/>
      <c r="Q312" s="4">
        <f t="shared" si="15"/>
        <v>0</v>
      </c>
    </row>
    <row r="313" spans="1:31" ht="11.85" hidden="1" customHeight="1" x14ac:dyDescent="0.2">
      <c r="A313" s="3" t="s">
        <v>238</v>
      </c>
      <c r="C313" s="2">
        <v>0</v>
      </c>
      <c r="D313" s="2"/>
      <c r="E313" s="2">
        <v>0</v>
      </c>
      <c r="F313" s="2"/>
      <c r="G313" s="2">
        <v>0</v>
      </c>
      <c r="H313" s="2"/>
      <c r="I313" s="2">
        <v>0</v>
      </c>
      <c r="J313" s="2"/>
      <c r="K313" s="4">
        <v>0</v>
      </c>
      <c r="L313" s="2"/>
      <c r="M313" s="4">
        <v>0</v>
      </c>
      <c r="N313" s="2"/>
      <c r="O313" s="4">
        <v>0</v>
      </c>
      <c r="P313" s="2"/>
      <c r="Q313" s="4">
        <f t="shared" si="15"/>
        <v>0</v>
      </c>
    </row>
    <row r="314" spans="1:31" ht="11.85" customHeight="1" x14ac:dyDescent="0.2">
      <c r="A314" s="3" t="s">
        <v>239</v>
      </c>
      <c r="C314" s="2">
        <v>180675</v>
      </c>
      <c r="D314" s="2"/>
      <c r="E314" s="2">
        <v>0</v>
      </c>
      <c r="F314" s="2"/>
      <c r="G314" s="2">
        <v>0</v>
      </c>
      <c r="H314" s="2"/>
      <c r="I314" s="2">
        <v>0</v>
      </c>
      <c r="J314" s="2"/>
      <c r="K314" s="4">
        <v>225410</v>
      </c>
      <c r="L314" s="2"/>
      <c r="M314" s="4">
        <v>0</v>
      </c>
      <c r="N314" s="2"/>
      <c r="O314" s="4">
        <v>134000</v>
      </c>
      <c r="P314" s="2"/>
      <c r="Q314" s="4">
        <f t="shared" si="15"/>
        <v>134000</v>
      </c>
    </row>
    <row r="315" spans="1:31" ht="11.85" customHeight="1" x14ac:dyDescent="0.2">
      <c r="A315" s="3" t="s">
        <v>240</v>
      </c>
      <c r="C315" s="20">
        <v>0</v>
      </c>
      <c r="D315" s="2"/>
      <c r="E315" s="20">
        <v>0</v>
      </c>
      <c r="F315" s="2"/>
      <c r="G315" s="20">
        <v>0</v>
      </c>
      <c r="H315" s="2"/>
      <c r="I315" s="20">
        <v>0</v>
      </c>
      <c r="J315" s="2"/>
      <c r="K315" s="21">
        <v>0</v>
      </c>
      <c r="L315" s="20"/>
      <c r="M315" s="21">
        <v>0</v>
      </c>
      <c r="N315" s="2"/>
      <c r="O315" s="21">
        <v>0</v>
      </c>
      <c r="P315" s="2"/>
      <c r="Q315" s="4">
        <f t="shared" si="15"/>
        <v>0</v>
      </c>
    </row>
    <row r="316" spans="1:31" ht="11.85" customHeight="1" x14ac:dyDescent="0.2">
      <c r="A316" s="3" t="s">
        <v>241</v>
      </c>
      <c r="C316" s="15">
        <v>0</v>
      </c>
      <c r="D316" s="2"/>
      <c r="E316" s="15">
        <v>0</v>
      </c>
      <c r="F316" s="2"/>
      <c r="G316" s="15">
        <v>0</v>
      </c>
      <c r="H316" s="2"/>
      <c r="I316" s="15">
        <v>0</v>
      </c>
      <c r="J316" s="2"/>
      <c r="K316" s="16">
        <v>0</v>
      </c>
      <c r="L316" s="2"/>
      <c r="M316" s="16">
        <v>0</v>
      </c>
      <c r="N316" s="2"/>
      <c r="O316" s="16">
        <v>0</v>
      </c>
      <c r="P316" s="2"/>
      <c r="Q316" s="16">
        <f t="shared" si="15"/>
        <v>0</v>
      </c>
    </row>
    <row r="317" spans="1:31" ht="11.85" customHeight="1" x14ac:dyDescent="0.2">
      <c r="A317" s="3" t="s">
        <v>242</v>
      </c>
      <c r="C317" s="2">
        <f>SUM(C304:C316)</f>
        <v>402411.51</v>
      </c>
      <c r="D317" s="2"/>
      <c r="E317" s="2">
        <f>SUM(E304:E316)</f>
        <v>250000</v>
      </c>
      <c r="F317" s="2"/>
      <c r="G317" s="2">
        <f>SUM(G304:G316)</f>
        <v>75836</v>
      </c>
      <c r="H317" s="2"/>
      <c r="I317" s="2">
        <f>SUM(I304:I316)</f>
        <v>43000</v>
      </c>
      <c r="J317" s="2"/>
      <c r="K317" s="4">
        <f>SUM(K304:K316)</f>
        <v>268410</v>
      </c>
      <c r="L317" s="2"/>
      <c r="M317" s="4">
        <f>SUM(M304:M316)</f>
        <v>43000</v>
      </c>
      <c r="N317" s="2"/>
      <c r="O317" s="4">
        <f>SUM(O304:O316)</f>
        <v>202000</v>
      </c>
      <c r="P317" s="2"/>
      <c r="Q317" s="4">
        <f>SUM(Q304:Q316)</f>
        <v>245000</v>
      </c>
      <c r="R317" s="2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</row>
    <row r="318" spans="1:31" ht="11.85" customHeight="1" x14ac:dyDescent="0.2">
      <c r="D318" s="2"/>
      <c r="F318" s="2"/>
      <c r="H318" s="2"/>
      <c r="J318" s="2"/>
      <c r="L318" s="2"/>
      <c r="N318" s="2"/>
      <c r="P318" s="2"/>
    </row>
    <row r="319" spans="1:31" ht="11.85" customHeight="1" x14ac:dyDescent="0.2">
      <c r="A319" s="13" t="s">
        <v>243</v>
      </c>
      <c r="D319" s="2"/>
      <c r="F319" s="2"/>
      <c r="H319" s="2"/>
      <c r="J319" s="2"/>
      <c r="L319" s="2"/>
      <c r="N319" s="2"/>
      <c r="P319" s="2"/>
      <c r="V319" s="26"/>
    </row>
    <row r="320" spans="1:31" ht="11.85" hidden="1" customHeight="1" x14ac:dyDescent="0.2">
      <c r="A320" s="3" t="s">
        <v>244</v>
      </c>
      <c r="C320" s="2">
        <v>0</v>
      </c>
      <c r="D320" s="2"/>
      <c r="E320" s="2">
        <v>0</v>
      </c>
      <c r="F320" s="2"/>
      <c r="G320" s="2">
        <v>0</v>
      </c>
      <c r="H320" s="2"/>
      <c r="I320" s="2">
        <v>0</v>
      </c>
      <c r="J320" s="2"/>
      <c r="K320" s="4">
        <v>0</v>
      </c>
      <c r="L320" s="2"/>
      <c r="M320" s="4">
        <v>0</v>
      </c>
      <c r="N320" s="2"/>
      <c r="O320" s="4">
        <v>0</v>
      </c>
      <c r="P320" s="2"/>
      <c r="Q320" s="4">
        <f t="shared" ref="Q320:Q328" si="16">M320+O320</f>
        <v>0</v>
      </c>
    </row>
    <row r="321" spans="1:23" ht="11.85" customHeight="1" x14ac:dyDescent="0.2">
      <c r="A321" s="3" t="s">
        <v>245</v>
      </c>
      <c r="C321" s="2">
        <v>2574430</v>
      </c>
      <c r="D321" s="2"/>
      <c r="E321" s="2">
        <v>2600000</v>
      </c>
      <c r="F321" s="2"/>
      <c r="G321" s="2">
        <v>2860000</v>
      </c>
      <c r="H321" s="2"/>
      <c r="I321" s="2">
        <v>1946863</v>
      </c>
      <c r="J321" s="2"/>
      <c r="K321" s="4">
        <v>1566863</v>
      </c>
      <c r="L321" s="2"/>
      <c r="M321" s="4">
        <v>2600000</v>
      </c>
      <c r="N321" s="2"/>
      <c r="O321" s="4">
        <v>0</v>
      </c>
      <c r="P321" s="2"/>
      <c r="Q321" s="4">
        <f t="shared" si="16"/>
        <v>2600000</v>
      </c>
    </row>
    <row r="322" spans="1:23" ht="11.85" customHeight="1" x14ac:dyDescent="0.2">
      <c r="A322" s="3" t="s">
        <v>246</v>
      </c>
      <c r="C322" s="2">
        <v>42104.19</v>
      </c>
      <c r="D322" s="2"/>
      <c r="E322" s="2">
        <v>100000</v>
      </c>
      <c r="F322" s="2"/>
      <c r="G322" s="2">
        <v>150000</v>
      </c>
      <c r="H322" s="2"/>
      <c r="I322" s="2">
        <v>0</v>
      </c>
      <c r="J322" s="2"/>
      <c r="K322" s="4">
        <v>0</v>
      </c>
      <c r="L322" s="2"/>
      <c r="M322" s="4">
        <v>0</v>
      </c>
      <c r="N322" s="2"/>
      <c r="O322" s="4">
        <v>0</v>
      </c>
      <c r="P322" s="2"/>
      <c r="Q322" s="4">
        <f t="shared" si="16"/>
        <v>0</v>
      </c>
      <c r="W322" s="2"/>
    </row>
    <row r="323" spans="1:23" ht="11.85" customHeight="1" x14ac:dyDescent="0.2">
      <c r="A323" s="3" t="s">
        <v>247</v>
      </c>
      <c r="C323" s="2">
        <v>408081</v>
      </c>
      <c r="D323" s="2"/>
      <c r="E323" s="2">
        <v>21258</v>
      </c>
      <c r="F323" s="2"/>
      <c r="G323" s="2">
        <v>150000</v>
      </c>
      <c r="H323" s="2"/>
      <c r="I323" s="2">
        <v>0</v>
      </c>
      <c r="J323" s="2"/>
      <c r="K323" s="4">
        <v>0</v>
      </c>
      <c r="L323" s="2"/>
      <c r="M323" s="4">
        <v>0</v>
      </c>
      <c r="N323" s="2"/>
      <c r="O323" s="4">
        <v>0</v>
      </c>
      <c r="P323" s="2"/>
      <c r="Q323" s="4">
        <f t="shared" si="16"/>
        <v>0</v>
      </c>
    </row>
    <row r="324" spans="1:23" ht="11.85" customHeight="1" x14ac:dyDescent="0.2">
      <c r="A324" s="3" t="s">
        <v>248</v>
      </c>
      <c r="C324" s="2">
        <v>346132.28</v>
      </c>
      <c r="D324" s="2"/>
      <c r="E324" s="2">
        <v>316800</v>
      </c>
      <c r="F324" s="2"/>
      <c r="G324" s="2">
        <v>397000</v>
      </c>
      <c r="H324" s="2"/>
      <c r="I324" s="2">
        <v>87000</v>
      </c>
      <c r="J324" s="2"/>
      <c r="K324" s="4">
        <v>87000</v>
      </c>
      <c r="L324" s="2"/>
      <c r="M324" s="4">
        <v>0</v>
      </c>
      <c r="N324" s="2"/>
      <c r="O324" s="4">
        <v>0</v>
      </c>
      <c r="P324" s="2"/>
      <c r="Q324" s="4">
        <f t="shared" si="16"/>
        <v>0</v>
      </c>
    </row>
    <row r="325" spans="1:23" ht="11.85" customHeight="1" x14ac:dyDescent="0.2">
      <c r="A325" s="3" t="s">
        <v>249</v>
      </c>
      <c r="C325" s="2">
        <v>10640</v>
      </c>
      <c r="D325" s="2"/>
      <c r="E325" s="2">
        <v>0</v>
      </c>
      <c r="F325" s="2"/>
      <c r="G325" s="2">
        <v>0</v>
      </c>
      <c r="H325" s="2"/>
      <c r="I325" s="2">
        <v>0</v>
      </c>
      <c r="J325" s="2"/>
      <c r="K325" s="4">
        <v>0</v>
      </c>
      <c r="L325" s="2"/>
      <c r="M325" s="4">
        <v>0</v>
      </c>
      <c r="N325" s="2"/>
      <c r="O325" s="4">
        <v>0</v>
      </c>
      <c r="P325" s="2"/>
      <c r="Q325" s="4">
        <f t="shared" si="16"/>
        <v>0</v>
      </c>
    </row>
    <row r="326" spans="1:23" ht="11.85" customHeight="1" x14ac:dyDescent="0.2">
      <c r="A326" s="3" t="s">
        <v>250</v>
      </c>
      <c r="C326" s="20">
        <v>200712</v>
      </c>
      <c r="D326" s="20"/>
      <c r="E326" s="20">
        <v>0</v>
      </c>
      <c r="F326" s="20"/>
      <c r="G326" s="20">
        <v>0</v>
      </c>
      <c r="H326" s="20"/>
      <c r="I326" s="20">
        <v>0</v>
      </c>
      <c r="J326" s="20"/>
      <c r="K326" s="21">
        <v>0</v>
      </c>
      <c r="L326" s="20"/>
      <c r="M326" s="21">
        <v>0</v>
      </c>
      <c r="N326" s="20"/>
      <c r="O326" s="21">
        <v>0</v>
      </c>
      <c r="P326" s="20"/>
      <c r="Q326" s="21">
        <f>M326+O326</f>
        <v>0</v>
      </c>
      <c r="R326" s="2"/>
    </row>
    <row r="327" spans="1:23" ht="11.85" customHeight="1" x14ac:dyDescent="0.2">
      <c r="A327" s="3" t="s">
        <v>251</v>
      </c>
      <c r="C327" s="20">
        <v>0</v>
      </c>
      <c r="D327" s="20"/>
      <c r="E327" s="20">
        <v>0</v>
      </c>
      <c r="F327" s="20"/>
      <c r="G327" s="20">
        <v>0</v>
      </c>
      <c r="H327" s="20"/>
      <c r="I327" s="20">
        <v>0</v>
      </c>
      <c r="J327" s="20"/>
      <c r="K327" s="21">
        <v>0</v>
      </c>
      <c r="L327" s="20"/>
      <c r="M327" s="21">
        <v>0</v>
      </c>
      <c r="N327" s="20"/>
      <c r="O327" s="21">
        <v>0</v>
      </c>
      <c r="P327" s="20"/>
      <c r="Q327" s="21">
        <f>M327+O327</f>
        <v>0</v>
      </c>
      <c r="R327" s="2"/>
    </row>
    <row r="328" spans="1:23" ht="11.85" customHeight="1" x14ac:dyDescent="0.2">
      <c r="A328" s="3" t="s">
        <v>252</v>
      </c>
      <c r="C328" s="15">
        <v>0</v>
      </c>
      <c r="D328" s="2"/>
      <c r="E328" s="15">
        <v>0</v>
      </c>
      <c r="F328" s="2"/>
      <c r="G328" s="15">
        <v>73078.17</v>
      </c>
      <c r="H328" s="2"/>
      <c r="I328" s="15">
        <v>0</v>
      </c>
      <c r="J328" s="2"/>
      <c r="K328" s="16">
        <v>0</v>
      </c>
      <c r="L328" s="2"/>
      <c r="M328" s="16">
        <v>0</v>
      </c>
      <c r="N328" s="2"/>
      <c r="O328" s="16">
        <v>0</v>
      </c>
      <c r="P328" s="2"/>
      <c r="Q328" s="16">
        <f t="shared" si="16"/>
        <v>0</v>
      </c>
      <c r="R328" s="2"/>
    </row>
    <row r="329" spans="1:23" ht="11.85" customHeight="1" x14ac:dyDescent="0.2">
      <c r="A329" s="3" t="s">
        <v>253</v>
      </c>
      <c r="C329" s="2">
        <f>SUM(C320:C328)</f>
        <v>3582099.4699999997</v>
      </c>
      <c r="D329" s="2"/>
      <c r="E329" s="2">
        <f>SUM(E320:E328)</f>
        <v>3038058</v>
      </c>
      <c r="F329" s="2"/>
      <c r="G329" s="2">
        <f>SUM(G320:G328)</f>
        <v>3630078.17</v>
      </c>
      <c r="H329" s="2"/>
      <c r="I329" s="2">
        <f>SUM(I320:I328)</f>
        <v>2033863</v>
      </c>
      <c r="J329" s="2"/>
      <c r="K329" s="4">
        <f>SUM(K320:K328)</f>
        <v>1653863</v>
      </c>
      <c r="L329" s="2"/>
      <c r="M329" s="4">
        <f>SUM(M320:M328)</f>
        <v>2600000</v>
      </c>
      <c r="N329" s="2"/>
      <c r="O329" s="4">
        <f>SUM(O320:O328)</f>
        <v>0</v>
      </c>
      <c r="P329" s="2"/>
      <c r="Q329" s="4">
        <f>SUM(Q320:Q328)</f>
        <v>2600000</v>
      </c>
    </row>
    <row r="330" spans="1:23" ht="11.85" customHeight="1" x14ac:dyDescent="0.2">
      <c r="D330" s="2"/>
      <c r="F330" s="2"/>
      <c r="H330" s="2"/>
      <c r="J330" s="2"/>
      <c r="L330" s="2"/>
      <c r="N330" s="2"/>
      <c r="P330" s="2"/>
    </row>
    <row r="331" spans="1:23" ht="11.85" customHeight="1" x14ac:dyDescent="0.2"/>
    <row r="332" spans="1:23" ht="11.85" customHeight="1" thickBot="1" x14ac:dyDescent="0.25">
      <c r="A332" s="3" t="s">
        <v>254</v>
      </c>
      <c r="C332" s="27">
        <f>C21+C28+C42+C63+C83+C97+C108+C123+C161+C170+C181+C301+C317+C329</f>
        <v>8395665.1699999999</v>
      </c>
      <c r="D332" s="2"/>
      <c r="E332" s="27">
        <f>E21+E28+E42+E63+E83+E97+E108+E123+E161+E170+E181+E301+E317+E329</f>
        <v>7318361.5499999989</v>
      </c>
      <c r="F332" s="2"/>
      <c r="G332" s="27">
        <f>G21+G28+G42+G63+G83+G97+G108+G123+G161+G170+G181+G301+G317+G329</f>
        <v>7913778.8300000001</v>
      </c>
      <c r="H332" s="2"/>
      <c r="I332" s="27">
        <f>I21+I28+I42+I63+I83+I97+I108+I123+I161+I170+I181+I301+I317+I329</f>
        <v>7439854</v>
      </c>
      <c r="J332" s="2"/>
      <c r="K332" s="28">
        <f>K21+K28+K42+K63+K83+K97+K108+K123+K161+K170+K181+K301+K317+K329</f>
        <v>7357083</v>
      </c>
      <c r="L332" s="2"/>
      <c r="M332" s="28">
        <f>M21+M28+M42+M63+M83+M97+M108+M123+M161+M170+M181+M301+M317+M329</f>
        <v>7501700</v>
      </c>
      <c r="N332" s="2"/>
      <c r="O332" s="28">
        <f>O21+O28+O42+O63+O83+O97+O108+O123+O161+O170+O181+O301+O317+O329</f>
        <v>202000</v>
      </c>
      <c r="P332" s="2"/>
      <c r="Q332" s="28">
        <f>Q21+Q28+Q42+Q63+Q83+Q97+Q108+Q123+Q161+Q170+Q181+Q301+Q317+Q329</f>
        <v>7703700</v>
      </c>
      <c r="R332" s="2"/>
      <c r="V332" s="2"/>
      <c r="W332" s="2"/>
    </row>
    <row r="333" spans="1:23" ht="11.85" customHeight="1" thickTop="1" x14ac:dyDescent="0.2">
      <c r="D333" s="2"/>
      <c r="F333" s="2"/>
      <c r="H333" s="2"/>
      <c r="J333" s="2"/>
      <c r="L333" s="2"/>
      <c r="N333" s="2"/>
      <c r="P333" s="2"/>
      <c r="V333" s="2"/>
    </row>
    <row r="334" spans="1:23" ht="11.85" customHeight="1" x14ac:dyDescent="0.2">
      <c r="D334" s="2"/>
      <c r="F334" s="2"/>
      <c r="H334" s="2"/>
      <c r="J334" s="2"/>
      <c r="L334" s="2"/>
      <c r="N334" s="2"/>
      <c r="P334" s="2"/>
      <c r="W334" s="2"/>
    </row>
    <row r="335" spans="1:23" ht="11.85" customHeight="1" x14ac:dyDescent="0.2">
      <c r="A335" s="3" t="s">
        <v>255</v>
      </c>
      <c r="C335" s="2">
        <f>C11+C332</f>
        <v>11499814.17</v>
      </c>
      <c r="D335" s="2"/>
      <c r="E335" s="2">
        <f>E11+E332</f>
        <v>10325896.110000001</v>
      </c>
      <c r="F335" s="2"/>
      <c r="G335" s="2">
        <f>G11+G332</f>
        <v>10759769.776000001</v>
      </c>
      <c r="H335" s="2"/>
      <c r="I335" s="2">
        <f>I11+I332</f>
        <v>10593665.465999998</v>
      </c>
      <c r="J335" s="2"/>
      <c r="K335" s="4">
        <f>K11+K332</f>
        <v>10510894.465999998</v>
      </c>
      <c r="L335" s="2"/>
      <c r="M335" s="4">
        <f>M11+M332</f>
        <v>9782426.4659999982</v>
      </c>
      <c r="N335" s="2"/>
      <c r="P335" s="2"/>
      <c r="Q335" s="4">
        <f>Q11+Q332</f>
        <v>9984426.4659999982</v>
      </c>
      <c r="R335" s="2"/>
      <c r="V335" s="2"/>
    </row>
    <row r="336" spans="1:23" ht="11.85" customHeight="1" x14ac:dyDescent="0.2">
      <c r="D336" s="2"/>
      <c r="F336" s="2"/>
      <c r="H336" s="2"/>
      <c r="J336" s="2"/>
      <c r="L336" s="2"/>
      <c r="N336" s="2"/>
      <c r="P336" s="2"/>
    </row>
    <row r="337" spans="1:16" ht="11.85" customHeight="1" x14ac:dyDescent="0.2">
      <c r="D337" s="2"/>
      <c r="F337" s="2"/>
      <c r="H337" s="2"/>
      <c r="J337" s="2"/>
      <c r="L337" s="2"/>
      <c r="N337" s="2"/>
      <c r="P337" s="2"/>
    </row>
    <row r="338" spans="1:16" ht="11.85" customHeight="1" x14ac:dyDescent="0.2">
      <c r="D338" s="2"/>
      <c r="F338" s="2"/>
      <c r="H338" s="2"/>
      <c r="J338" s="2"/>
      <c r="L338" s="2"/>
      <c r="N338" s="2"/>
      <c r="P338" s="2"/>
    </row>
    <row r="339" spans="1:16" ht="11.85" customHeight="1" x14ac:dyDescent="0.2">
      <c r="D339" s="2"/>
      <c r="F339" s="2"/>
      <c r="H339" s="2"/>
      <c r="J339" s="2"/>
      <c r="L339" s="2"/>
      <c r="N339" s="2"/>
      <c r="P339" s="2"/>
    </row>
    <row r="340" spans="1:16" ht="11.85" customHeight="1" x14ac:dyDescent="0.2">
      <c r="D340" s="2"/>
      <c r="F340" s="2"/>
      <c r="H340" s="2"/>
      <c r="J340" s="2"/>
      <c r="L340" s="2"/>
      <c r="N340" s="2"/>
      <c r="P340" s="2"/>
    </row>
    <row r="341" spans="1:16" ht="11.85" customHeight="1" x14ac:dyDescent="0.2">
      <c r="D341" s="2"/>
      <c r="F341" s="2"/>
      <c r="H341" s="2"/>
      <c r="J341" s="2"/>
      <c r="L341" s="2"/>
      <c r="N341" s="2"/>
      <c r="P341" s="2"/>
    </row>
    <row r="342" spans="1:16" ht="11.85" customHeight="1" x14ac:dyDescent="0.2">
      <c r="D342" s="2"/>
      <c r="F342" s="2"/>
      <c r="H342" s="2"/>
      <c r="J342" s="2"/>
      <c r="L342" s="2"/>
      <c r="N342" s="2"/>
      <c r="P342" s="2"/>
    </row>
    <row r="343" spans="1:16" ht="11.85" customHeight="1" x14ac:dyDescent="0.2">
      <c r="D343" s="2"/>
      <c r="F343" s="2"/>
      <c r="H343" s="2"/>
      <c r="J343" s="2"/>
      <c r="L343" s="2"/>
      <c r="N343" s="2"/>
      <c r="P343" s="2"/>
    </row>
    <row r="344" spans="1:16" ht="11.85" customHeight="1" x14ac:dyDescent="0.2">
      <c r="D344" s="2"/>
      <c r="F344" s="2"/>
      <c r="H344" s="2"/>
      <c r="J344" s="2"/>
      <c r="L344" s="2"/>
      <c r="N344" s="2"/>
      <c r="P344" s="2"/>
    </row>
    <row r="345" spans="1:16" ht="11.85" customHeight="1" x14ac:dyDescent="0.2">
      <c r="D345" s="2"/>
      <c r="F345" s="2"/>
      <c r="H345" s="2"/>
      <c r="J345" s="2"/>
      <c r="L345" s="2"/>
      <c r="N345" s="2"/>
      <c r="P345" s="2"/>
    </row>
    <row r="346" spans="1:16" ht="11.85" customHeight="1" x14ac:dyDescent="0.2">
      <c r="D346" s="2"/>
      <c r="F346" s="2"/>
      <c r="H346" s="2"/>
      <c r="J346" s="2"/>
      <c r="L346" s="2"/>
      <c r="N346" s="2"/>
      <c r="P346" s="2"/>
    </row>
    <row r="347" spans="1:16" ht="11.85" customHeight="1" x14ac:dyDescent="0.2">
      <c r="D347" s="2"/>
      <c r="F347" s="2"/>
      <c r="H347" s="2"/>
      <c r="J347" s="2"/>
      <c r="L347" s="2"/>
      <c r="N347" s="2"/>
      <c r="P347" s="2"/>
    </row>
    <row r="348" spans="1:16" ht="11.85" customHeight="1" x14ac:dyDescent="0.2">
      <c r="A348" s="1"/>
      <c r="B348" s="1"/>
      <c r="E348" s="2" t="str">
        <f>$E$1</f>
        <v>CITY OF BRADY</v>
      </c>
    </row>
    <row r="349" spans="1:16" ht="11.85" customHeight="1" x14ac:dyDescent="0.2">
      <c r="E349" s="2" t="str">
        <f>$E$2</f>
        <v>BUDGET REPORT</v>
      </c>
    </row>
    <row r="350" spans="1:16" ht="11.85" customHeight="1" x14ac:dyDescent="0.2">
      <c r="E350" s="2" t="str">
        <f>$E$3</f>
        <v>FISCAL YEAR 2019 - 2020</v>
      </c>
    </row>
    <row r="351" spans="1:16" ht="11.85" customHeight="1" x14ac:dyDescent="0.2">
      <c r="A351" s="3" t="s">
        <v>3</v>
      </c>
    </row>
    <row r="352" spans="1:16" ht="11.85" customHeight="1" x14ac:dyDescent="0.2">
      <c r="A352" s="3" t="s">
        <v>256</v>
      </c>
    </row>
    <row r="353" spans="1:34" ht="11.85" customHeight="1" x14ac:dyDescent="0.2">
      <c r="I353" s="55" t="str">
        <f>+I6</f>
        <v>(----- 2018-2019 ------)</v>
      </c>
      <c r="J353" s="55"/>
      <c r="K353" s="55"/>
      <c r="L353" s="6"/>
      <c r="M353" s="55" t="str">
        <f>$M$6</f>
        <v>2019-2020</v>
      </c>
      <c r="N353" s="55"/>
      <c r="O353" s="55"/>
      <c r="P353" s="55"/>
      <c r="Q353" s="55"/>
    </row>
    <row r="354" spans="1:34" ht="11.85" customHeight="1" x14ac:dyDescent="0.2">
      <c r="C354" s="7" t="str">
        <f>$C$7</f>
        <v>2015-2016</v>
      </c>
      <c r="D354" s="6"/>
      <c r="E354" s="7" t="str">
        <f>$E$7</f>
        <v>2016-2017</v>
      </c>
      <c r="F354" s="6"/>
      <c r="G354" s="7" t="str">
        <f>$G$7</f>
        <v>2017-2018</v>
      </c>
      <c r="H354" s="6"/>
      <c r="I354" s="7" t="s">
        <v>9</v>
      </c>
      <c r="J354" s="6"/>
      <c r="K354" s="8" t="str">
        <f>+$K$7</f>
        <v>PROJECTED</v>
      </c>
      <c r="L354" s="6"/>
      <c r="M354" s="8" t="str">
        <f>$M$7</f>
        <v>2019-2020</v>
      </c>
      <c r="N354" s="6"/>
      <c r="O354" s="8" t="str">
        <f>$O$7</f>
        <v>2019-2020</v>
      </c>
      <c r="P354" s="6"/>
      <c r="Q354" s="8" t="str">
        <f>$Q$7</f>
        <v>APPROVED</v>
      </c>
    </row>
    <row r="355" spans="1:34" ht="11.85" customHeight="1" x14ac:dyDescent="0.2">
      <c r="A355" s="9" t="s">
        <v>257</v>
      </c>
      <c r="C355" s="10" t="s">
        <v>12</v>
      </c>
      <c r="D355" s="6"/>
      <c r="E355" s="10" t="s">
        <v>12</v>
      </c>
      <c r="F355" s="6"/>
      <c r="G355" s="10" t="s">
        <v>12</v>
      </c>
      <c r="H355" s="6"/>
      <c r="I355" s="10" t="s">
        <v>13</v>
      </c>
      <c r="J355" s="6"/>
      <c r="K355" s="11" t="s">
        <v>13</v>
      </c>
      <c r="L355" s="6"/>
      <c r="M355" s="11" t="str">
        <f>$M$8</f>
        <v>BASE</v>
      </c>
      <c r="N355" s="6"/>
      <c r="O355" s="11" t="str">
        <f>$O$8</f>
        <v>SUPPLEMENTAL</v>
      </c>
      <c r="P355" s="6"/>
      <c r="Q355" s="11" t="str">
        <f>$Q$8</f>
        <v>BUDGET</v>
      </c>
    </row>
    <row r="356" spans="1:34" ht="11.85" customHeight="1" x14ac:dyDescent="0.2"/>
    <row r="357" spans="1:34" ht="11.85" customHeight="1" x14ac:dyDescent="0.2">
      <c r="A357" s="29" t="s">
        <v>258</v>
      </c>
    </row>
    <row r="358" spans="1:34" ht="11.85" customHeight="1" x14ac:dyDescent="0.2">
      <c r="A358" s="3" t="s">
        <v>259</v>
      </c>
      <c r="C358" s="2">
        <v>202160.46</v>
      </c>
      <c r="D358" s="2"/>
      <c r="E358" s="2">
        <v>205548.84</v>
      </c>
      <c r="F358" s="2"/>
      <c r="G358" s="2">
        <v>220427.14</v>
      </c>
      <c r="H358" s="2"/>
      <c r="I358" s="2">
        <v>198846</v>
      </c>
      <c r="J358" s="2"/>
      <c r="K358" s="4">
        <v>370500</v>
      </c>
      <c r="L358" s="2"/>
      <c r="M358" s="4">
        <v>217073</v>
      </c>
      <c r="N358" s="2"/>
      <c r="O358" s="26">
        <v>0</v>
      </c>
      <c r="P358" s="2"/>
      <c r="Q358" s="4">
        <f>M358+O358</f>
        <v>217073</v>
      </c>
      <c r="T358" s="14"/>
    </row>
    <row r="359" spans="1:34" ht="11.85" customHeight="1" x14ac:dyDescent="0.2">
      <c r="A359" s="3" t="s">
        <v>260</v>
      </c>
      <c r="C359" s="2">
        <v>491.96</v>
      </c>
      <c r="D359" s="2"/>
      <c r="E359" s="2">
        <v>996.28</v>
      </c>
      <c r="F359" s="2"/>
      <c r="G359" s="2">
        <v>470.05</v>
      </c>
      <c r="H359" s="2"/>
      <c r="I359" s="2">
        <v>1000</v>
      </c>
      <c r="J359" s="2"/>
      <c r="K359" s="4">
        <v>1000</v>
      </c>
      <c r="L359" s="2"/>
      <c r="M359" s="4">
        <v>1000</v>
      </c>
      <c r="N359" s="2"/>
      <c r="O359" s="26">
        <v>0</v>
      </c>
      <c r="P359" s="2"/>
      <c r="Q359" s="4">
        <f t="shared" ref="Q359:Q367" si="17">M359+O359</f>
        <v>1000</v>
      </c>
      <c r="T359" s="14"/>
    </row>
    <row r="360" spans="1:34" ht="11.85" customHeight="1" x14ac:dyDescent="0.2">
      <c r="A360" s="3" t="s">
        <v>261</v>
      </c>
      <c r="C360" s="2">
        <v>0</v>
      </c>
      <c r="D360" s="2"/>
      <c r="E360" s="2">
        <v>150</v>
      </c>
      <c r="F360" s="2"/>
      <c r="G360" s="2">
        <v>1200</v>
      </c>
      <c r="H360" s="2"/>
      <c r="I360" s="2">
        <v>0</v>
      </c>
      <c r="J360" s="2"/>
      <c r="K360" s="4">
        <v>0</v>
      </c>
      <c r="L360" s="2"/>
      <c r="M360" s="4">
        <v>0</v>
      </c>
      <c r="N360" s="2"/>
      <c r="O360" s="26">
        <v>0</v>
      </c>
      <c r="P360" s="2"/>
      <c r="Q360" s="4">
        <f t="shared" si="17"/>
        <v>0</v>
      </c>
      <c r="T360" s="14"/>
    </row>
    <row r="361" spans="1:34" ht="11.85" customHeight="1" x14ac:dyDescent="0.2">
      <c r="A361" s="3" t="s">
        <v>262</v>
      </c>
      <c r="C361" s="2">
        <v>3720</v>
      </c>
      <c r="D361" s="2"/>
      <c r="E361" s="2">
        <v>4130</v>
      </c>
      <c r="F361" s="2"/>
      <c r="G361" s="2">
        <v>3900</v>
      </c>
      <c r="H361" s="2"/>
      <c r="I361" s="2">
        <v>3900</v>
      </c>
      <c r="J361" s="2"/>
      <c r="K361" s="4">
        <v>3900</v>
      </c>
      <c r="L361" s="2"/>
      <c r="M361" s="4">
        <v>4500</v>
      </c>
      <c r="N361" s="2"/>
      <c r="O361" s="26">
        <v>0</v>
      </c>
      <c r="P361" s="2"/>
      <c r="Q361" s="4">
        <f t="shared" si="17"/>
        <v>4500</v>
      </c>
      <c r="T361" s="14"/>
    </row>
    <row r="362" spans="1:34" ht="11.85" customHeight="1" x14ac:dyDescent="0.2">
      <c r="A362" s="3" t="s">
        <v>263</v>
      </c>
      <c r="C362" s="2">
        <v>42707.39</v>
      </c>
      <c r="D362" s="2"/>
      <c r="E362" s="2">
        <v>43884.54</v>
      </c>
      <c r="F362" s="2"/>
      <c r="G362" s="2">
        <v>52973.279999999999</v>
      </c>
      <c r="H362" s="2"/>
      <c r="I362" s="2">
        <v>44794</v>
      </c>
      <c r="J362" s="2"/>
      <c r="K362" s="4">
        <v>44182</v>
      </c>
      <c r="L362" s="2"/>
      <c r="M362" s="4">
        <v>48239</v>
      </c>
      <c r="N362" s="2"/>
      <c r="O362" s="26">
        <v>0</v>
      </c>
      <c r="P362" s="2"/>
      <c r="Q362" s="4">
        <f t="shared" si="17"/>
        <v>48239</v>
      </c>
      <c r="T362" s="14"/>
    </row>
    <row r="363" spans="1:34" ht="11.85" customHeight="1" x14ac:dyDescent="0.2">
      <c r="A363" s="3" t="s">
        <v>264</v>
      </c>
      <c r="C363" s="2">
        <v>21449.759999999998</v>
      </c>
      <c r="D363" s="2"/>
      <c r="E363" s="2">
        <v>22827.55</v>
      </c>
      <c r="F363" s="2"/>
      <c r="G363" s="2">
        <v>24666.57</v>
      </c>
      <c r="H363" s="2"/>
      <c r="I363" s="2">
        <v>20998</v>
      </c>
      <c r="J363" s="2"/>
      <c r="K363" s="4">
        <v>25538</v>
      </c>
      <c r="L363" s="2"/>
      <c r="M363" s="4">
        <v>22216</v>
      </c>
      <c r="N363" s="2"/>
      <c r="O363" s="26">
        <v>0</v>
      </c>
      <c r="P363" s="2"/>
      <c r="Q363" s="4">
        <f t="shared" si="17"/>
        <v>22216</v>
      </c>
      <c r="T363" s="14"/>
    </row>
    <row r="364" spans="1:34" ht="11.85" customHeight="1" x14ac:dyDescent="0.2">
      <c r="A364" s="3" t="s">
        <v>265</v>
      </c>
      <c r="C364" s="2">
        <v>520.69000000000005</v>
      </c>
      <c r="D364" s="2"/>
      <c r="E364" s="2">
        <v>607</v>
      </c>
      <c r="F364" s="2"/>
      <c r="G364" s="2">
        <v>611.87</v>
      </c>
      <c r="H364" s="2"/>
      <c r="I364" s="2">
        <v>432</v>
      </c>
      <c r="J364" s="2"/>
      <c r="K364" s="4">
        <v>432</v>
      </c>
      <c r="L364" s="2"/>
      <c r="M364" s="4">
        <v>638</v>
      </c>
      <c r="N364" s="2"/>
      <c r="O364" s="26">
        <v>0</v>
      </c>
      <c r="P364" s="2"/>
      <c r="Q364" s="4">
        <f t="shared" si="17"/>
        <v>638</v>
      </c>
      <c r="T364" s="14"/>
    </row>
    <row r="365" spans="1:34" ht="11.85" customHeight="1" x14ac:dyDescent="0.2">
      <c r="A365" s="3" t="s">
        <v>266</v>
      </c>
      <c r="C365" s="2">
        <v>690.85</v>
      </c>
      <c r="D365" s="2"/>
      <c r="E365" s="2">
        <v>111.22</v>
      </c>
      <c r="F365" s="2"/>
      <c r="G365" s="2">
        <v>665.82</v>
      </c>
      <c r="H365" s="2"/>
      <c r="I365" s="2">
        <v>630</v>
      </c>
      <c r="J365" s="2"/>
      <c r="K365" s="4">
        <v>630</v>
      </c>
      <c r="L365" s="2"/>
      <c r="M365" s="4">
        <v>454</v>
      </c>
      <c r="N365" s="2"/>
      <c r="O365" s="26">
        <v>0</v>
      </c>
      <c r="P365" s="2"/>
      <c r="Q365" s="4">
        <f t="shared" si="17"/>
        <v>454</v>
      </c>
      <c r="T365" s="14"/>
    </row>
    <row r="366" spans="1:34" ht="11.85" customHeight="1" x14ac:dyDescent="0.2">
      <c r="A366" s="3" t="s">
        <v>267</v>
      </c>
      <c r="C366" s="2">
        <v>16697.080000000002</v>
      </c>
      <c r="D366" s="2"/>
      <c r="E366" s="2">
        <v>16901.91</v>
      </c>
      <c r="F366" s="2"/>
      <c r="G366" s="2">
        <v>18396.509999999998</v>
      </c>
      <c r="H366" s="2"/>
      <c r="I366" s="2">
        <v>15521</v>
      </c>
      <c r="J366" s="2"/>
      <c r="K366" s="4">
        <v>32251</v>
      </c>
      <c r="L366" s="2"/>
      <c r="M366" s="4">
        <v>17010</v>
      </c>
      <c r="N366" s="2"/>
      <c r="O366" s="26">
        <v>0</v>
      </c>
      <c r="P366" s="2"/>
      <c r="Q366" s="4">
        <f t="shared" si="17"/>
        <v>17010</v>
      </c>
      <c r="T366" s="14"/>
    </row>
    <row r="367" spans="1:34" ht="11.85" customHeight="1" x14ac:dyDescent="0.2">
      <c r="A367" s="3" t="s">
        <v>268</v>
      </c>
      <c r="C367" s="15">
        <v>1770.61</v>
      </c>
      <c r="D367" s="2"/>
      <c r="E367" s="15">
        <v>0</v>
      </c>
      <c r="F367" s="2"/>
      <c r="G367" s="15">
        <v>0</v>
      </c>
      <c r="H367" s="2"/>
      <c r="I367" s="15">
        <v>0</v>
      </c>
      <c r="J367" s="2"/>
      <c r="K367" s="16">
        <v>0</v>
      </c>
      <c r="L367" s="2"/>
      <c r="M367" s="16">
        <v>0</v>
      </c>
      <c r="N367" s="2"/>
      <c r="O367" s="30">
        <v>0</v>
      </c>
      <c r="P367" s="2"/>
      <c r="Q367" s="16">
        <f t="shared" si="17"/>
        <v>0</v>
      </c>
      <c r="T367" s="14"/>
      <c r="AH367" s="4"/>
    </row>
    <row r="368" spans="1:34" ht="11.85" customHeight="1" x14ac:dyDescent="0.2">
      <c r="A368" s="3" t="s">
        <v>269</v>
      </c>
      <c r="C368" s="2">
        <f>SUM(C358:C367)</f>
        <v>290208.8</v>
      </c>
      <c r="D368" s="2"/>
      <c r="E368" s="2">
        <f>SUM(E358:E367)</f>
        <v>295157.33999999997</v>
      </c>
      <c r="F368" s="2"/>
      <c r="G368" s="2">
        <f>SUM(G358:G367)</f>
        <v>323311.24</v>
      </c>
      <c r="H368" s="2"/>
      <c r="I368" s="2">
        <f>SUM(I358:I367)</f>
        <v>286121</v>
      </c>
      <c r="J368" s="2"/>
      <c r="K368" s="4">
        <f>SUM(K358:K367)</f>
        <v>478433</v>
      </c>
      <c r="L368" s="2"/>
      <c r="M368" s="4">
        <f>SUM(M358:M367)</f>
        <v>311130</v>
      </c>
      <c r="N368" s="2"/>
      <c r="O368" s="26">
        <f>SUM(O358:O367)</f>
        <v>0</v>
      </c>
      <c r="P368" s="2"/>
      <c r="Q368" s="4">
        <f>SUM(Q358:Q367)</f>
        <v>311130</v>
      </c>
      <c r="R368" s="2"/>
      <c r="U368" s="2"/>
    </row>
    <row r="369" spans="1:20" ht="11.85" customHeight="1" x14ac:dyDescent="0.2">
      <c r="D369" s="2"/>
      <c r="F369" s="2"/>
      <c r="H369" s="2"/>
      <c r="J369" s="2"/>
      <c r="L369" s="2"/>
      <c r="N369" s="2"/>
      <c r="P369" s="2"/>
    </row>
    <row r="370" spans="1:20" ht="11.85" customHeight="1" x14ac:dyDescent="0.2">
      <c r="A370" s="13" t="s">
        <v>270</v>
      </c>
      <c r="D370" s="2"/>
      <c r="F370" s="2"/>
      <c r="H370" s="2"/>
      <c r="J370" s="2"/>
      <c r="L370" s="2"/>
      <c r="N370" s="2"/>
      <c r="P370" s="2"/>
    </row>
    <row r="371" spans="1:20" ht="11.85" customHeight="1" x14ac:dyDescent="0.2">
      <c r="A371" s="3" t="s">
        <v>271</v>
      </c>
      <c r="C371" s="2">
        <v>1760.68</v>
      </c>
      <c r="D371" s="2"/>
      <c r="E371" s="2">
        <v>2030.5</v>
      </c>
      <c r="F371" s="2"/>
      <c r="G371" s="2">
        <v>1827</v>
      </c>
      <c r="H371" s="2"/>
      <c r="I371" s="2">
        <v>2100</v>
      </c>
      <c r="J371" s="2"/>
      <c r="K371" s="4">
        <v>2100</v>
      </c>
      <c r="L371" s="2"/>
      <c r="M371" s="4">
        <v>2000</v>
      </c>
      <c r="N371" s="2"/>
      <c r="O371" s="4">
        <v>0</v>
      </c>
      <c r="P371" s="2"/>
      <c r="Q371" s="4">
        <f t="shared" ref="Q371:Q386" si="18">M371+O371</f>
        <v>2000</v>
      </c>
      <c r="T371" s="14"/>
    </row>
    <row r="372" spans="1:20" ht="11.85" customHeight="1" x14ac:dyDescent="0.2">
      <c r="A372" s="3" t="s">
        <v>272</v>
      </c>
      <c r="C372" s="2">
        <v>19577.78</v>
      </c>
      <c r="D372" s="2"/>
      <c r="E372" s="2">
        <v>19062.27</v>
      </c>
      <c r="F372" s="2"/>
      <c r="G372" s="2">
        <v>23860.31</v>
      </c>
      <c r="H372" s="2"/>
      <c r="I372" s="2">
        <v>22000</v>
      </c>
      <c r="J372" s="2"/>
      <c r="K372" s="4">
        <v>22000</v>
      </c>
      <c r="L372" s="2"/>
      <c r="M372" s="4">
        <v>22000</v>
      </c>
      <c r="N372" s="2"/>
      <c r="O372" s="4">
        <v>0</v>
      </c>
      <c r="P372" s="2"/>
      <c r="Q372" s="4">
        <f t="shared" si="18"/>
        <v>22000</v>
      </c>
      <c r="T372" s="14"/>
    </row>
    <row r="373" spans="1:20" ht="11.85" customHeight="1" x14ac:dyDescent="0.2">
      <c r="A373" s="3" t="s">
        <v>273</v>
      </c>
      <c r="C373" s="2">
        <v>12830.55</v>
      </c>
      <c r="D373" s="2"/>
      <c r="E373" s="2">
        <v>23884.61</v>
      </c>
      <c r="F373" s="2"/>
      <c r="G373" s="2">
        <v>17183.169999999998</v>
      </c>
      <c r="H373" s="2"/>
      <c r="I373" s="2">
        <v>20000</v>
      </c>
      <c r="J373" s="2"/>
      <c r="K373" s="4">
        <v>20000</v>
      </c>
      <c r="L373" s="2"/>
      <c r="M373" s="4">
        <v>15000</v>
      </c>
      <c r="N373" s="2"/>
      <c r="O373" s="4">
        <v>0</v>
      </c>
      <c r="P373" s="2"/>
      <c r="Q373" s="4">
        <f t="shared" si="18"/>
        <v>15000</v>
      </c>
      <c r="T373" s="14"/>
    </row>
    <row r="374" spans="1:20" ht="11.85" customHeight="1" x14ac:dyDescent="0.2">
      <c r="A374" s="3" t="s">
        <v>274</v>
      </c>
      <c r="C374" s="2">
        <v>1315</v>
      </c>
      <c r="D374" s="2"/>
      <c r="E374" s="2">
        <v>1194.48</v>
      </c>
      <c r="F374" s="2"/>
      <c r="G374" s="2">
        <v>1070.5899999999999</v>
      </c>
      <c r="H374" s="2"/>
      <c r="I374" s="2">
        <v>1300</v>
      </c>
      <c r="J374" s="2"/>
      <c r="K374" s="4">
        <v>1900</v>
      </c>
      <c r="L374" s="2"/>
      <c r="M374" s="4">
        <v>2000</v>
      </c>
      <c r="N374" s="2"/>
      <c r="O374" s="4">
        <v>0</v>
      </c>
      <c r="P374" s="2"/>
      <c r="Q374" s="4">
        <f t="shared" si="18"/>
        <v>2000</v>
      </c>
      <c r="T374" s="14"/>
    </row>
    <row r="375" spans="1:20" ht="11.85" customHeight="1" x14ac:dyDescent="0.2">
      <c r="A375" s="3" t="s">
        <v>275</v>
      </c>
      <c r="C375" s="2">
        <v>17479.080000000002</v>
      </c>
      <c r="D375" s="2"/>
      <c r="E375" s="2">
        <v>18492.11</v>
      </c>
      <c r="F375" s="2"/>
      <c r="G375" s="2">
        <v>20442.22</v>
      </c>
      <c r="H375" s="2"/>
      <c r="I375" s="2">
        <v>23200</v>
      </c>
      <c r="J375" s="2"/>
      <c r="K375" s="4">
        <v>23200</v>
      </c>
      <c r="L375" s="2"/>
      <c r="M375" s="4">
        <v>25650</v>
      </c>
      <c r="N375" s="2"/>
      <c r="O375" s="4">
        <v>0</v>
      </c>
      <c r="P375" s="2"/>
      <c r="Q375" s="4">
        <f t="shared" si="18"/>
        <v>25650</v>
      </c>
      <c r="T375" s="14"/>
    </row>
    <row r="376" spans="1:20" ht="11.85" customHeight="1" x14ac:dyDescent="0.2">
      <c r="A376" s="3" t="s">
        <v>276</v>
      </c>
      <c r="C376" s="2">
        <v>12479.74</v>
      </c>
      <c r="D376" s="2"/>
      <c r="E376" s="2">
        <v>13033.2</v>
      </c>
      <c r="F376" s="2"/>
      <c r="G376" s="2">
        <v>13188.84</v>
      </c>
      <c r="H376" s="2"/>
      <c r="I376" s="2">
        <v>20000</v>
      </c>
      <c r="J376" s="2"/>
      <c r="K376" s="4">
        <v>20000</v>
      </c>
      <c r="L376" s="2"/>
      <c r="M376" s="4">
        <v>15000</v>
      </c>
      <c r="N376" s="2"/>
      <c r="O376" s="4">
        <v>0</v>
      </c>
      <c r="P376" s="2"/>
      <c r="Q376" s="4">
        <f t="shared" si="18"/>
        <v>15000</v>
      </c>
      <c r="T376" s="14"/>
    </row>
    <row r="377" spans="1:20" ht="11.85" customHeight="1" x14ac:dyDescent="0.2">
      <c r="A377" s="3" t="s">
        <v>277</v>
      </c>
      <c r="C377" s="2">
        <v>45334.6</v>
      </c>
      <c r="D377" s="2"/>
      <c r="E377" s="2">
        <v>52231.01</v>
      </c>
      <c r="F377" s="2"/>
      <c r="G377" s="2">
        <v>56002.17</v>
      </c>
      <c r="H377" s="2"/>
      <c r="I377" s="2">
        <v>46000</v>
      </c>
      <c r="J377" s="2"/>
      <c r="K377" s="4">
        <v>85000</v>
      </c>
      <c r="L377" s="2"/>
      <c r="M377" s="4">
        <v>52000</v>
      </c>
      <c r="N377" s="2"/>
      <c r="O377" s="4">
        <v>0</v>
      </c>
      <c r="P377" s="2"/>
      <c r="Q377" s="4">
        <f t="shared" si="18"/>
        <v>52000</v>
      </c>
      <c r="T377" s="14"/>
    </row>
    <row r="378" spans="1:20" ht="11.85" customHeight="1" x14ac:dyDescent="0.2">
      <c r="A378" s="3" t="s">
        <v>278</v>
      </c>
      <c r="C378" s="2">
        <v>0</v>
      </c>
      <c r="D378" s="2"/>
      <c r="E378" s="2">
        <v>0</v>
      </c>
      <c r="F378" s="2"/>
      <c r="G378" s="2">
        <v>68</v>
      </c>
      <c r="H378" s="2"/>
      <c r="I378" s="2">
        <v>0</v>
      </c>
      <c r="J378" s="2"/>
      <c r="K378" s="4">
        <v>0</v>
      </c>
      <c r="L378" s="2"/>
      <c r="M378" s="4">
        <v>0</v>
      </c>
      <c r="N378" s="2"/>
      <c r="O378" s="4">
        <v>0</v>
      </c>
      <c r="P378" s="2"/>
      <c r="Q378" s="4">
        <f t="shared" si="18"/>
        <v>0</v>
      </c>
      <c r="T378" s="14"/>
    </row>
    <row r="379" spans="1:20" ht="11.85" customHeight="1" x14ac:dyDescent="0.2">
      <c r="A379" s="3" t="s">
        <v>279</v>
      </c>
      <c r="C379" s="2">
        <v>21239.48</v>
      </c>
      <c r="D379" s="2"/>
      <c r="E379" s="2">
        <v>24937.64</v>
      </c>
      <c r="F379" s="2"/>
      <c r="G379" s="2">
        <v>24891.16</v>
      </c>
      <c r="H379" s="2"/>
      <c r="I379" s="2">
        <v>27000</v>
      </c>
      <c r="J379" s="2"/>
      <c r="K379" s="4">
        <v>27000</v>
      </c>
      <c r="L379" s="2"/>
      <c r="M379" s="4">
        <v>25000</v>
      </c>
      <c r="N379" s="2"/>
      <c r="O379" s="4">
        <v>0</v>
      </c>
      <c r="P379" s="2"/>
      <c r="Q379" s="4">
        <f t="shared" si="18"/>
        <v>25000</v>
      </c>
      <c r="T379" s="14"/>
    </row>
    <row r="380" spans="1:20" ht="11.85" customHeight="1" x14ac:dyDescent="0.2">
      <c r="A380" s="3" t="s">
        <v>280</v>
      </c>
      <c r="C380" s="2">
        <v>24174.240000000002</v>
      </c>
      <c r="D380" s="2"/>
      <c r="E380" s="2">
        <v>23497.07</v>
      </c>
      <c r="F380" s="2"/>
      <c r="G380" s="2">
        <v>24958.83</v>
      </c>
      <c r="H380" s="2"/>
      <c r="I380" s="2">
        <v>26000</v>
      </c>
      <c r="J380" s="2"/>
      <c r="K380" s="4">
        <v>26000</v>
      </c>
      <c r="L380" s="2"/>
      <c r="M380" s="4">
        <v>22500</v>
      </c>
      <c r="N380" s="2"/>
      <c r="O380" s="4">
        <v>0</v>
      </c>
      <c r="P380" s="2"/>
      <c r="Q380" s="4">
        <f t="shared" si="18"/>
        <v>22500</v>
      </c>
      <c r="T380" s="14"/>
    </row>
    <row r="381" spans="1:20" ht="11.85" customHeight="1" x14ac:dyDescent="0.2">
      <c r="A381" s="3" t="s">
        <v>281</v>
      </c>
      <c r="C381" s="2">
        <v>14160.32</v>
      </c>
      <c r="D381" s="2"/>
      <c r="E381" s="2">
        <v>15117.07</v>
      </c>
      <c r="F381" s="2"/>
      <c r="G381" s="2">
        <v>13333.12</v>
      </c>
      <c r="H381" s="2"/>
      <c r="I381" s="2">
        <v>17000</v>
      </c>
      <c r="J381" s="2"/>
      <c r="K381" s="4">
        <v>17000</v>
      </c>
      <c r="L381" s="2"/>
      <c r="M381" s="4">
        <v>17000</v>
      </c>
      <c r="N381" s="2"/>
      <c r="O381" s="4">
        <v>0</v>
      </c>
      <c r="P381" s="2"/>
      <c r="Q381" s="4">
        <f t="shared" si="18"/>
        <v>17000</v>
      </c>
      <c r="T381" s="14"/>
    </row>
    <row r="382" spans="1:20" ht="11.85" hidden="1" customHeight="1" x14ac:dyDescent="0.2">
      <c r="A382" s="3" t="s">
        <v>282</v>
      </c>
      <c r="C382" s="2">
        <v>0</v>
      </c>
      <c r="D382" s="2"/>
      <c r="E382" s="2">
        <v>0</v>
      </c>
      <c r="F382" s="2"/>
      <c r="G382" s="2">
        <v>0</v>
      </c>
      <c r="H382" s="2"/>
      <c r="I382" s="2">
        <v>0</v>
      </c>
      <c r="J382" s="2"/>
      <c r="K382" s="4">
        <v>0</v>
      </c>
      <c r="L382" s="2"/>
      <c r="M382" s="4">
        <v>0</v>
      </c>
      <c r="N382" s="2"/>
      <c r="O382" s="4">
        <v>0</v>
      </c>
      <c r="P382" s="2"/>
      <c r="Q382" s="4">
        <f t="shared" si="18"/>
        <v>0</v>
      </c>
      <c r="T382" s="14"/>
    </row>
    <row r="383" spans="1:20" ht="11.85" customHeight="1" x14ac:dyDescent="0.2">
      <c r="A383" s="3" t="s">
        <v>283</v>
      </c>
      <c r="C383" s="2">
        <v>1703.88</v>
      </c>
      <c r="D383" s="2"/>
      <c r="E383" s="2">
        <v>1709.85</v>
      </c>
      <c r="F383" s="2"/>
      <c r="G383" s="2">
        <v>1875.74</v>
      </c>
      <c r="H383" s="2"/>
      <c r="I383" s="2">
        <v>12613</v>
      </c>
      <c r="J383" s="2"/>
      <c r="K383" s="4">
        <v>18313</v>
      </c>
      <c r="L383" s="2"/>
      <c r="M383" s="4">
        <v>2000</v>
      </c>
      <c r="N383" s="2"/>
      <c r="O383" s="4">
        <v>0</v>
      </c>
      <c r="P383" s="2"/>
      <c r="Q383" s="4">
        <f t="shared" si="18"/>
        <v>2000</v>
      </c>
      <c r="T383" s="14"/>
    </row>
    <row r="384" spans="1:20" ht="11.85" customHeight="1" x14ac:dyDescent="0.2">
      <c r="A384" s="3" t="s">
        <v>284</v>
      </c>
      <c r="C384" s="2">
        <v>3428.75</v>
      </c>
      <c r="D384" s="2"/>
      <c r="E384" s="2">
        <v>2210</v>
      </c>
      <c r="F384" s="2"/>
      <c r="G384" s="2">
        <v>3490.5</v>
      </c>
      <c r="H384" s="2"/>
      <c r="I384" s="2">
        <v>3500</v>
      </c>
      <c r="J384" s="2"/>
      <c r="K384" s="4">
        <v>3500</v>
      </c>
      <c r="L384" s="2"/>
      <c r="M384" s="4">
        <v>3500</v>
      </c>
      <c r="N384" s="2"/>
      <c r="O384" s="4">
        <v>0</v>
      </c>
      <c r="P384" s="2"/>
      <c r="Q384" s="4">
        <f t="shared" si="18"/>
        <v>3500</v>
      </c>
      <c r="T384" s="14"/>
    </row>
    <row r="385" spans="1:20" ht="11.85" customHeight="1" x14ac:dyDescent="0.2">
      <c r="A385" s="3" t="s">
        <v>285</v>
      </c>
      <c r="C385" s="2">
        <v>668.54</v>
      </c>
      <c r="D385" s="2"/>
      <c r="E385" s="2">
        <v>841.96</v>
      </c>
      <c r="F385" s="2"/>
      <c r="G385" s="2">
        <v>737.07</v>
      </c>
      <c r="H385" s="2"/>
      <c r="I385" s="2">
        <v>1000</v>
      </c>
      <c r="J385" s="2"/>
      <c r="K385" s="4">
        <v>1000</v>
      </c>
      <c r="L385" s="2"/>
      <c r="M385" s="4">
        <v>2300</v>
      </c>
      <c r="N385" s="2"/>
      <c r="O385" s="4">
        <v>0</v>
      </c>
      <c r="P385" s="2"/>
      <c r="Q385" s="4">
        <f t="shared" si="18"/>
        <v>2300</v>
      </c>
      <c r="T385" s="14"/>
    </row>
    <row r="386" spans="1:20" ht="11.85" customHeight="1" x14ac:dyDescent="0.2">
      <c r="A386" s="3" t="s">
        <v>286</v>
      </c>
      <c r="C386" s="15">
        <v>1509.16</v>
      </c>
      <c r="D386" s="2"/>
      <c r="E386" s="15">
        <v>2488.34</v>
      </c>
      <c r="F386" s="2"/>
      <c r="G386" s="15">
        <v>11449.65</v>
      </c>
      <c r="H386" s="2"/>
      <c r="I386" s="15">
        <v>1500</v>
      </c>
      <c r="J386" s="2"/>
      <c r="K386" s="16">
        <v>19984</v>
      </c>
      <c r="L386" s="2"/>
      <c r="M386" s="16">
        <v>1500</v>
      </c>
      <c r="N386" s="2"/>
      <c r="O386" s="16">
        <v>0</v>
      </c>
      <c r="P386" s="2"/>
      <c r="Q386" s="16">
        <f t="shared" si="18"/>
        <v>1500</v>
      </c>
      <c r="T386" s="14"/>
    </row>
    <row r="387" spans="1:20" ht="11.85" customHeight="1" x14ac:dyDescent="0.2">
      <c r="A387" s="3" t="s">
        <v>287</v>
      </c>
      <c r="C387" s="2">
        <f>SUM(C371:C386)</f>
        <v>177661.80000000002</v>
      </c>
      <c r="D387" s="2"/>
      <c r="E387" s="2">
        <f>SUM(E371:E386)</f>
        <v>200730.11000000002</v>
      </c>
      <c r="F387" s="2"/>
      <c r="G387" s="2">
        <f>SUM(G371:G386)</f>
        <v>214378.36999999997</v>
      </c>
      <c r="H387" s="2"/>
      <c r="I387" s="2">
        <f>SUM(I371:I386)</f>
        <v>223213</v>
      </c>
      <c r="J387" s="2"/>
      <c r="K387" s="4">
        <f>SUM(K371:K386)</f>
        <v>286997</v>
      </c>
      <c r="L387" s="2"/>
      <c r="M387" s="4">
        <f>SUM(M371:M386)</f>
        <v>207450</v>
      </c>
      <c r="N387" s="2"/>
      <c r="O387" s="4">
        <f>SUM(O371:O386)</f>
        <v>0</v>
      </c>
      <c r="P387" s="2"/>
      <c r="Q387" s="4">
        <f>SUM(Q371:Q386)</f>
        <v>207450</v>
      </c>
    </row>
    <row r="388" spans="1:20" ht="11.85" customHeight="1" x14ac:dyDescent="0.2">
      <c r="D388" s="2"/>
      <c r="F388" s="2"/>
      <c r="H388" s="2"/>
      <c r="J388" s="2"/>
      <c r="L388" s="2"/>
      <c r="N388" s="2"/>
      <c r="P388" s="2"/>
    </row>
    <row r="389" spans="1:20" ht="11.85" customHeight="1" x14ac:dyDescent="0.2">
      <c r="A389" s="13" t="s">
        <v>288</v>
      </c>
      <c r="D389" s="2"/>
      <c r="F389" s="2"/>
      <c r="H389" s="2"/>
      <c r="J389" s="2"/>
      <c r="L389" s="2"/>
      <c r="N389" s="2"/>
      <c r="P389" s="2"/>
    </row>
    <row r="390" spans="1:20" ht="11.85" customHeight="1" x14ac:dyDescent="0.2">
      <c r="A390" s="3" t="s">
        <v>289</v>
      </c>
      <c r="C390" s="2">
        <v>1964.53</v>
      </c>
      <c r="D390" s="2"/>
      <c r="E390" s="2">
        <v>2607.25</v>
      </c>
      <c r="F390" s="2"/>
      <c r="G390" s="2">
        <v>1923.95</v>
      </c>
      <c r="H390" s="2"/>
      <c r="I390" s="2">
        <v>2500</v>
      </c>
      <c r="J390" s="2"/>
      <c r="K390" s="4">
        <v>2500</v>
      </c>
      <c r="L390" s="2"/>
      <c r="M390" s="4">
        <v>2500</v>
      </c>
      <c r="N390" s="2"/>
      <c r="O390" s="4">
        <v>0</v>
      </c>
      <c r="P390" s="2"/>
      <c r="Q390" s="4">
        <f t="shared" ref="Q390:Q405" si="19">M390+O390</f>
        <v>2500</v>
      </c>
      <c r="T390" s="14"/>
    </row>
    <row r="391" spans="1:20" ht="11.85" customHeight="1" x14ac:dyDescent="0.2">
      <c r="A391" s="3" t="s">
        <v>290</v>
      </c>
      <c r="C391" s="2">
        <v>12220.4</v>
      </c>
      <c r="D391" s="2"/>
      <c r="E391" s="2">
        <v>12137.16</v>
      </c>
      <c r="F391" s="2"/>
      <c r="G391" s="2">
        <v>14494.76</v>
      </c>
      <c r="H391" s="2"/>
      <c r="I391" s="2">
        <v>19500</v>
      </c>
      <c r="J391" s="2"/>
      <c r="K391" s="4">
        <v>19500</v>
      </c>
      <c r="L391" s="2"/>
      <c r="M391" s="4">
        <v>19500</v>
      </c>
      <c r="N391" s="2"/>
      <c r="O391" s="4">
        <v>0</v>
      </c>
      <c r="P391" s="2"/>
      <c r="Q391" s="4">
        <f t="shared" si="19"/>
        <v>19500</v>
      </c>
      <c r="T391" s="14"/>
    </row>
    <row r="392" spans="1:20" ht="11.85" customHeight="1" x14ac:dyDescent="0.2">
      <c r="A392" s="3" t="s">
        <v>291</v>
      </c>
      <c r="C392" s="2">
        <v>7434.21</v>
      </c>
      <c r="D392" s="2"/>
      <c r="E392" s="2">
        <v>12998</v>
      </c>
      <c r="F392" s="2"/>
      <c r="G392" s="2">
        <v>10203.07</v>
      </c>
      <c r="H392" s="2"/>
      <c r="I392" s="2">
        <v>2000</v>
      </c>
      <c r="J392" s="2"/>
      <c r="K392" s="4">
        <v>2000</v>
      </c>
      <c r="L392" s="2"/>
      <c r="M392" s="4">
        <v>2000</v>
      </c>
      <c r="N392" s="2"/>
      <c r="O392" s="4">
        <v>0</v>
      </c>
      <c r="P392" s="2"/>
      <c r="Q392" s="4">
        <f t="shared" si="19"/>
        <v>2000</v>
      </c>
      <c r="T392" s="14"/>
    </row>
    <row r="393" spans="1:20" ht="11.85" customHeight="1" x14ac:dyDescent="0.2">
      <c r="A393" s="3" t="s">
        <v>292</v>
      </c>
      <c r="C393" s="2">
        <v>31285.23</v>
      </c>
      <c r="D393" s="2"/>
      <c r="E393" s="2">
        <v>32768.42</v>
      </c>
      <c r="F393" s="2"/>
      <c r="G393" s="2">
        <v>31303.49</v>
      </c>
      <c r="H393" s="2"/>
      <c r="I393" s="2">
        <v>37000</v>
      </c>
      <c r="J393" s="2"/>
      <c r="K393" s="4">
        <v>37000</v>
      </c>
      <c r="L393" s="2"/>
      <c r="M393" s="4">
        <v>35000</v>
      </c>
      <c r="N393" s="2"/>
      <c r="O393" s="4">
        <v>0</v>
      </c>
      <c r="P393" s="2"/>
      <c r="Q393" s="4">
        <f t="shared" si="19"/>
        <v>35000</v>
      </c>
      <c r="T393" s="14"/>
    </row>
    <row r="394" spans="1:20" ht="11.85" customHeight="1" x14ac:dyDescent="0.2">
      <c r="A394" s="3" t="s">
        <v>293</v>
      </c>
      <c r="C394" s="2">
        <v>11226.47</v>
      </c>
      <c r="D394" s="2"/>
      <c r="E394" s="2">
        <v>10800</v>
      </c>
      <c r="F394" s="2"/>
      <c r="G394" s="2">
        <v>10282.469999999999</v>
      </c>
      <c r="H394" s="2"/>
      <c r="I394" s="2">
        <v>13000</v>
      </c>
      <c r="J394" s="2"/>
      <c r="K394" s="4">
        <v>13000</v>
      </c>
      <c r="L394" s="2"/>
      <c r="M394" s="4">
        <v>13000</v>
      </c>
      <c r="N394" s="2"/>
      <c r="O394" s="4">
        <v>0</v>
      </c>
      <c r="P394" s="2"/>
      <c r="Q394" s="4">
        <f t="shared" si="19"/>
        <v>13000</v>
      </c>
      <c r="T394" s="14"/>
    </row>
    <row r="395" spans="1:20" ht="11.85" customHeight="1" x14ac:dyDescent="0.2">
      <c r="A395" s="3" t="s">
        <v>294</v>
      </c>
      <c r="C395" s="2">
        <v>672.11</v>
      </c>
      <c r="D395" s="2"/>
      <c r="E395" s="2">
        <v>807.55</v>
      </c>
      <c r="F395" s="2"/>
      <c r="G395" s="2">
        <v>1942.08</v>
      </c>
      <c r="H395" s="2"/>
      <c r="I395" s="2">
        <v>1500</v>
      </c>
      <c r="J395" s="2"/>
      <c r="K395" s="4">
        <v>1500</v>
      </c>
      <c r="L395" s="2"/>
      <c r="M395" s="4">
        <v>1500</v>
      </c>
      <c r="N395" s="2"/>
      <c r="O395" s="4">
        <v>0</v>
      </c>
      <c r="P395" s="2"/>
      <c r="Q395" s="4">
        <f t="shared" si="19"/>
        <v>1500</v>
      </c>
      <c r="T395" s="14"/>
    </row>
    <row r="396" spans="1:20" ht="11.85" customHeight="1" x14ac:dyDescent="0.2">
      <c r="A396" s="3" t="s">
        <v>295</v>
      </c>
      <c r="C396" s="2">
        <v>775.9</v>
      </c>
      <c r="D396" s="2"/>
      <c r="E396" s="2">
        <v>391.17</v>
      </c>
      <c r="F396" s="2"/>
      <c r="G396" s="2">
        <v>531.30999999999995</v>
      </c>
      <c r="H396" s="2"/>
      <c r="I396" s="2">
        <v>1500</v>
      </c>
      <c r="J396" s="2"/>
      <c r="K396" s="4">
        <v>1500</v>
      </c>
      <c r="L396" s="2"/>
      <c r="M396" s="4">
        <v>1000</v>
      </c>
      <c r="N396" s="2"/>
      <c r="O396" s="4">
        <v>0</v>
      </c>
      <c r="P396" s="2"/>
      <c r="Q396" s="4">
        <f t="shared" si="19"/>
        <v>1000</v>
      </c>
      <c r="T396" s="14"/>
    </row>
    <row r="397" spans="1:20" ht="11.85" customHeight="1" x14ac:dyDescent="0.2">
      <c r="A397" s="3" t="s">
        <v>296</v>
      </c>
      <c r="C397" s="2">
        <v>1406.18</v>
      </c>
      <c r="D397" s="2"/>
      <c r="E397" s="2">
        <v>3797.19</v>
      </c>
      <c r="F397" s="2"/>
      <c r="G397" s="2">
        <v>5873.99</v>
      </c>
      <c r="H397" s="2"/>
      <c r="I397" s="2">
        <v>10000</v>
      </c>
      <c r="J397" s="2"/>
      <c r="K397" s="4">
        <v>10000</v>
      </c>
      <c r="L397" s="2"/>
      <c r="M397" s="4">
        <v>10000</v>
      </c>
      <c r="N397" s="2"/>
      <c r="O397" s="4">
        <v>0</v>
      </c>
      <c r="P397" s="2"/>
      <c r="Q397" s="4">
        <f t="shared" si="19"/>
        <v>10000</v>
      </c>
      <c r="T397" s="14"/>
    </row>
    <row r="398" spans="1:20" ht="11.85" customHeight="1" x14ac:dyDescent="0.2">
      <c r="A398" s="3" t="s">
        <v>297</v>
      </c>
      <c r="C398" s="2">
        <v>0</v>
      </c>
      <c r="D398" s="2"/>
      <c r="E398" s="2">
        <v>0</v>
      </c>
      <c r="F398" s="2"/>
      <c r="G398" s="2">
        <v>130</v>
      </c>
      <c r="H398" s="2"/>
      <c r="I398" s="2">
        <v>500</v>
      </c>
      <c r="J398" s="2"/>
      <c r="K398" s="4">
        <v>500</v>
      </c>
      <c r="L398" s="2"/>
      <c r="M398" s="4">
        <v>500</v>
      </c>
      <c r="N398" s="2"/>
      <c r="O398" s="4">
        <v>0</v>
      </c>
      <c r="P398" s="2"/>
      <c r="Q398" s="4">
        <f t="shared" si="19"/>
        <v>500</v>
      </c>
      <c r="T398" s="14"/>
    </row>
    <row r="399" spans="1:20" ht="11.85" hidden="1" customHeight="1" x14ac:dyDescent="0.2">
      <c r="A399" s="3" t="s">
        <v>298</v>
      </c>
      <c r="C399" s="2">
        <v>0</v>
      </c>
      <c r="D399" s="2"/>
      <c r="E399" s="2">
        <v>0</v>
      </c>
      <c r="F399" s="2"/>
      <c r="G399" s="2">
        <v>0</v>
      </c>
      <c r="H399" s="2"/>
      <c r="I399" s="2">
        <v>0</v>
      </c>
      <c r="J399" s="2"/>
      <c r="K399" s="4">
        <v>0</v>
      </c>
      <c r="L399" s="2"/>
      <c r="M399" s="4">
        <v>0</v>
      </c>
      <c r="N399" s="2"/>
      <c r="O399" s="4">
        <v>0</v>
      </c>
      <c r="P399" s="2"/>
      <c r="Q399" s="4">
        <f t="shared" si="19"/>
        <v>0</v>
      </c>
      <c r="T399" s="14"/>
    </row>
    <row r="400" spans="1:20" ht="11.85" customHeight="1" x14ac:dyDescent="0.2">
      <c r="A400" s="3" t="s">
        <v>299</v>
      </c>
      <c r="C400" s="2">
        <v>1779.3</v>
      </c>
      <c r="D400" s="2"/>
      <c r="E400" s="2">
        <v>1940</v>
      </c>
      <c r="F400" s="2"/>
      <c r="G400" s="2">
        <v>308.33</v>
      </c>
      <c r="H400" s="2"/>
      <c r="I400" s="2">
        <v>3500</v>
      </c>
      <c r="J400" s="2"/>
      <c r="K400" s="4">
        <v>3500</v>
      </c>
      <c r="L400" s="2"/>
      <c r="M400" s="4">
        <v>1500</v>
      </c>
      <c r="N400" s="2"/>
      <c r="O400" s="4">
        <v>0</v>
      </c>
      <c r="P400" s="2"/>
      <c r="Q400" s="4">
        <f t="shared" si="19"/>
        <v>1500</v>
      </c>
      <c r="T400" s="14"/>
    </row>
    <row r="401" spans="1:21" ht="11.85" customHeight="1" x14ac:dyDescent="0.2">
      <c r="A401" s="3" t="s">
        <v>300</v>
      </c>
      <c r="C401" s="2">
        <v>6961.21</v>
      </c>
      <c r="D401" s="2"/>
      <c r="E401" s="2">
        <v>9788.77</v>
      </c>
      <c r="F401" s="2"/>
      <c r="G401" s="2">
        <v>11194.75</v>
      </c>
      <c r="H401" s="2"/>
      <c r="I401" s="2">
        <v>7950</v>
      </c>
      <c r="J401" s="2"/>
      <c r="K401" s="4">
        <v>7950</v>
      </c>
      <c r="L401" s="2"/>
      <c r="M401" s="4">
        <v>10000</v>
      </c>
      <c r="N401" s="2"/>
      <c r="O401" s="26">
        <v>0</v>
      </c>
      <c r="P401" s="2"/>
      <c r="Q401" s="4">
        <f t="shared" si="19"/>
        <v>10000</v>
      </c>
      <c r="T401" s="14"/>
    </row>
    <row r="402" spans="1:21" ht="11.85" customHeight="1" x14ac:dyDescent="0.2">
      <c r="A402" s="3" t="s">
        <v>301</v>
      </c>
      <c r="C402" s="2">
        <v>55</v>
      </c>
      <c r="D402" s="2"/>
      <c r="E402" s="2">
        <v>190</v>
      </c>
      <c r="F402" s="2"/>
      <c r="G402" s="2">
        <v>136.34</v>
      </c>
      <c r="H402" s="2"/>
      <c r="I402" s="2">
        <v>100</v>
      </c>
      <c r="J402" s="2"/>
      <c r="K402" s="4">
        <v>100</v>
      </c>
      <c r="L402" s="2"/>
      <c r="M402" s="4">
        <v>100</v>
      </c>
      <c r="N402" s="2"/>
      <c r="O402" s="4">
        <v>0</v>
      </c>
      <c r="P402" s="2"/>
      <c r="Q402" s="4">
        <f t="shared" si="19"/>
        <v>100</v>
      </c>
      <c r="T402" s="14"/>
    </row>
    <row r="403" spans="1:21" ht="11.85" customHeight="1" x14ac:dyDescent="0.2">
      <c r="A403" s="3" t="s">
        <v>302</v>
      </c>
      <c r="C403" s="2">
        <v>0</v>
      </c>
      <c r="D403" s="2"/>
      <c r="E403" s="2">
        <v>0</v>
      </c>
      <c r="F403" s="2"/>
      <c r="G403" s="2">
        <v>0</v>
      </c>
      <c r="H403" s="2"/>
      <c r="I403" s="2">
        <v>200</v>
      </c>
      <c r="J403" s="2"/>
      <c r="K403" s="4">
        <v>200</v>
      </c>
      <c r="L403" s="2"/>
      <c r="M403" s="4">
        <v>0</v>
      </c>
      <c r="N403" s="2"/>
      <c r="O403" s="4">
        <v>0</v>
      </c>
      <c r="P403" s="2"/>
      <c r="Q403" s="4">
        <f t="shared" si="19"/>
        <v>0</v>
      </c>
      <c r="T403" s="14"/>
    </row>
    <row r="404" spans="1:21" ht="11.85" customHeight="1" x14ac:dyDescent="0.2">
      <c r="A404" s="3" t="s">
        <v>303</v>
      </c>
      <c r="C404" s="2">
        <v>1471.51</v>
      </c>
      <c r="D404" s="2"/>
      <c r="E404" s="2">
        <v>1125.56</v>
      </c>
      <c r="F404" s="2"/>
      <c r="G404" s="2">
        <v>1595.04</v>
      </c>
      <c r="H404" s="2"/>
      <c r="I404" s="2">
        <v>2000</v>
      </c>
      <c r="J404" s="2"/>
      <c r="K404" s="4">
        <v>2000</v>
      </c>
      <c r="L404" s="2"/>
      <c r="M404" s="4">
        <v>2000</v>
      </c>
      <c r="N404" s="2"/>
      <c r="O404" s="4">
        <v>0</v>
      </c>
      <c r="P404" s="2"/>
      <c r="Q404" s="4">
        <f t="shared" si="19"/>
        <v>2000</v>
      </c>
      <c r="T404" s="14"/>
    </row>
    <row r="405" spans="1:21" ht="11.85" customHeight="1" x14ac:dyDescent="0.2">
      <c r="A405" s="3" t="s">
        <v>304</v>
      </c>
      <c r="C405" s="2">
        <v>213.57</v>
      </c>
      <c r="D405" s="2"/>
      <c r="E405" s="2">
        <v>113.53</v>
      </c>
      <c r="F405" s="2"/>
      <c r="G405" s="2">
        <v>0</v>
      </c>
      <c r="H405" s="2"/>
      <c r="I405" s="2">
        <v>0</v>
      </c>
      <c r="J405" s="2"/>
      <c r="K405" s="4">
        <v>0</v>
      </c>
      <c r="L405" s="2"/>
      <c r="M405" s="4">
        <v>0</v>
      </c>
      <c r="N405" s="2"/>
      <c r="O405" s="4">
        <v>0</v>
      </c>
      <c r="P405" s="2"/>
      <c r="Q405" s="4">
        <f t="shared" si="19"/>
        <v>0</v>
      </c>
      <c r="T405" s="14"/>
      <c r="U405" s="2"/>
    </row>
    <row r="406" spans="1:21" ht="11.85" customHeight="1" x14ac:dyDescent="0.2">
      <c r="D406" s="2"/>
      <c r="F406" s="2"/>
      <c r="H406" s="2"/>
      <c r="J406" s="2"/>
      <c r="L406" s="2"/>
      <c r="N406" s="2"/>
      <c r="P406" s="2"/>
      <c r="T406" s="14"/>
      <c r="U406" s="2"/>
    </row>
    <row r="407" spans="1:21" ht="11.85" customHeight="1" x14ac:dyDescent="0.2">
      <c r="D407" s="2"/>
      <c r="F407" s="2"/>
      <c r="H407" s="2"/>
      <c r="J407" s="2"/>
      <c r="L407" s="2"/>
      <c r="N407" s="2"/>
      <c r="P407" s="2"/>
    </row>
    <row r="408" spans="1:21" ht="11.85" customHeight="1" x14ac:dyDescent="0.2">
      <c r="D408" s="2"/>
      <c r="F408" s="2"/>
      <c r="H408" s="2"/>
      <c r="J408" s="2"/>
      <c r="L408" s="2"/>
      <c r="N408" s="2"/>
      <c r="P408" s="2"/>
    </row>
    <row r="409" spans="1:21" ht="11.85" customHeight="1" x14ac:dyDescent="0.2">
      <c r="D409" s="2"/>
      <c r="F409" s="2"/>
      <c r="H409" s="2"/>
      <c r="J409" s="2"/>
      <c r="L409" s="2"/>
      <c r="N409" s="2"/>
      <c r="P409" s="2"/>
    </row>
    <row r="410" spans="1:21" ht="11.85" customHeight="1" x14ac:dyDescent="0.2">
      <c r="D410" s="2"/>
      <c r="F410" s="2"/>
      <c r="H410" s="2"/>
      <c r="J410" s="2"/>
      <c r="L410" s="2"/>
      <c r="N410" s="2"/>
      <c r="P410" s="2"/>
    </row>
    <row r="411" spans="1:21" ht="11.85" customHeight="1" x14ac:dyDescent="0.2">
      <c r="A411" s="1"/>
      <c r="B411" s="1"/>
      <c r="E411" s="2" t="str">
        <f>$E$1</f>
        <v>CITY OF BRADY</v>
      </c>
    </row>
    <row r="412" spans="1:21" ht="11.85" customHeight="1" x14ac:dyDescent="0.2">
      <c r="E412" s="2" t="str">
        <f>$E$2</f>
        <v>BUDGET REPORT</v>
      </c>
    </row>
    <row r="413" spans="1:21" ht="11.85" customHeight="1" x14ac:dyDescent="0.2">
      <c r="E413" s="2" t="str">
        <f>$E$3</f>
        <v>FISCAL YEAR 2019 - 2020</v>
      </c>
    </row>
    <row r="414" spans="1:21" ht="11.85" customHeight="1" x14ac:dyDescent="0.2">
      <c r="A414" s="3" t="s">
        <v>3</v>
      </c>
    </row>
    <row r="415" spans="1:21" ht="11.85" customHeight="1" x14ac:dyDescent="0.2">
      <c r="A415" s="3" t="s">
        <v>256</v>
      </c>
    </row>
    <row r="416" spans="1:21" ht="11.85" customHeight="1" x14ac:dyDescent="0.2">
      <c r="I416" s="55" t="str">
        <f>+I6</f>
        <v>(----- 2018-2019 ------)</v>
      </c>
      <c r="J416" s="55"/>
      <c r="K416" s="55"/>
      <c r="L416" s="6"/>
      <c r="M416" s="55" t="str">
        <f>$M$6</f>
        <v>2019-2020</v>
      </c>
      <c r="N416" s="55"/>
      <c r="O416" s="55"/>
      <c r="P416" s="55"/>
      <c r="Q416" s="55"/>
    </row>
    <row r="417" spans="1:20" ht="11.85" customHeight="1" x14ac:dyDescent="0.2">
      <c r="C417" s="7" t="str">
        <f>$C$7</f>
        <v>2015-2016</v>
      </c>
      <c r="D417" s="6"/>
      <c r="E417" s="7" t="str">
        <f>$E$7</f>
        <v>2016-2017</v>
      </c>
      <c r="F417" s="6"/>
      <c r="G417" s="7" t="str">
        <f>$G$7</f>
        <v>2017-2018</v>
      </c>
      <c r="H417" s="6"/>
      <c r="I417" s="7" t="s">
        <v>9</v>
      </c>
      <c r="J417" s="6"/>
      <c r="K417" s="8" t="str">
        <f>+$K$7</f>
        <v>PROJECTED</v>
      </c>
      <c r="L417" s="6"/>
      <c r="M417" s="8" t="str">
        <f>$M$7</f>
        <v>2019-2020</v>
      </c>
      <c r="N417" s="6"/>
      <c r="O417" s="8" t="str">
        <f>$O$7</f>
        <v>2019-2020</v>
      </c>
      <c r="P417" s="6"/>
      <c r="Q417" s="8" t="str">
        <f>$Q$7</f>
        <v>APPROVED</v>
      </c>
    </row>
    <row r="418" spans="1:20" ht="11.85" customHeight="1" x14ac:dyDescent="0.2">
      <c r="A418" s="9" t="s">
        <v>257</v>
      </c>
      <c r="C418" s="10" t="s">
        <v>12</v>
      </c>
      <c r="D418" s="6"/>
      <c r="E418" s="10" t="s">
        <v>12</v>
      </c>
      <c r="F418" s="6"/>
      <c r="G418" s="10" t="s">
        <v>12</v>
      </c>
      <c r="H418" s="6"/>
      <c r="I418" s="10" t="s">
        <v>13</v>
      </c>
      <c r="J418" s="6"/>
      <c r="K418" s="11" t="s">
        <v>13</v>
      </c>
      <c r="L418" s="6"/>
      <c r="M418" s="11" t="str">
        <f>$M$8</f>
        <v>BASE</v>
      </c>
      <c r="N418" s="6"/>
      <c r="O418" s="11" t="str">
        <f>$O$8</f>
        <v>SUPPLEMENTAL</v>
      </c>
      <c r="P418" s="6"/>
      <c r="Q418" s="11" t="str">
        <f>$Q$8</f>
        <v>BUDGET</v>
      </c>
    </row>
    <row r="419" spans="1:20" ht="11.85" customHeight="1" x14ac:dyDescent="0.2">
      <c r="D419" s="2"/>
      <c r="F419" s="2"/>
      <c r="H419" s="2"/>
      <c r="J419" s="2"/>
      <c r="L419" s="2"/>
      <c r="N419" s="2"/>
      <c r="P419" s="2"/>
    </row>
    <row r="420" spans="1:20" ht="11.85" hidden="1" customHeight="1" x14ac:dyDescent="0.2">
      <c r="A420" s="3" t="s">
        <v>305</v>
      </c>
      <c r="C420" s="2">
        <v>0</v>
      </c>
      <c r="D420" s="2"/>
      <c r="E420" s="2">
        <v>0</v>
      </c>
      <c r="F420" s="2"/>
      <c r="G420" s="2">
        <v>0</v>
      </c>
      <c r="H420" s="2"/>
      <c r="I420" s="2">
        <v>0</v>
      </c>
      <c r="J420" s="2"/>
      <c r="K420" s="4">
        <v>0</v>
      </c>
      <c r="L420" s="2"/>
      <c r="M420" s="4">
        <v>0</v>
      </c>
      <c r="N420" s="2"/>
      <c r="O420" s="4">
        <v>0</v>
      </c>
      <c r="P420" s="2"/>
      <c r="Q420" s="4">
        <f>M420+O420</f>
        <v>0</v>
      </c>
      <c r="T420" s="14"/>
    </row>
    <row r="421" spans="1:20" ht="11.85" customHeight="1" x14ac:dyDescent="0.2">
      <c r="A421" s="3" t="s">
        <v>306</v>
      </c>
      <c r="C421" s="2">
        <v>0</v>
      </c>
      <c r="D421" s="2"/>
      <c r="E421" s="2">
        <v>0</v>
      </c>
      <c r="F421" s="2"/>
      <c r="G421" s="2">
        <v>0</v>
      </c>
      <c r="H421" s="2"/>
      <c r="I421" s="2">
        <v>0</v>
      </c>
      <c r="J421" s="2"/>
      <c r="K421" s="4">
        <v>0</v>
      </c>
      <c r="L421" s="2"/>
      <c r="M421" s="4">
        <v>0</v>
      </c>
      <c r="N421" s="2"/>
      <c r="O421" s="4">
        <v>0</v>
      </c>
      <c r="P421" s="2"/>
      <c r="Q421" s="4">
        <f>M421+O421</f>
        <v>0</v>
      </c>
      <c r="T421" s="14"/>
    </row>
    <row r="422" spans="1:20" ht="11.85" hidden="1" customHeight="1" x14ac:dyDescent="0.2">
      <c r="A422" s="3" t="s">
        <v>307</v>
      </c>
      <c r="C422" s="2">
        <v>0</v>
      </c>
      <c r="D422" s="2"/>
      <c r="E422" s="2">
        <v>0</v>
      </c>
      <c r="F422" s="2"/>
      <c r="G422" s="2">
        <v>0</v>
      </c>
      <c r="H422" s="2"/>
      <c r="I422" s="2">
        <v>0</v>
      </c>
      <c r="J422" s="2"/>
      <c r="K422" s="4">
        <v>0</v>
      </c>
      <c r="L422" s="2"/>
      <c r="M422" s="4">
        <v>0</v>
      </c>
      <c r="N422" s="2"/>
      <c r="O422" s="4">
        <v>0</v>
      </c>
      <c r="P422" s="2"/>
      <c r="Q422" s="4">
        <f>M422+O422</f>
        <v>0</v>
      </c>
      <c r="T422" s="14"/>
    </row>
    <row r="423" spans="1:20" ht="11.85" customHeight="1" x14ac:dyDescent="0.2">
      <c r="A423" s="3" t="s">
        <v>308</v>
      </c>
      <c r="C423" s="2">
        <v>0</v>
      </c>
      <c r="D423" s="2"/>
      <c r="E423" s="2">
        <v>0</v>
      </c>
      <c r="F423" s="2"/>
      <c r="G423" s="2">
        <v>0</v>
      </c>
      <c r="H423" s="2"/>
      <c r="I423" s="2">
        <v>0</v>
      </c>
      <c r="J423" s="2"/>
      <c r="K423" s="4">
        <v>0</v>
      </c>
      <c r="L423" s="2"/>
      <c r="M423" s="4">
        <v>0</v>
      </c>
      <c r="N423" s="2"/>
      <c r="O423" s="4">
        <v>0</v>
      </c>
      <c r="P423" s="2"/>
      <c r="Q423" s="4">
        <f>M423+O423</f>
        <v>0</v>
      </c>
      <c r="T423" s="14"/>
    </row>
    <row r="424" spans="1:20" ht="11.85" customHeight="1" x14ac:dyDescent="0.2">
      <c r="A424" s="3" t="s">
        <v>309</v>
      </c>
      <c r="C424" s="15">
        <v>0</v>
      </c>
      <c r="D424" s="2"/>
      <c r="E424" s="15">
        <v>0</v>
      </c>
      <c r="F424" s="2"/>
      <c r="G424" s="15">
        <v>0</v>
      </c>
      <c r="H424" s="2"/>
      <c r="I424" s="15">
        <v>0</v>
      </c>
      <c r="J424" s="2"/>
      <c r="K424" s="16">
        <v>0</v>
      </c>
      <c r="L424" s="2"/>
      <c r="M424" s="16">
        <v>0</v>
      </c>
      <c r="N424" s="2"/>
      <c r="O424" s="16">
        <v>0</v>
      </c>
      <c r="P424" s="2"/>
      <c r="Q424" s="16">
        <f>M424+O424</f>
        <v>0</v>
      </c>
      <c r="T424" s="14"/>
    </row>
    <row r="425" spans="1:20" ht="11.85" customHeight="1" x14ac:dyDescent="0.2">
      <c r="A425" s="3" t="s">
        <v>310</v>
      </c>
      <c r="C425" s="2">
        <f>SUM(C390:C405)+SUM(C420:C424)</f>
        <v>77465.62</v>
      </c>
      <c r="D425" s="2"/>
      <c r="E425" s="2">
        <f>SUM(E390:E405)+SUM(E420:E424)</f>
        <v>89464.6</v>
      </c>
      <c r="F425" s="2"/>
      <c r="G425" s="2">
        <f>SUM(G390:G405)+SUM(G420:G424)</f>
        <v>89919.58</v>
      </c>
      <c r="H425" s="2"/>
      <c r="I425" s="2">
        <f>SUM(I390:I405)+SUM(I420:I424)</f>
        <v>101250</v>
      </c>
      <c r="J425" s="2"/>
      <c r="K425" s="4">
        <f>SUM(K390:K405)+SUM(K420:K424)</f>
        <v>101250</v>
      </c>
      <c r="L425" s="2"/>
      <c r="M425" s="4">
        <f>SUM(M390:M405)+SUM(M420:M424)</f>
        <v>98600</v>
      </c>
      <c r="N425" s="2"/>
      <c r="O425" s="26">
        <f>SUM(O390:O405)+SUM(O420:O424)</f>
        <v>0</v>
      </c>
      <c r="P425" s="2"/>
      <c r="Q425" s="4">
        <f>SUM(Q390:Q405)+SUM(Q420:Q424)</f>
        <v>98600</v>
      </c>
    </row>
    <row r="426" spans="1:20" ht="11.85" customHeight="1" x14ac:dyDescent="0.2">
      <c r="D426" s="2"/>
      <c r="F426" s="2"/>
      <c r="H426" s="2"/>
      <c r="J426" s="2"/>
      <c r="L426" s="2"/>
      <c r="N426" s="2"/>
      <c r="P426" s="2"/>
    </row>
    <row r="427" spans="1:20" ht="11.85" customHeight="1" x14ac:dyDescent="0.2">
      <c r="A427" s="3" t="s">
        <v>311</v>
      </c>
      <c r="C427" s="20">
        <v>0</v>
      </c>
      <c r="D427" s="2"/>
      <c r="E427" s="20">
        <v>180750</v>
      </c>
      <c r="F427" s="2"/>
      <c r="G427" s="20">
        <v>0</v>
      </c>
      <c r="H427" s="2"/>
      <c r="I427" s="20">
        <v>25200</v>
      </c>
      <c r="J427" s="2"/>
      <c r="K427" s="21">
        <v>25200</v>
      </c>
      <c r="L427" s="2"/>
      <c r="M427" s="21">
        <v>0</v>
      </c>
      <c r="N427" s="2"/>
      <c r="O427" s="21">
        <v>0</v>
      </c>
      <c r="P427" s="2"/>
      <c r="Q427" s="21">
        <f>M427+O427</f>
        <v>0</v>
      </c>
      <c r="T427" s="14"/>
    </row>
    <row r="428" spans="1:20" ht="11.85" customHeight="1" x14ac:dyDescent="0.2">
      <c r="A428" s="3" t="s">
        <v>312</v>
      </c>
      <c r="C428" s="15">
        <v>0</v>
      </c>
      <c r="D428" s="2"/>
      <c r="E428" s="15">
        <v>0</v>
      </c>
      <c r="F428" s="2"/>
      <c r="G428" s="15">
        <v>0</v>
      </c>
      <c r="H428" s="2"/>
      <c r="I428" s="15">
        <v>0</v>
      </c>
      <c r="J428" s="2"/>
      <c r="K428" s="16">
        <v>0</v>
      </c>
      <c r="L428" s="2"/>
      <c r="M428" s="16">
        <v>0</v>
      </c>
      <c r="N428" s="2"/>
      <c r="O428" s="16">
        <v>0</v>
      </c>
      <c r="P428" s="2"/>
      <c r="Q428" s="16">
        <f>M428+O428</f>
        <v>0</v>
      </c>
      <c r="T428" s="14"/>
    </row>
    <row r="429" spans="1:20" ht="11.85" customHeight="1" x14ac:dyDescent="0.2">
      <c r="A429" s="3" t="s">
        <v>313</v>
      </c>
      <c r="C429" s="2">
        <f>SUM(C427:C428)</f>
        <v>0</v>
      </c>
      <c r="D429" s="2"/>
      <c r="E429" s="2">
        <f>SUM(E427:E428)</f>
        <v>180750</v>
      </c>
      <c r="F429" s="2"/>
      <c r="G429" s="2">
        <f>SUM(G427:G428)</f>
        <v>0</v>
      </c>
      <c r="H429" s="2"/>
      <c r="I429" s="2">
        <f>SUM(I427:I428)</f>
        <v>25200</v>
      </c>
      <c r="J429" s="2"/>
      <c r="K429" s="4">
        <f>SUM(K427:K428)</f>
        <v>25200</v>
      </c>
      <c r="L429" s="2"/>
      <c r="M429" s="4">
        <f>SUM(M427:M428)</f>
        <v>0</v>
      </c>
      <c r="N429" s="2"/>
      <c r="O429" s="4">
        <f>SUM(O427:O428)</f>
        <v>0</v>
      </c>
      <c r="P429" s="2"/>
      <c r="Q429" s="4">
        <f>SUM(Q427:Q428)</f>
        <v>0</v>
      </c>
    </row>
    <row r="430" spans="1:20" ht="11.85" customHeight="1" x14ac:dyDescent="0.2">
      <c r="D430" s="2"/>
      <c r="F430" s="2"/>
      <c r="H430" s="2"/>
      <c r="J430" s="2"/>
      <c r="L430" s="2"/>
      <c r="N430" s="2"/>
      <c r="P430" s="2"/>
    </row>
    <row r="431" spans="1:20" ht="11.85" customHeight="1" x14ac:dyDescent="0.2">
      <c r="A431" s="13" t="s">
        <v>314</v>
      </c>
      <c r="D431" s="2"/>
      <c r="F431" s="2"/>
      <c r="H431" s="2"/>
      <c r="J431" s="2"/>
      <c r="L431" s="2"/>
      <c r="N431" s="2"/>
      <c r="P431" s="2"/>
    </row>
    <row r="432" spans="1:20" ht="11.85" customHeight="1" x14ac:dyDescent="0.2">
      <c r="A432" s="3" t="s">
        <v>315</v>
      </c>
      <c r="C432" s="2">
        <v>0</v>
      </c>
      <c r="D432" s="2"/>
      <c r="E432" s="2">
        <v>11000</v>
      </c>
      <c r="F432" s="2"/>
      <c r="G432" s="2">
        <v>0</v>
      </c>
      <c r="H432" s="2"/>
      <c r="I432" s="2">
        <v>0</v>
      </c>
      <c r="J432" s="2"/>
      <c r="K432" s="4">
        <v>0</v>
      </c>
      <c r="L432" s="2"/>
      <c r="M432" s="4">
        <v>0</v>
      </c>
      <c r="N432" s="2"/>
      <c r="O432" s="4">
        <v>0</v>
      </c>
      <c r="P432" s="2"/>
      <c r="Q432" s="4">
        <f>+M432+O432</f>
        <v>0</v>
      </c>
    </row>
    <row r="433" spans="1:34" ht="11.85" customHeight="1" x14ac:dyDescent="0.2">
      <c r="A433" s="3" t="s">
        <v>316</v>
      </c>
      <c r="C433" s="2">
        <v>0</v>
      </c>
      <c r="D433" s="2"/>
      <c r="E433" s="2">
        <v>0</v>
      </c>
      <c r="F433" s="2"/>
      <c r="G433" s="2">
        <v>50000</v>
      </c>
      <c r="H433" s="2"/>
      <c r="I433" s="2">
        <v>0</v>
      </c>
      <c r="J433" s="2"/>
      <c r="K433" s="4">
        <v>0</v>
      </c>
      <c r="L433" s="2"/>
      <c r="M433" s="4">
        <v>0</v>
      </c>
      <c r="N433" s="2"/>
      <c r="O433" s="4">
        <v>0</v>
      </c>
      <c r="P433" s="2"/>
      <c r="Q433" s="4">
        <f>+M433+O433</f>
        <v>0</v>
      </c>
    </row>
    <row r="434" spans="1:34" ht="11.85" customHeight="1" x14ac:dyDescent="0.2">
      <c r="A434" s="3" t="s">
        <v>317</v>
      </c>
      <c r="C434" s="15">
        <v>0</v>
      </c>
      <c r="D434" s="2"/>
      <c r="E434" s="15">
        <v>0</v>
      </c>
      <c r="F434" s="2"/>
      <c r="G434" s="15">
        <v>0</v>
      </c>
      <c r="H434" s="2"/>
      <c r="I434" s="15">
        <v>32000</v>
      </c>
      <c r="J434" s="2"/>
      <c r="K434" s="16">
        <v>32000</v>
      </c>
      <c r="L434" s="2"/>
      <c r="M434" s="16">
        <v>0</v>
      </c>
      <c r="N434" s="2"/>
      <c r="O434" s="16">
        <v>0</v>
      </c>
      <c r="P434" s="2"/>
      <c r="Q434" s="16">
        <f>+M434+O434</f>
        <v>0</v>
      </c>
      <c r="T434" s="14"/>
    </row>
    <row r="435" spans="1:34" ht="11.85" customHeight="1" x14ac:dyDescent="0.2">
      <c r="A435" s="3" t="s">
        <v>318</v>
      </c>
      <c r="C435" s="2">
        <f>SUM(C432:C434)</f>
        <v>0</v>
      </c>
      <c r="D435" s="2"/>
      <c r="E435" s="2">
        <f>SUM(E432:E434)</f>
        <v>11000</v>
      </c>
      <c r="F435" s="2"/>
      <c r="G435" s="2">
        <f>SUM(G432:G434)</f>
        <v>50000</v>
      </c>
      <c r="H435" s="2"/>
      <c r="I435" s="2">
        <f>SUM(I432:I434)</f>
        <v>32000</v>
      </c>
      <c r="J435" s="2"/>
      <c r="K435" s="4">
        <f>SUM(K432:K434)</f>
        <v>32000</v>
      </c>
      <c r="L435" s="2"/>
      <c r="M435" s="4">
        <f>SUM(M432:M434)</f>
        <v>0</v>
      </c>
      <c r="N435" s="2"/>
      <c r="O435" s="4">
        <f>SUM(O432:O434)</f>
        <v>0</v>
      </c>
      <c r="P435" s="2"/>
      <c r="Q435" s="4">
        <f>SUM(Q432:Q434)</f>
        <v>0</v>
      </c>
    </row>
    <row r="436" spans="1:34" ht="11.85" customHeight="1" x14ac:dyDescent="0.2">
      <c r="D436" s="2"/>
      <c r="F436" s="2"/>
      <c r="H436" s="2"/>
      <c r="J436" s="2"/>
      <c r="L436" s="2"/>
      <c r="N436" s="2"/>
      <c r="P436" s="2"/>
    </row>
    <row r="437" spans="1:34" ht="11.85" customHeight="1" x14ac:dyDescent="0.2">
      <c r="A437" s="3" t="s">
        <v>319</v>
      </c>
      <c r="C437" s="2">
        <f>C368+C387+C425+C429+C435</f>
        <v>545336.22</v>
      </c>
      <c r="D437" s="2"/>
      <c r="E437" s="2">
        <f>E368+E387+E425+E429+E435</f>
        <v>777102.04999999993</v>
      </c>
      <c r="F437" s="2"/>
      <c r="G437" s="2">
        <f>G368+G387+G425+G429+G435</f>
        <v>677609.19</v>
      </c>
      <c r="H437" s="2"/>
      <c r="I437" s="2">
        <f>I368+I387+I425+I429+I435</f>
        <v>667784</v>
      </c>
      <c r="J437" s="2"/>
      <c r="K437" s="4">
        <f>K368+K387+K425+K429+K435</f>
        <v>923880</v>
      </c>
      <c r="L437" s="2"/>
      <c r="M437" s="4">
        <f>M368+M387+M425+M429+M435</f>
        <v>617180</v>
      </c>
      <c r="N437" s="2"/>
      <c r="O437" s="26">
        <f>O368+O387+O425+O429+O435</f>
        <v>0</v>
      </c>
      <c r="P437" s="2"/>
      <c r="Q437" s="4">
        <f>Q368+Q387+Q425+Q429+Q435</f>
        <v>617180</v>
      </c>
      <c r="T437" s="14"/>
      <c r="U437" s="2"/>
    </row>
    <row r="438" spans="1:34" ht="11.85" customHeight="1" x14ac:dyDescent="0.2">
      <c r="D438" s="2"/>
      <c r="F438" s="2"/>
      <c r="H438" s="2"/>
      <c r="J438" s="2"/>
      <c r="L438" s="2"/>
      <c r="N438" s="2"/>
      <c r="P438" s="2"/>
    </row>
    <row r="439" spans="1:34" ht="11.85" customHeight="1" x14ac:dyDescent="0.2">
      <c r="D439" s="2"/>
      <c r="F439" s="2"/>
      <c r="H439" s="2"/>
      <c r="J439" s="2"/>
      <c r="L439" s="2"/>
      <c r="N439" s="2"/>
      <c r="P439" s="2"/>
    </row>
    <row r="440" spans="1:34" ht="11.85" customHeight="1" x14ac:dyDescent="0.2">
      <c r="D440" s="2"/>
      <c r="F440" s="2"/>
      <c r="H440" s="2"/>
      <c r="J440" s="2"/>
      <c r="L440" s="2"/>
      <c r="N440" s="2"/>
      <c r="P440" s="2"/>
    </row>
    <row r="441" spans="1:34" ht="11.85" customHeight="1" x14ac:dyDescent="0.2">
      <c r="D441" s="2"/>
      <c r="F441" s="2"/>
      <c r="H441" s="2"/>
      <c r="J441" s="2"/>
      <c r="L441" s="2"/>
      <c r="N441" s="2"/>
      <c r="P441" s="2"/>
    </row>
    <row r="442" spans="1:34" s="4" customFormat="1" ht="11.85" customHeight="1" x14ac:dyDescent="0.2">
      <c r="A442" s="3"/>
      <c r="B442" s="3"/>
      <c r="C442" s="2"/>
      <c r="D442" s="2"/>
      <c r="E442" s="2"/>
      <c r="F442" s="2"/>
      <c r="G442" s="2"/>
      <c r="H442" s="2"/>
      <c r="I442" s="2"/>
      <c r="J442" s="2"/>
      <c r="L442" s="2"/>
      <c r="N442" s="2"/>
      <c r="P442" s="2"/>
      <c r="R442" s="3"/>
      <c r="T442" s="5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s="4" customFormat="1" ht="11.85" customHeight="1" x14ac:dyDescent="0.2">
      <c r="A443" s="3"/>
      <c r="B443" s="3"/>
      <c r="C443" s="2"/>
      <c r="D443" s="2"/>
      <c r="E443" s="2"/>
      <c r="F443" s="2"/>
      <c r="G443" s="2"/>
      <c r="H443" s="2"/>
      <c r="I443" s="2"/>
      <c r="J443" s="2"/>
      <c r="L443" s="2"/>
      <c r="N443" s="2"/>
      <c r="P443" s="2"/>
      <c r="R443" s="3"/>
      <c r="T443" s="5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s="4" customFormat="1" ht="11.85" customHeight="1" x14ac:dyDescent="0.2">
      <c r="A444" s="3"/>
      <c r="B444" s="3"/>
      <c r="C444" s="2"/>
      <c r="D444" s="2"/>
      <c r="E444" s="2"/>
      <c r="F444" s="2"/>
      <c r="G444" s="2"/>
      <c r="H444" s="2"/>
      <c r="I444" s="2"/>
      <c r="J444" s="2"/>
      <c r="L444" s="2"/>
      <c r="N444" s="2"/>
      <c r="P444" s="2"/>
      <c r="R444" s="3"/>
      <c r="T444" s="5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s="4" customFormat="1" ht="11.85" customHeight="1" x14ac:dyDescent="0.2">
      <c r="A445" s="3"/>
      <c r="B445" s="3"/>
      <c r="C445" s="2"/>
      <c r="D445" s="2"/>
      <c r="E445" s="2"/>
      <c r="F445" s="2"/>
      <c r="G445" s="2"/>
      <c r="H445" s="2"/>
      <c r="I445" s="2"/>
      <c r="J445" s="2"/>
      <c r="L445" s="2"/>
      <c r="N445" s="2"/>
      <c r="P445" s="2"/>
      <c r="R445" s="3"/>
      <c r="T445" s="5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s="4" customFormat="1" ht="11.85" customHeight="1" x14ac:dyDescent="0.2">
      <c r="A446" s="3"/>
      <c r="B446" s="3"/>
      <c r="C446" s="2"/>
      <c r="D446" s="2"/>
      <c r="E446" s="2"/>
      <c r="F446" s="2"/>
      <c r="G446" s="2"/>
      <c r="H446" s="2"/>
      <c r="I446" s="2"/>
      <c r="J446" s="2"/>
      <c r="L446" s="2"/>
      <c r="N446" s="2"/>
      <c r="P446" s="2"/>
      <c r="R446" s="3"/>
      <c r="T446" s="5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s="4" customFormat="1" ht="11.85" customHeight="1" x14ac:dyDescent="0.2">
      <c r="A447" s="3"/>
      <c r="B447" s="3"/>
      <c r="C447" s="2"/>
      <c r="D447" s="2"/>
      <c r="E447" s="2"/>
      <c r="F447" s="2"/>
      <c r="G447" s="2"/>
      <c r="H447" s="2"/>
      <c r="I447" s="2"/>
      <c r="J447" s="2"/>
      <c r="L447" s="2"/>
      <c r="N447" s="2"/>
      <c r="P447" s="2"/>
      <c r="R447" s="3"/>
      <c r="T447" s="5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s="4" customFormat="1" ht="11.85" customHeight="1" x14ac:dyDescent="0.2">
      <c r="A448" s="3"/>
      <c r="B448" s="3"/>
      <c r="C448" s="2"/>
      <c r="D448" s="2"/>
      <c r="E448" s="2"/>
      <c r="F448" s="2"/>
      <c r="G448" s="2"/>
      <c r="H448" s="2"/>
      <c r="I448" s="2"/>
      <c r="J448" s="2"/>
      <c r="L448" s="2"/>
      <c r="N448" s="2"/>
      <c r="P448" s="2"/>
      <c r="R448" s="3"/>
      <c r="T448" s="5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s="4" customFormat="1" ht="11.85" customHeight="1" x14ac:dyDescent="0.2">
      <c r="A449" s="3"/>
      <c r="B449" s="3"/>
      <c r="C449" s="2"/>
      <c r="D449" s="2"/>
      <c r="E449" s="2"/>
      <c r="F449" s="2"/>
      <c r="G449" s="2"/>
      <c r="H449" s="2"/>
      <c r="I449" s="2"/>
      <c r="J449" s="2"/>
      <c r="L449" s="2"/>
      <c r="N449" s="2"/>
      <c r="P449" s="2"/>
      <c r="R449" s="3"/>
      <c r="T449" s="5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s="4" customFormat="1" ht="11.85" customHeight="1" x14ac:dyDescent="0.2">
      <c r="A450" s="3"/>
      <c r="B450" s="3"/>
      <c r="C450" s="2"/>
      <c r="D450" s="2"/>
      <c r="E450" s="2"/>
      <c r="F450" s="2"/>
      <c r="G450" s="2"/>
      <c r="H450" s="2"/>
      <c r="I450" s="2"/>
      <c r="J450" s="2"/>
      <c r="L450" s="2"/>
      <c r="N450" s="2"/>
      <c r="P450" s="2"/>
      <c r="R450" s="3"/>
      <c r="T450" s="5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s="4" customFormat="1" ht="11.85" customHeight="1" x14ac:dyDescent="0.2">
      <c r="A451" s="3"/>
      <c r="B451" s="3"/>
      <c r="C451" s="2"/>
      <c r="D451" s="2"/>
      <c r="E451" s="2"/>
      <c r="F451" s="2"/>
      <c r="G451" s="2"/>
      <c r="H451" s="2"/>
      <c r="I451" s="2"/>
      <c r="J451" s="2"/>
      <c r="L451" s="2"/>
      <c r="N451" s="2"/>
      <c r="P451" s="2"/>
      <c r="R451" s="3"/>
      <c r="T451" s="5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s="4" customFormat="1" ht="11.85" customHeight="1" x14ac:dyDescent="0.2">
      <c r="A452" s="3"/>
      <c r="B452" s="3"/>
      <c r="C452" s="2"/>
      <c r="D452" s="2"/>
      <c r="E452" s="2"/>
      <c r="F452" s="2"/>
      <c r="G452" s="2"/>
      <c r="H452" s="2"/>
      <c r="I452" s="2"/>
      <c r="J452" s="2"/>
      <c r="L452" s="2"/>
      <c r="N452" s="2"/>
      <c r="P452" s="2"/>
      <c r="R452" s="3"/>
      <c r="T452" s="5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s="4" customFormat="1" ht="11.85" customHeight="1" x14ac:dyDescent="0.2">
      <c r="A453" s="3"/>
      <c r="B453" s="3"/>
      <c r="C453" s="2"/>
      <c r="D453" s="2"/>
      <c r="E453" s="2"/>
      <c r="F453" s="2"/>
      <c r="G453" s="2"/>
      <c r="H453" s="2"/>
      <c r="I453" s="2"/>
      <c r="J453" s="2"/>
      <c r="L453" s="2"/>
      <c r="N453" s="2"/>
      <c r="P453" s="2"/>
      <c r="R453" s="3"/>
      <c r="T453" s="5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s="4" customFormat="1" ht="11.85" customHeight="1" x14ac:dyDescent="0.2">
      <c r="A454" s="3"/>
      <c r="B454" s="3"/>
      <c r="C454" s="2"/>
      <c r="D454" s="2"/>
      <c r="E454" s="2"/>
      <c r="F454" s="2"/>
      <c r="G454" s="2"/>
      <c r="H454" s="2"/>
      <c r="I454" s="2"/>
      <c r="J454" s="2"/>
      <c r="L454" s="2"/>
      <c r="N454" s="2"/>
      <c r="P454" s="2"/>
      <c r="R454" s="3"/>
      <c r="T454" s="5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s="4" customFormat="1" ht="11.85" customHeight="1" x14ac:dyDescent="0.2">
      <c r="A455" s="3"/>
      <c r="B455" s="3"/>
      <c r="C455" s="2"/>
      <c r="D455" s="2"/>
      <c r="E455" s="2"/>
      <c r="F455" s="2"/>
      <c r="G455" s="2"/>
      <c r="H455" s="2"/>
      <c r="I455" s="2"/>
      <c r="J455" s="2"/>
      <c r="L455" s="2"/>
      <c r="N455" s="2"/>
      <c r="P455" s="2"/>
      <c r="R455" s="3"/>
      <c r="T455" s="5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s="4" customFormat="1" ht="11.85" customHeight="1" x14ac:dyDescent="0.2">
      <c r="A456" s="3"/>
      <c r="B456" s="3"/>
      <c r="C456" s="2"/>
      <c r="D456" s="2"/>
      <c r="E456" s="2"/>
      <c r="F456" s="2"/>
      <c r="G456" s="2"/>
      <c r="H456" s="2"/>
      <c r="I456" s="2"/>
      <c r="J456" s="2"/>
      <c r="L456" s="2"/>
      <c r="N456" s="2"/>
      <c r="P456" s="2"/>
      <c r="R456" s="3"/>
      <c r="T456" s="5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s="4" customFormat="1" ht="11.85" customHeight="1" x14ac:dyDescent="0.2">
      <c r="A457" s="3"/>
      <c r="B457" s="3"/>
      <c r="C457" s="2"/>
      <c r="D457" s="2"/>
      <c r="E457" s="2"/>
      <c r="F457" s="2"/>
      <c r="G457" s="2"/>
      <c r="H457" s="2"/>
      <c r="I457" s="2"/>
      <c r="J457" s="2"/>
      <c r="L457" s="2"/>
      <c r="N457" s="2"/>
      <c r="P457" s="2"/>
      <c r="R457" s="3"/>
      <c r="T457" s="5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s="4" customFormat="1" ht="11.85" customHeight="1" x14ac:dyDescent="0.2">
      <c r="A458" s="3"/>
      <c r="B458" s="3"/>
      <c r="C458" s="2"/>
      <c r="D458" s="2"/>
      <c r="E458" s="2"/>
      <c r="F458" s="2"/>
      <c r="G458" s="2"/>
      <c r="H458" s="2"/>
      <c r="I458" s="2"/>
      <c r="J458" s="2"/>
      <c r="L458" s="2"/>
      <c r="N458" s="2"/>
      <c r="P458" s="2"/>
      <c r="R458" s="3"/>
      <c r="T458" s="5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s="4" customFormat="1" ht="11.85" customHeight="1" x14ac:dyDescent="0.2">
      <c r="A459" s="3"/>
      <c r="B459" s="3"/>
      <c r="C459" s="2"/>
      <c r="D459" s="2"/>
      <c r="E459" s="2"/>
      <c r="F459" s="2"/>
      <c r="G459" s="2"/>
      <c r="H459" s="2"/>
      <c r="I459" s="2"/>
      <c r="J459" s="2"/>
      <c r="L459" s="2"/>
      <c r="N459" s="2"/>
      <c r="P459" s="2"/>
      <c r="R459" s="3"/>
      <c r="T459" s="5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s="4" customFormat="1" ht="11.85" customHeight="1" x14ac:dyDescent="0.2">
      <c r="A460" s="3"/>
      <c r="B460" s="3"/>
      <c r="C460" s="2"/>
      <c r="D460" s="2"/>
      <c r="E460" s="2"/>
      <c r="F460" s="2"/>
      <c r="G460" s="2"/>
      <c r="H460" s="2"/>
      <c r="I460" s="2"/>
      <c r="J460" s="2"/>
      <c r="L460" s="2"/>
      <c r="N460" s="2"/>
      <c r="P460" s="2"/>
      <c r="R460" s="3"/>
      <c r="T460" s="5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s="4" customFormat="1" ht="11.85" customHeight="1" x14ac:dyDescent="0.2">
      <c r="A461" s="3"/>
      <c r="B461" s="3"/>
      <c r="C461" s="2"/>
      <c r="D461" s="2"/>
      <c r="E461" s="2"/>
      <c r="F461" s="2"/>
      <c r="G461" s="2"/>
      <c r="H461" s="2"/>
      <c r="I461" s="2"/>
      <c r="J461" s="2"/>
      <c r="L461" s="2"/>
      <c r="N461" s="2"/>
      <c r="P461" s="2"/>
      <c r="R461" s="3"/>
      <c r="T461" s="5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s="4" customFormat="1" ht="11.85" customHeight="1" x14ac:dyDescent="0.2">
      <c r="A462" s="3"/>
      <c r="B462" s="3"/>
      <c r="C462" s="2"/>
      <c r="D462" s="2"/>
      <c r="E462" s="2"/>
      <c r="F462" s="2"/>
      <c r="G462" s="2"/>
      <c r="H462" s="2"/>
      <c r="I462" s="2"/>
      <c r="J462" s="2"/>
      <c r="L462" s="2"/>
      <c r="N462" s="2"/>
      <c r="P462" s="2"/>
      <c r="R462" s="3"/>
      <c r="T462" s="5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s="4" customFormat="1" ht="11.85" customHeight="1" x14ac:dyDescent="0.2">
      <c r="A463" s="3"/>
      <c r="B463" s="3"/>
      <c r="C463" s="2"/>
      <c r="D463" s="2"/>
      <c r="E463" s="2"/>
      <c r="F463" s="2"/>
      <c r="G463" s="2"/>
      <c r="H463" s="2"/>
      <c r="I463" s="2"/>
      <c r="J463" s="2"/>
      <c r="L463" s="2"/>
      <c r="N463" s="2"/>
      <c r="P463" s="2"/>
      <c r="R463" s="3"/>
      <c r="T463" s="5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s="4" customFormat="1" ht="11.85" customHeight="1" x14ac:dyDescent="0.2">
      <c r="A464" s="3"/>
      <c r="B464" s="3"/>
      <c r="C464" s="2"/>
      <c r="D464" s="2"/>
      <c r="E464" s="2"/>
      <c r="F464" s="2"/>
      <c r="G464" s="2"/>
      <c r="H464" s="2"/>
      <c r="I464" s="2"/>
      <c r="J464" s="2"/>
      <c r="L464" s="2"/>
      <c r="N464" s="2"/>
      <c r="P464" s="2"/>
      <c r="R464" s="3"/>
      <c r="T464" s="5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s="4" customFormat="1" ht="11.85" customHeight="1" x14ac:dyDescent="0.2">
      <c r="A465" s="3"/>
      <c r="B465" s="3"/>
      <c r="C465" s="2"/>
      <c r="D465" s="2"/>
      <c r="E465" s="2"/>
      <c r="F465" s="2"/>
      <c r="G465" s="2"/>
      <c r="H465" s="2"/>
      <c r="I465" s="2"/>
      <c r="J465" s="2"/>
      <c r="L465" s="2"/>
      <c r="N465" s="2"/>
      <c r="P465" s="2"/>
      <c r="R465" s="3"/>
      <c r="T465" s="5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s="4" customFormat="1" ht="11.85" customHeight="1" x14ac:dyDescent="0.2">
      <c r="A466" s="3"/>
      <c r="B466" s="3"/>
      <c r="C466" s="2"/>
      <c r="D466" s="2"/>
      <c r="E466" s="2"/>
      <c r="F466" s="2"/>
      <c r="G466" s="2"/>
      <c r="H466" s="2"/>
      <c r="I466" s="2"/>
      <c r="J466" s="2"/>
      <c r="L466" s="2"/>
      <c r="N466" s="2"/>
      <c r="P466" s="2"/>
      <c r="R466" s="3"/>
      <c r="T466" s="5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s="4" customFormat="1" ht="11.85" customHeight="1" x14ac:dyDescent="0.2">
      <c r="A467" s="3"/>
      <c r="B467" s="3"/>
      <c r="C467" s="2"/>
      <c r="D467" s="2"/>
      <c r="E467" s="2"/>
      <c r="F467" s="2"/>
      <c r="G467" s="2"/>
      <c r="H467" s="2"/>
      <c r="I467" s="2"/>
      <c r="J467" s="2"/>
      <c r="L467" s="2"/>
      <c r="N467" s="2"/>
      <c r="P467" s="2"/>
      <c r="R467" s="3"/>
      <c r="T467" s="5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s="4" customFormat="1" ht="11.85" customHeight="1" x14ac:dyDescent="0.2">
      <c r="A468" s="3"/>
      <c r="B468" s="3"/>
      <c r="C468" s="2"/>
      <c r="D468" s="2"/>
      <c r="E468" s="2"/>
      <c r="F468" s="2"/>
      <c r="G468" s="2"/>
      <c r="H468" s="2"/>
      <c r="I468" s="2"/>
      <c r="J468" s="2"/>
      <c r="L468" s="2"/>
      <c r="N468" s="2"/>
      <c r="P468" s="2"/>
      <c r="R468" s="3"/>
      <c r="T468" s="5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s="4" customFormat="1" ht="11.85" customHeight="1" x14ac:dyDescent="0.2">
      <c r="A469" s="3"/>
      <c r="B469" s="3"/>
      <c r="C469" s="2"/>
      <c r="D469" s="2"/>
      <c r="E469" s="2"/>
      <c r="F469" s="2"/>
      <c r="G469" s="2"/>
      <c r="H469" s="2"/>
      <c r="I469" s="2"/>
      <c r="J469" s="2"/>
      <c r="L469" s="2"/>
      <c r="N469" s="2"/>
      <c r="P469" s="2"/>
      <c r="R469" s="3"/>
      <c r="T469" s="5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s="4" customFormat="1" ht="11.85" customHeight="1" x14ac:dyDescent="0.2">
      <c r="A470" s="3"/>
      <c r="B470" s="3"/>
      <c r="C470" s="2"/>
      <c r="D470" s="2"/>
      <c r="E470" s="2"/>
      <c r="F470" s="2"/>
      <c r="G470" s="2"/>
      <c r="H470" s="2"/>
      <c r="I470" s="2"/>
      <c r="J470" s="2"/>
      <c r="L470" s="2"/>
      <c r="N470" s="2"/>
      <c r="P470" s="2"/>
      <c r="R470" s="3"/>
      <c r="T470" s="5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s="4" customFormat="1" ht="11.85" customHeight="1" x14ac:dyDescent="0.2">
      <c r="A471" s="3"/>
      <c r="B471" s="3"/>
      <c r="C471" s="2"/>
      <c r="D471" s="2"/>
      <c r="E471" s="2"/>
      <c r="F471" s="2"/>
      <c r="G471" s="2"/>
      <c r="H471" s="2"/>
      <c r="I471" s="2"/>
      <c r="J471" s="2"/>
      <c r="L471" s="2"/>
      <c r="N471" s="2"/>
      <c r="P471" s="2"/>
      <c r="R471" s="3"/>
      <c r="T471" s="5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s="4" customFormat="1" ht="11.85" customHeight="1" x14ac:dyDescent="0.2">
      <c r="A472" s="3"/>
      <c r="B472" s="3"/>
      <c r="C472" s="2"/>
      <c r="D472" s="2"/>
      <c r="E472" s="2"/>
      <c r="F472" s="2"/>
      <c r="G472" s="2"/>
      <c r="H472" s="2"/>
      <c r="I472" s="2"/>
      <c r="J472" s="2"/>
      <c r="L472" s="2"/>
      <c r="N472" s="2"/>
      <c r="P472" s="2"/>
      <c r="R472" s="3"/>
      <c r="T472" s="5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s="4" customFormat="1" ht="11.85" customHeight="1" x14ac:dyDescent="0.2">
      <c r="A473" s="3"/>
      <c r="B473" s="3"/>
      <c r="C473" s="2"/>
      <c r="D473" s="2"/>
      <c r="E473" s="2"/>
      <c r="F473" s="2"/>
      <c r="G473" s="2"/>
      <c r="H473" s="2"/>
      <c r="I473" s="2"/>
      <c r="J473" s="2"/>
      <c r="L473" s="2"/>
      <c r="N473" s="2"/>
      <c r="P473" s="2"/>
      <c r="R473" s="3"/>
      <c r="T473" s="5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ht="11.85" customHeight="1" x14ac:dyDescent="0.2">
      <c r="D474" s="2"/>
      <c r="F474" s="2"/>
      <c r="H474" s="2"/>
      <c r="J474" s="2"/>
      <c r="L474" s="2"/>
      <c r="N474" s="2"/>
      <c r="P474" s="2"/>
    </row>
    <row r="475" spans="1:34" ht="11.85" customHeight="1" x14ac:dyDescent="0.2">
      <c r="D475" s="2"/>
      <c r="F475" s="2"/>
      <c r="H475" s="2"/>
      <c r="J475" s="2"/>
      <c r="L475" s="2"/>
      <c r="N475" s="2"/>
      <c r="P475" s="2"/>
    </row>
    <row r="476" spans="1:34" ht="11.85" customHeight="1" x14ac:dyDescent="0.2">
      <c r="A476" s="1"/>
      <c r="B476" s="1"/>
      <c r="E476" s="2" t="str">
        <f>$E$1</f>
        <v>CITY OF BRADY</v>
      </c>
    </row>
    <row r="477" spans="1:34" ht="11.85" customHeight="1" x14ac:dyDescent="0.2">
      <c r="E477" s="2" t="str">
        <f>$E$2</f>
        <v>BUDGET REPORT</v>
      </c>
    </row>
    <row r="478" spans="1:34" ht="11.85" customHeight="1" x14ac:dyDescent="0.2">
      <c r="E478" s="2" t="str">
        <f>$E$3</f>
        <v>FISCAL YEAR 2019 - 2020</v>
      </c>
    </row>
    <row r="479" spans="1:34" ht="11.85" customHeight="1" x14ac:dyDescent="0.2">
      <c r="A479" s="3" t="s">
        <v>3</v>
      </c>
    </row>
    <row r="480" spans="1:34" ht="11.85" customHeight="1" x14ac:dyDescent="0.2">
      <c r="A480" s="3" t="s">
        <v>320</v>
      </c>
    </row>
    <row r="481" spans="1:21" ht="11.85" customHeight="1" x14ac:dyDescent="0.2">
      <c r="I481" s="55" t="str">
        <f>+I6</f>
        <v>(----- 2018-2019 ------)</v>
      </c>
      <c r="J481" s="55"/>
      <c r="K481" s="55"/>
      <c r="L481" s="6"/>
      <c r="M481" s="55" t="str">
        <f>$M$6</f>
        <v>2019-2020</v>
      </c>
      <c r="N481" s="55"/>
      <c r="O481" s="55"/>
      <c r="P481" s="55"/>
      <c r="Q481" s="55"/>
    </row>
    <row r="482" spans="1:21" ht="11.85" customHeight="1" x14ac:dyDescent="0.2">
      <c r="C482" s="7" t="str">
        <f>$C$7</f>
        <v>2015-2016</v>
      </c>
      <c r="D482" s="6"/>
      <c r="E482" s="7" t="str">
        <f>$E$7</f>
        <v>2016-2017</v>
      </c>
      <c r="F482" s="6"/>
      <c r="G482" s="7" t="str">
        <f>$G$7</f>
        <v>2017-2018</v>
      </c>
      <c r="H482" s="6"/>
      <c r="I482" s="7" t="s">
        <v>9</v>
      </c>
      <c r="J482" s="6"/>
      <c r="K482" s="8" t="str">
        <f>+$K$7</f>
        <v>PROJECTED</v>
      </c>
      <c r="L482" s="6"/>
      <c r="M482" s="8" t="str">
        <f>$M$7</f>
        <v>2019-2020</v>
      </c>
      <c r="N482" s="6"/>
      <c r="O482" s="8" t="str">
        <f>$O$7</f>
        <v>2019-2020</v>
      </c>
      <c r="P482" s="6"/>
      <c r="Q482" s="8" t="str">
        <f>$Q$7</f>
        <v>APPROVED</v>
      </c>
    </row>
    <row r="483" spans="1:21" ht="11.85" customHeight="1" x14ac:dyDescent="0.2">
      <c r="A483" s="9" t="s">
        <v>257</v>
      </c>
      <c r="C483" s="10" t="s">
        <v>12</v>
      </c>
      <c r="D483" s="6"/>
      <c r="E483" s="10" t="s">
        <v>12</v>
      </c>
      <c r="F483" s="6"/>
      <c r="G483" s="10" t="s">
        <v>12</v>
      </c>
      <c r="H483" s="6"/>
      <c r="I483" s="10" t="s">
        <v>13</v>
      </c>
      <c r="J483" s="6"/>
      <c r="K483" s="11" t="s">
        <v>13</v>
      </c>
      <c r="L483" s="6"/>
      <c r="M483" s="11" t="str">
        <f>$M$8</f>
        <v>BASE</v>
      </c>
      <c r="N483" s="6"/>
      <c r="O483" s="11" t="str">
        <f>$O$8</f>
        <v>SUPPLEMENTAL</v>
      </c>
      <c r="P483" s="6"/>
      <c r="Q483" s="11" t="str">
        <f>$Q$8</f>
        <v>BUDGET</v>
      </c>
    </row>
    <row r="484" spans="1:21" ht="11.85" customHeight="1" x14ac:dyDescent="0.2"/>
    <row r="485" spans="1:21" ht="11.85" customHeight="1" x14ac:dyDescent="0.2">
      <c r="A485" s="13" t="s">
        <v>258</v>
      </c>
    </row>
    <row r="486" spans="1:21" ht="11.85" customHeight="1" x14ac:dyDescent="0.2">
      <c r="A486" s="3" t="s">
        <v>321</v>
      </c>
      <c r="C486" s="2">
        <v>133758.03</v>
      </c>
      <c r="D486" s="2"/>
      <c r="E486" s="2">
        <v>76442.2</v>
      </c>
      <c r="F486" s="2"/>
      <c r="G486" s="2">
        <v>74668.59</v>
      </c>
      <c r="H486" s="2"/>
      <c r="I486" s="2">
        <v>90200</v>
      </c>
      <c r="J486" s="2"/>
      <c r="K486" s="4">
        <v>82200</v>
      </c>
      <c r="L486" s="2"/>
      <c r="M486" s="4">
        <v>87541</v>
      </c>
      <c r="N486" s="2"/>
      <c r="O486" s="4">
        <v>0</v>
      </c>
      <c r="P486" s="2"/>
      <c r="Q486" s="4">
        <f t="shared" ref="Q486:Q494" si="20">M486+O486</f>
        <v>87541</v>
      </c>
      <c r="T486" s="14"/>
    </row>
    <row r="487" spans="1:21" ht="11.85" customHeight="1" x14ac:dyDescent="0.2">
      <c r="A487" s="3" t="s">
        <v>322</v>
      </c>
      <c r="C487" s="2">
        <v>0</v>
      </c>
      <c r="D487" s="2"/>
      <c r="E487" s="2">
        <v>0</v>
      </c>
      <c r="F487" s="2"/>
      <c r="G487" s="2">
        <v>0</v>
      </c>
      <c r="H487" s="2"/>
      <c r="I487" s="2">
        <v>0</v>
      </c>
      <c r="J487" s="2"/>
      <c r="K487" s="4">
        <v>0</v>
      </c>
      <c r="L487" s="2"/>
      <c r="M487" s="4">
        <v>0</v>
      </c>
      <c r="N487" s="2"/>
      <c r="O487" s="4">
        <v>0</v>
      </c>
      <c r="P487" s="2"/>
      <c r="Q487" s="4">
        <f t="shared" si="20"/>
        <v>0</v>
      </c>
      <c r="T487" s="14"/>
    </row>
    <row r="488" spans="1:21" ht="11.85" customHeight="1" x14ac:dyDescent="0.2">
      <c r="A488" s="3" t="s">
        <v>323</v>
      </c>
      <c r="C488" s="2">
        <v>10177.129999999999</v>
      </c>
      <c r="D488" s="2"/>
      <c r="E488" s="2">
        <v>1587.34</v>
      </c>
      <c r="F488" s="2"/>
      <c r="G488" s="2">
        <v>912.27</v>
      </c>
      <c r="H488" s="2"/>
      <c r="I488" s="2">
        <v>3500</v>
      </c>
      <c r="J488" s="2"/>
      <c r="K488" s="4">
        <v>3500</v>
      </c>
      <c r="L488" s="2"/>
      <c r="M488" s="4">
        <v>3500</v>
      </c>
      <c r="N488" s="2"/>
      <c r="O488" s="4">
        <v>0</v>
      </c>
      <c r="P488" s="2"/>
      <c r="Q488" s="4">
        <f t="shared" si="20"/>
        <v>3500</v>
      </c>
      <c r="T488" s="14"/>
    </row>
    <row r="489" spans="1:21" ht="11.85" customHeight="1" x14ac:dyDescent="0.2">
      <c r="A489" s="3" t="s">
        <v>324</v>
      </c>
      <c r="C489" s="2">
        <v>2200</v>
      </c>
      <c r="D489" s="2"/>
      <c r="E489" s="2">
        <v>0</v>
      </c>
      <c r="F489" s="2"/>
      <c r="G489" s="2">
        <v>0</v>
      </c>
      <c r="H489" s="2"/>
      <c r="I489" s="2">
        <v>0</v>
      </c>
      <c r="J489" s="2"/>
      <c r="K489" s="4">
        <v>0</v>
      </c>
      <c r="L489" s="2"/>
      <c r="M489" s="4">
        <v>0</v>
      </c>
      <c r="N489" s="2"/>
      <c r="O489" s="4">
        <v>0</v>
      </c>
      <c r="P489" s="2"/>
      <c r="Q489" s="4">
        <f t="shared" si="20"/>
        <v>0</v>
      </c>
      <c r="T489" s="14"/>
    </row>
    <row r="490" spans="1:21" ht="11.85" customHeight="1" x14ac:dyDescent="0.2">
      <c r="A490" s="3" t="s">
        <v>325</v>
      </c>
      <c r="C490" s="2">
        <v>23483.47</v>
      </c>
      <c r="D490" s="2"/>
      <c r="E490" s="2">
        <v>19728</v>
      </c>
      <c r="F490" s="2"/>
      <c r="G490" s="2">
        <v>22868.16</v>
      </c>
      <c r="H490" s="2"/>
      <c r="I490" s="2">
        <v>24919</v>
      </c>
      <c r="J490" s="2"/>
      <c r="K490" s="4">
        <v>21511</v>
      </c>
      <c r="L490" s="2"/>
      <c r="M490" s="4">
        <v>24120</v>
      </c>
      <c r="N490" s="2"/>
      <c r="O490" s="4">
        <v>0</v>
      </c>
      <c r="P490" s="2"/>
      <c r="Q490" s="4">
        <f t="shared" si="20"/>
        <v>24120</v>
      </c>
      <c r="T490" s="14"/>
    </row>
    <row r="491" spans="1:21" ht="11.85" customHeight="1" x14ac:dyDescent="0.2">
      <c r="A491" s="3" t="s">
        <v>326</v>
      </c>
      <c r="C491" s="2">
        <v>12308.39</v>
      </c>
      <c r="D491" s="2"/>
      <c r="E491" s="2">
        <v>7402.48</v>
      </c>
      <c r="F491" s="2"/>
      <c r="G491" s="2">
        <v>7571.38</v>
      </c>
      <c r="H491" s="2"/>
      <c r="I491" s="2">
        <v>7898</v>
      </c>
      <c r="J491" s="2"/>
      <c r="K491" s="4">
        <v>7898</v>
      </c>
      <c r="L491" s="2"/>
      <c r="M491" s="4">
        <v>7842</v>
      </c>
      <c r="N491" s="2"/>
      <c r="O491" s="4">
        <v>0</v>
      </c>
      <c r="P491" s="2"/>
      <c r="Q491" s="4">
        <f t="shared" si="20"/>
        <v>7842</v>
      </c>
      <c r="T491" s="14"/>
    </row>
    <row r="492" spans="1:21" ht="11.85" customHeight="1" x14ac:dyDescent="0.2">
      <c r="A492" s="3" t="s">
        <v>327</v>
      </c>
      <c r="C492" s="2">
        <v>3100.1</v>
      </c>
      <c r="D492" s="2"/>
      <c r="E492" s="2">
        <v>1696.21</v>
      </c>
      <c r="F492" s="2"/>
      <c r="G492" s="2">
        <v>1511.34</v>
      </c>
      <c r="H492" s="2"/>
      <c r="I492" s="2">
        <v>1599</v>
      </c>
      <c r="J492" s="2"/>
      <c r="K492" s="4">
        <v>1599</v>
      </c>
      <c r="L492" s="2"/>
      <c r="M492" s="4">
        <v>1496</v>
      </c>
      <c r="N492" s="2"/>
      <c r="O492" s="4">
        <v>0</v>
      </c>
      <c r="P492" s="2"/>
      <c r="Q492" s="4">
        <f t="shared" si="20"/>
        <v>1496</v>
      </c>
      <c r="T492" s="14"/>
    </row>
    <row r="493" spans="1:21" ht="11.85" customHeight="1" x14ac:dyDescent="0.2">
      <c r="A493" s="3" t="s">
        <v>328</v>
      </c>
      <c r="C493" s="2">
        <v>960.12</v>
      </c>
      <c r="D493" s="2"/>
      <c r="E493" s="2">
        <v>71.83</v>
      </c>
      <c r="F493" s="2"/>
      <c r="G493" s="2">
        <v>394.09</v>
      </c>
      <c r="H493" s="2"/>
      <c r="I493" s="2">
        <v>720</v>
      </c>
      <c r="J493" s="2"/>
      <c r="K493" s="4">
        <v>720</v>
      </c>
      <c r="L493" s="2"/>
      <c r="M493" s="4">
        <v>454</v>
      </c>
      <c r="N493" s="2"/>
      <c r="O493" s="4">
        <v>0</v>
      </c>
      <c r="P493" s="2"/>
      <c r="Q493" s="4">
        <f t="shared" si="20"/>
        <v>454</v>
      </c>
      <c r="T493" s="14"/>
    </row>
    <row r="494" spans="1:21" ht="11.85" customHeight="1" x14ac:dyDescent="0.2">
      <c r="A494" s="3" t="s">
        <v>329</v>
      </c>
      <c r="C494" s="15">
        <v>10563.68</v>
      </c>
      <c r="D494" s="2"/>
      <c r="E494" s="15">
        <v>4735.8599999999997</v>
      </c>
      <c r="F494" s="2"/>
      <c r="G494" s="15">
        <v>4415.91</v>
      </c>
      <c r="H494" s="2"/>
      <c r="I494" s="15">
        <v>7311</v>
      </c>
      <c r="J494" s="2"/>
      <c r="K494" s="16">
        <v>7311</v>
      </c>
      <c r="L494" s="2"/>
      <c r="M494" s="16">
        <v>7101</v>
      </c>
      <c r="N494" s="2"/>
      <c r="O494" s="16">
        <v>0</v>
      </c>
      <c r="P494" s="2"/>
      <c r="Q494" s="16">
        <f t="shared" si="20"/>
        <v>7101</v>
      </c>
      <c r="T494" s="14"/>
    </row>
    <row r="495" spans="1:21" ht="11.85" customHeight="1" x14ac:dyDescent="0.2">
      <c r="A495" s="3" t="s">
        <v>269</v>
      </c>
      <c r="C495" s="2">
        <f>SUM(C486:C494)</f>
        <v>196550.92</v>
      </c>
      <c r="D495" s="2"/>
      <c r="E495" s="2">
        <f>SUM(E486:E494)</f>
        <v>111663.92</v>
      </c>
      <c r="F495" s="2"/>
      <c r="G495" s="2">
        <f>SUM(G486:G494)</f>
        <v>112341.74</v>
      </c>
      <c r="H495" s="2"/>
      <c r="I495" s="2">
        <f>SUM(I486:I494)</f>
        <v>136147</v>
      </c>
      <c r="J495" s="2"/>
      <c r="K495" s="4">
        <f>SUM(K486:K494)</f>
        <v>124739</v>
      </c>
      <c r="L495" s="2"/>
      <c r="M495" s="4">
        <f>SUM(M486:M494)</f>
        <v>132054</v>
      </c>
      <c r="N495" s="2"/>
      <c r="O495" s="4">
        <f>SUM(O486:O494)</f>
        <v>0</v>
      </c>
      <c r="P495" s="2"/>
      <c r="Q495" s="4">
        <f>SUM(Q486:Q494)</f>
        <v>132054</v>
      </c>
      <c r="R495" s="2"/>
      <c r="U495" s="2"/>
    </row>
    <row r="496" spans="1:21" ht="11.85" customHeight="1" x14ac:dyDescent="0.2">
      <c r="D496" s="2"/>
      <c r="F496" s="2"/>
      <c r="H496" s="2"/>
      <c r="J496" s="2"/>
      <c r="L496" s="2"/>
      <c r="N496" s="2"/>
      <c r="P496" s="2"/>
    </row>
    <row r="497" spans="1:20" ht="11.85" customHeight="1" x14ac:dyDescent="0.2">
      <c r="A497" s="13" t="s">
        <v>270</v>
      </c>
      <c r="D497" s="2"/>
      <c r="F497" s="2"/>
      <c r="H497" s="2"/>
      <c r="J497" s="2"/>
      <c r="L497" s="2"/>
      <c r="N497" s="2"/>
      <c r="P497" s="2"/>
    </row>
    <row r="498" spans="1:20" ht="11.85" customHeight="1" x14ac:dyDescent="0.2">
      <c r="A498" s="3" t="s">
        <v>330</v>
      </c>
      <c r="C498" s="2">
        <v>674.95</v>
      </c>
      <c r="D498" s="2"/>
      <c r="E498" s="2">
        <v>99</v>
      </c>
      <c r="F498" s="2"/>
      <c r="G498" s="2">
        <v>460.5</v>
      </c>
      <c r="H498" s="2"/>
      <c r="I498" s="2">
        <v>700</v>
      </c>
      <c r="J498" s="2"/>
      <c r="K498" s="4">
        <v>700</v>
      </c>
      <c r="L498" s="2"/>
      <c r="M498" s="4">
        <v>700</v>
      </c>
      <c r="N498" s="2"/>
      <c r="O498" s="4">
        <v>0</v>
      </c>
      <c r="P498" s="2"/>
      <c r="Q498" s="4">
        <f t="shared" ref="Q498:Q510" si="21">M498+O498</f>
        <v>700</v>
      </c>
      <c r="T498" s="14"/>
    </row>
    <row r="499" spans="1:20" ht="11.85" customHeight="1" x14ac:dyDescent="0.2">
      <c r="A499" s="3" t="s">
        <v>331</v>
      </c>
      <c r="C499" s="2">
        <v>29643.18</v>
      </c>
      <c r="D499" s="2"/>
      <c r="E499" s="2">
        <v>25832.25</v>
      </c>
      <c r="F499" s="2"/>
      <c r="G499" s="2">
        <v>24470.33</v>
      </c>
      <c r="H499" s="2"/>
      <c r="I499" s="2">
        <v>30000</v>
      </c>
      <c r="J499" s="2"/>
      <c r="K499" s="4">
        <v>30000</v>
      </c>
      <c r="L499" s="2"/>
      <c r="M499" s="4">
        <v>30000</v>
      </c>
      <c r="N499" s="2"/>
      <c r="O499" s="4">
        <v>0</v>
      </c>
      <c r="P499" s="2"/>
      <c r="Q499" s="4">
        <f t="shared" si="21"/>
        <v>30000</v>
      </c>
      <c r="T499" s="14"/>
    </row>
    <row r="500" spans="1:20" ht="11.85" customHeight="1" x14ac:dyDescent="0.2">
      <c r="A500" s="3" t="s">
        <v>332</v>
      </c>
      <c r="C500" s="2">
        <v>705</v>
      </c>
      <c r="D500" s="2"/>
      <c r="E500" s="2">
        <v>1529.2</v>
      </c>
      <c r="F500" s="2"/>
      <c r="G500" s="2">
        <v>5433.4</v>
      </c>
      <c r="H500" s="2"/>
      <c r="I500" s="2">
        <v>1700</v>
      </c>
      <c r="J500" s="2"/>
      <c r="K500" s="4">
        <v>5580</v>
      </c>
      <c r="L500" s="2"/>
      <c r="M500" s="4">
        <v>1700</v>
      </c>
      <c r="N500" s="2"/>
      <c r="O500" s="4">
        <v>0</v>
      </c>
      <c r="P500" s="2"/>
      <c r="Q500" s="4">
        <f t="shared" si="21"/>
        <v>1700</v>
      </c>
      <c r="T500" s="14"/>
    </row>
    <row r="501" spans="1:20" ht="11.85" customHeight="1" x14ac:dyDescent="0.2">
      <c r="A501" s="3" t="s">
        <v>333</v>
      </c>
      <c r="C501" s="2">
        <v>200</v>
      </c>
      <c r="D501" s="2"/>
      <c r="E501" s="2">
        <v>200</v>
      </c>
      <c r="F501" s="2"/>
      <c r="G501" s="2">
        <v>0</v>
      </c>
      <c r="H501" s="2"/>
      <c r="I501" s="2">
        <v>400</v>
      </c>
      <c r="J501" s="2"/>
      <c r="K501" s="4">
        <v>400</v>
      </c>
      <c r="L501" s="2"/>
      <c r="M501" s="4">
        <v>400</v>
      </c>
      <c r="N501" s="2"/>
      <c r="O501" s="4">
        <v>0</v>
      </c>
      <c r="P501" s="2"/>
      <c r="Q501" s="4">
        <f t="shared" si="21"/>
        <v>400</v>
      </c>
      <c r="T501" s="14"/>
    </row>
    <row r="502" spans="1:20" ht="11.85" customHeight="1" x14ac:dyDescent="0.2">
      <c r="A502" s="3" t="s">
        <v>334</v>
      </c>
      <c r="C502" s="2">
        <v>8409.7900000000009</v>
      </c>
      <c r="D502" s="2"/>
      <c r="E502" s="2">
        <v>4235.04</v>
      </c>
      <c r="F502" s="2"/>
      <c r="G502" s="2">
        <v>4235.04</v>
      </c>
      <c r="H502" s="2"/>
      <c r="I502" s="2">
        <v>4300</v>
      </c>
      <c r="J502" s="2"/>
      <c r="K502" s="4">
        <v>4300</v>
      </c>
      <c r="L502" s="2"/>
      <c r="M502" s="4">
        <v>4300</v>
      </c>
      <c r="N502" s="2"/>
      <c r="O502" s="4">
        <v>0</v>
      </c>
      <c r="P502" s="2"/>
      <c r="Q502" s="4">
        <f t="shared" si="21"/>
        <v>4300</v>
      </c>
      <c r="T502" s="14"/>
    </row>
    <row r="503" spans="1:20" ht="11.85" customHeight="1" x14ac:dyDescent="0.2">
      <c r="A503" s="3" t="s">
        <v>335</v>
      </c>
      <c r="C503" s="2">
        <v>1020</v>
      </c>
      <c r="D503" s="2"/>
      <c r="E503" s="2">
        <v>1020</v>
      </c>
      <c r="F503" s="2"/>
      <c r="G503" s="2">
        <v>1020</v>
      </c>
      <c r="H503" s="2"/>
      <c r="I503" s="2">
        <v>1200</v>
      </c>
      <c r="J503" s="2"/>
      <c r="K503" s="4">
        <v>1200</v>
      </c>
      <c r="L503" s="2"/>
      <c r="M503" s="4">
        <v>1200</v>
      </c>
      <c r="N503" s="2"/>
      <c r="O503" s="4">
        <v>0</v>
      </c>
      <c r="P503" s="2"/>
      <c r="Q503" s="4">
        <f t="shared" si="21"/>
        <v>1200</v>
      </c>
      <c r="T503" s="14"/>
    </row>
    <row r="504" spans="1:20" ht="11.85" customHeight="1" x14ac:dyDescent="0.2">
      <c r="A504" s="3" t="s">
        <v>336</v>
      </c>
      <c r="C504" s="2">
        <v>0</v>
      </c>
      <c r="D504" s="2"/>
      <c r="E504" s="2">
        <v>0</v>
      </c>
      <c r="F504" s="2"/>
      <c r="G504" s="2">
        <v>0</v>
      </c>
      <c r="H504" s="2"/>
      <c r="I504" s="2">
        <v>0</v>
      </c>
      <c r="J504" s="2"/>
      <c r="K504" s="4">
        <v>0</v>
      </c>
      <c r="L504" s="2"/>
      <c r="M504" s="4">
        <v>0</v>
      </c>
      <c r="N504" s="2"/>
      <c r="O504" s="4">
        <v>0</v>
      </c>
      <c r="P504" s="2"/>
      <c r="Q504" s="4">
        <f t="shared" si="21"/>
        <v>0</v>
      </c>
      <c r="T504" s="14"/>
    </row>
    <row r="505" spans="1:20" ht="11.85" customHeight="1" x14ac:dyDescent="0.2">
      <c r="A505" s="3" t="s">
        <v>337</v>
      </c>
      <c r="C505" s="2">
        <v>3006.96</v>
      </c>
      <c r="D505" s="2"/>
      <c r="E505" s="2">
        <v>3012.58</v>
      </c>
      <c r="F505" s="2"/>
      <c r="G505" s="2">
        <v>15856.93</v>
      </c>
      <c r="H505" s="2"/>
      <c r="I505" s="2">
        <v>3500</v>
      </c>
      <c r="J505" s="2"/>
      <c r="K505" s="4">
        <v>3500</v>
      </c>
      <c r="L505" s="2"/>
      <c r="M505" s="4">
        <v>3500</v>
      </c>
      <c r="N505" s="2"/>
      <c r="O505" s="4">
        <v>0</v>
      </c>
      <c r="P505" s="2"/>
      <c r="Q505" s="4">
        <f t="shared" si="21"/>
        <v>3500</v>
      </c>
      <c r="T505" s="14"/>
    </row>
    <row r="506" spans="1:20" ht="11.85" customHeight="1" x14ac:dyDescent="0.2">
      <c r="A506" s="3" t="s">
        <v>338</v>
      </c>
      <c r="C506" s="2">
        <v>0</v>
      </c>
      <c r="D506" s="2"/>
      <c r="E506" s="2">
        <v>0</v>
      </c>
      <c r="F506" s="2"/>
      <c r="G506" s="2">
        <v>0</v>
      </c>
      <c r="H506" s="2"/>
      <c r="I506" s="2">
        <v>0</v>
      </c>
      <c r="J506" s="2"/>
      <c r="K506" s="4">
        <v>0</v>
      </c>
      <c r="L506" s="2"/>
      <c r="M506" s="4">
        <v>0</v>
      </c>
      <c r="N506" s="2"/>
      <c r="O506" s="4">
        <v>0</v>
      </c>
      <c r="P506" s="2"/>
      <c r="Q506" s="4">
        <f t="shared" si="21"/>
        <v>0</v>
      </c>
      <c r="T506" s="14"/>
    </row>
    <row r="507" spans="1:20" ht="11.85" customHeight="1" x14ac:dyDescent="0.2">
      <c r="A507" s="3" t="s">
        <v>339</v>
      </c>
      <c r="C507" s="2">
        <v>607.6</v>
      </c>
      <c r="D507" s="2"/>
      <c r="E507" s="2">
        <v>625.71</v>
      </c>
      <c r="F507" s="2"/>
      <c r="G507" s="2">
        <v>624</v>
      </c>
      <c r="H507" s="2"/>
      <c r="I507" s="2">
        <v>800</v>
      </c>
      <c r="J507" s="2"/>
      <c r="K507" s="4">
        <v>800</v>
      </c>
      <c r="L507" s="2"/>
      <c r="M507" s="4">
        <v>800</v>
      </c>
      <c r="N507" s="2"/>
      <c r="O507" s="4">
        <v>0</v>
      </c>
      <c r="P507" s="2"/>
      <c r="Q507" s="4">
        <f t="shared" si="21"/>
        <v>800</v>
      </c>
      <c r="T507" s="14"/>
    </row>
    <row r="508" spans="1:20" ht="11.85" customHeight="1" x14ac:dyDescent="0.2">
      <c r="A508" s="3" t="s">
        <v>340</v>
      </c>
      <c r="C508" s="2">
        <v>89.99</v>
      </c>
      <c r="D508" s="2"/>
      <c r="E508" s="2">
        <v>407.5</v>
      </c>
      <c r="F508" s="2"/>
      <c r="G508" s="2">
        <v>62.44</v>
      </c>
      <c r="H508" s="2"/>
      <c r="I508" s="2">
        <v>900</v>
      </c>
      <c r="J508" s="2"/>
      <c r="K508" s="4">
        <v>900</v>
      </c>
      <c r="L508" s="2"/>
      <c r="M508" s="4">
        <v>900</v>
      </c>
      <c r="N508" s="2"/>
      <c r="O508" s="4">
        <v>0</v>
      </c>
      <c r="P508" s="2"/>
      <c r="Q508" s="4">
        <f t="shared" si="21"/>
        <v>900</v>
      </c>
      <c r="T508" s="14"/>
    </row>
    <row r="509" spans="1:20" ht="11.85" customHeight="1" x14ac:dyDescent="0.2">
      <c r="A509" s="3" t="s">
        <v>341</v>
      </c>
      <c r="C509" s="2">
        <v>831.88</v>
      </c>
      <c r="D509" s="2"/>
      <c r="E509" s="2">
        <v>1133.8699999999999</v>
      </c>
      <c r="F509" s="2"/>
      <c r="G509" s="2">
        <v>1321.63</v>
      </c>
      <c r="H509" s="2"/>
      <c r="I509" s="2">
        <v>1500</v>
      </c>
      <c r="J509" s="2"/>
      <c r="K509" s="4">
        <v>1500</v>
      </c>
      <c r="L509" s="2"/>
      <c r="M509" s="4">
        <v>1500</v>
      </c>
      <c r="N509" s="2"/>
      <c r="O509" s="4">
        <v>0</v>
      </c>
      <c r="P509" s="2"/>
      <c r="Q509" s="4">
        <f t="shared" si="21"/>
        <v>1500</v>
      </c>
      <c r="T509" s="14"/>
    </row>
    <row r="510" spans="1:20" ht="11.85" customHeight="1" x14ac:dyDescent="0.2">
      <c r="A510" s="3" t="s">
        <v>342</v>
      </c>
      <c r="C510" s="15">
        <v>18480</v>
      </c>
      <c r="D510" s="2"/>
      <c r="E510" s="15">
        <v>4350</v>
      </c>
      <c r="F510" s="2"/>
      <c r="G510" s="15">
        <v>2800</v>
      </c>
      <c r="H510" s="2"/>
      <c r="I510" s="15">
        <v>2500</v>
      </c>
      <c r="J510" s="2"/>
      <c r="K510" s="16">
        <v>2500</v>
      </c>
      <c r="L510" s="2"/>
      <c r="M510" s="16">
        <v>0</v>
      </c>
      <c r="N510" s="2"/>
      <c r="O510" s="16">
        <v>0</v>
      </c>
      <c r="P510" s="2"/>
      <c r="Q510" s="16">
        <f t="shared" si="21"/>
        <v>0</v>
      </c>
      <c r="T510" s="14"/>
    </row>
    <row r="511" spans="1:20" ht="11.85" customHeight="1" x14ac:dyDescent="0.2">
      <c r="A511" s="3" t="s">
        <v>287</v>
      </c>
      <c r="C511" s="2">
        <f>SUM(C498:C510)</f>
        <v>63669.349999999991</v>
      </c>
      <c r="D511" s="2"/>
      <c r="E511" s="2">
        <f>SUM(E498:E510)</f>
        <v>42445.150000000009</v>
      </c>
      <c r="F511" s="2"/>
      <c r="G511" s="2">
        <f>SUM(G498:G510)</f>
        <v>56284.270000000004</v>
      </c>
      <c r="H511" s="2"/>
      <c r="I511" s="2">
        <f>SUM(I498:I510)</f>
        <v>47500</v>
      </c>
      <c r="J511" s="2"/>
      <c r="K511" s="4">
        <f>SUM(K498:K510)</f>
        <v>51380</v>
      </c>
      <c r="L511" s="2"/>
      <c r="M511" s="4">
        <f>SUM(M498:M510)</f>
        <v>45000</v>
      </c>
      <c r="N511" s="2"/>
      <c r="O511" s="4">
        <f>SUM(O498:O510)</f>
        <v>0</v>
      </c>
      <c r="P511" s="2"/>
      <c r="Q511" s="4">
        <f>SUM(Q498:Q510)</f>
        <v>45000</v>
      </c>
    </row>
    <row r="512" spans="1:20" ht="11.85" customHeight="1" x14ac:dyDescent="0.2"/>
    <row r="513" spans="1:32" ht="11.85" customHeight="1" x14ac:dyDescent="0.2">
      <c r="A513" s="13" t="s">
        <v>288</v>
      </c>
    </row>
    <row r="514" spans="1:32" ht="11.85" customHeight="1" x14ac:dyDescent="0.2">
      <c r="A514" s="3" t="s">
        <v>343</v>
      </c>
      <c r="B514" s="2"/>
      <c r="C514" s="2">
        <v>287.70999999999998</v>
      </c>
      <c r="D514" s="2"/>
      <c r="E514" s="2">
        <v>0</v>
      </c>
      <c r="F514" s="2"/>
      <c r="G514" s="2">
        <v>0</v>
      </c>
      <c r="H514" s="2"/>
      <c r="I514" s="2">
        <v>300</v>
      </c>
      <c r="J514" s="2"/>
      <c r="K514" s="4">
        <v>300</v>
      </c>
      <c r="L514" s="2"/>
      <c r="M514" s="4">
        <v>300</v>
      </c>
      <c r="N514" s="2"/>
      <c r="O514" s="4">
        <v>0</v>
      </c>
      <c r="P514" s="2"/>
      <c r="Q514" s="4">
        <f t="shared" ref="Q514:Q535" si="22">M514+O514</f>
        <v>300</v>
      </c>
      <c r="T514" s="14"/>
      <c r="AF514" s="17"/>
    </row>
    <row r="515" spans="1:32" ht="11.85" customHeight="1" x14ac:dyDescent="0.2">
      <c r="A515" s="3" t="s">
        <v>344</v>
      </c>
      <c r="B515" s="2"/>
      <c r="C515" s="2">
        <v>2213.1999999999998</v>
      </c>
      <c r="D515" s="2"/>
      <c r="E515" s="2">
        <v>576.02</v>
      </c>
      <c r="F515" s="2"/>
      <c r="G515" s="2">
        <v>2180.9499999999998</v>
      </c>
      <c r="H515" s="2"/>
      <c r="I515" s="2">
        <v>3000</v>
      </c>
      <c r="J515" s="2"/>
      <c r="K515" s="4">
        <v>3000</v>
      </c>
      <c r="L515" s="2"/>
      <c r="M515" s="4">
        <v>3000</v>
      </c>
      <c r="N515" s="2"/>
      <c r="O515" s="4">
        <v>0</v>
      </c>
      <c r="P515" s="2"/>
      <c r="Q515" s="4">
        <f t="shared" si="22"/>
        <v>3000</v>
      </c>
      <c r="T515" s="14"/>
    </row>
    <row r="516" spans="1:32" ht="11.85" customHeight="1" x14ac:dyDescent="0.2">
      <c r="A516" s="3" t="s">
        <v>345</v>
      </c>
      <c r="B516" s="2"/>
      <c r="C516" s="2">
        <v>9865.2199999999993</v>
      </c>
      <c r="D516" s="2"/>
      <c r="E516" s="2">
        <v>7208.6</v>
      </c>
      <c r="F516" s="2"/>
      <c r="G516" s="2">
        <v>7910.71</v>
      </c>
      <c r="H516" s="2"/>
      <c r="I516" s="2">
        <v>10000</v>
      </c>
      <c r="J516" s="2"/>
      <c r="K516" s="4">
        <v>7320</v>
      </c>
      <c r="L516" s="2"/>
      <c r="M516" s="4">
        <v>10000</v>
      </c>
      <c r="N516" s="2"/>
      <c r="O516" s="4">
        <v>0</v>
      </c>
      <c r="P516" s="2"/>
      <c r="Q516" s="4">
        <f t="shared" si="22"/>
        <v>10000</v>
      </c>
      <c r="T516" s="14"/>
    </row>
    <row r="517" spans="1:32" ht="11.85" customHeight="1" x14ac:dyDescent="0.2">
      <c r="A517" s="3" t="s">
        <v>346</v>
      </c>
      <c r="B517" s="2"/>
      <c r="C517" s="2">
        <v>1631.91</v>
      </c>
      <c r="D517" s="2"/>
      <c r="E517" s="2">
        <v>1339.42</v>
      </c>
      <c r="F517" s="2"/>
      <c r="G517" s="2">
        <v>507.83</v>
      </c>
      <c r="H517" s="2"/>
      <c r="I517" s="2">
        <v>2000</v>
      </c>
      <c r="J517" s="2"/>
      <c r="K517" s="4">
        <v>2500</v>
      </c>
      <c r="L517" s="2"/>
      <c r="M517" s="4">
        <v>2000</v>
      </c>
      <c r="N517" s="2"/>
      <c r="O517" s="4">
        <v>0</v>
      </c>
      <c r="P517" s="2"/>
      <c r="Q517" s="4">
        <f t="shared" si="22"/>
        <v>2000</v>
      </c>
      <c r="T517" s="14"/>
    </row>
    <row r="518" spans="1:32" ht="11.85" customHeight="1" x14ac:dyDescent="0.2">
      <c r="A518" s="3" t="s">
        <v>347</v>
      </c>
      <c r="B518" s="2"/>
      <c r="C518" s="2">
        <v>34321.269999999997</v>
      </c>
      <c r="D518" s="2"/>
      <c r="E518" s="2">
        <v>36389.86</v>
      </c>
      <c r="F518" s="2"/>
      <c r="G518" s="2">
        <v>42198.53</v>
      </c>
      <c r="H518" s="2"/>
      <c r="I518" s="2">
        <v>35000</v>
      </c>
      <c r="J518" s="2"/>
      <c r="K518" s="4">
        <v>43600</v>
      </c>
      <c r="L518" s="2"/>
      <c r="M518" s="4">
        <v>45000</v>
      </c>
      <c r="N518" s="2"/>
      <c r="O518" s="4">
        <v>0</v>
      </c>
      <c r="P518" s="2"/>
      <c r="Q518" s="4">
        <f t="shared" si="22"/>
        <v>45000</v>
      </c>
      <c r="T518" s="14"/>
    </row>
    <row r="519" spans="1:32" ht="11.85" customHeight="1" x14ac:dyDescent="0.2">
      <c r="A519" s="3" t="s">
        <v>348</v>
      </c>
      <c r="B519" s="2"/>
      <c r="C519" s="2">
        <v>276855.73</v>
      </c>
      <c r="D519" s="2"/>
      <c r="E519" s="2">
        <v>300712.2</v>
      </c>
      <c r="F519" s="2"/>
      <c r="G519" s="2">
        <v>202573.18</v>
      </c>
      <c r="H519" s="2"/>
      <c r="I519" s="2">
        <v>254000</v>
      </c>
      <c r="J519" s="2"/>
      <c r="K519" s="4">
        <v>254000</v>
      </c>
      <c r="L519" s="2"/>
      <c r="M519" s="4">
        <v>254000</v>
      </c>
      <c r="N519" s="2"/>
      <c r="O519" s="4">
        <v>0</v>
      </c>
      <c r="P519" s="2"/>
      <c r="Q519" s="4">
        <f t="shared" si="22"/>
        <v>254000</v>
      </c>
      <c r="T519" s="14"/>
    </row>
    <row r="520" spans="1:32" ht="11.85" customHeight="1" x14ac:dyDescent="0.2">
      <c r="A520" s="3" t="s">
        <v>349</v>
      </c>
      <c r="B520" s="2"/>
      <c r="C520" s="2">
        <v>-31872.42</v>
      </c>
      <c r="D520" s="17"/>
      <c r="E520" s="2">
        <v>-30953.53</v>
      </c>
      <c r="F520" s="17"/>
      <c r="G520" s="2">
        <v>-12874.18</v>
      </c>
      <c r="H520" s="17"/>
      <c r="I520" s="2">
        <v>-20000</v>
      </c>
      <c r="J520" s="2"/>
      <c r="K520" s="2">
        <v>-20000</v>
      </c>
      <c r="L520" s="17"/>
      <c r="M520" s="2">
        <v>-20000</v>
      </c>
      <c r="N520" s="2"/>
      <c r="O520" s="4">
        <v>0</v>
      </c>
      <c r="P520" s="2"/>
      <c r="Q520" s="2">
        <f t="shared" si="22"/>
        <v>-20000</v>
      </c>
      <c r="T520" s="14"/>
    </row>
    <row r="521" spans="1:32" ht="11.85" customHeight="1" x14ac:dyDescent="0.2">
      <c r="A521" s="3" t="s">
        <v>350</v>
      </c>
      <c r="B521" s="2"/>
      <c r="C521" s="2">
        <v>1604.38</v>
      </c>
      <c r="D521" s="2"/>
      <c r="E521" s="2">
        <v>1603.1</v>
      </c>
      <c r="F521" s="2"/>
      <c r="G521" s="2">
        <v>267.83999999999997</v>
      </c>
      <c r="H521" s="2"/>
      <c r="I521" s="2">
        <v>2500</v>
      </c>
      <c r="J521" s="2"/>
      <c r="K521" s="4">
        <v>2500</v>
      </c>
      <c r="L521" s="2"/>
      <c r="M521" s="4">
        <v>2500</v>
      </c>
      <c r="N521" s="2"/>
      <c r="O521" s="4">
        <v>0</v>
      </c>
      <c r="P521" s="2"/>
      <c r="Q521" s="4">
        <f t="shared" si="22"/>
        <v>2500</v>
      </c>
      <c r="T521" s="14"/>
    </row>
    <row r="522" spans="1:32" ht="11.85" customHeight="1" x14ac:dyDescent="0.2">
      <c r="A522" s="3" t="s">
        <v>351</v>
      </c>
      <c r="B522" s="2"/>
      <c r="C522" s="2">
        <v>5810.62</v>
      </c>
      <c r="D522" s="2"/>
      <c r="E522" s="2">
        <v>2276.11</v>
      </c>
      <c r="F522" s="2"/>
      <c r="G522" s="2">
        <v>598.5</v>
      </c>
      <c r="H522" s="2"/>
      <c r="I522" s="2">
        <v>6000</v>
      </c>
      <c r="J522" s="2"/>
      <c r="K522" s="4">
        <v>6000</v>
      </c>
      <c r="L522" s="2"/>
      <c r="M522" s="4">
        <v>6000</v>
      </c>
      <c r="N522" s="2"/>
      <c r="O522" s="4">
        <v>0</v>
      </c>
      <c r="P522" s="2"/>
      <c r="Q522" s="4">
        <f t="shared" si="22"/>
        <v>6000</v>
      </c>
      <c r="T522" s="14"/>
    </row>
    <row r="523" spans="1:32" ht="11.85" customHeight="1" x14ac:dyDescent="0.2">
      <c r="A523" s="3" t="s">
        <v>352</v>
      </c>
      <c r="B523" s="2"/>
      <c r="C523" s="2">
        <v>9337.08</v>
      </c>
      <c r="D523" s="2"/>
      <c r="E523" s="2">
        <v>5890.06</v>
      </c>
      <c r="F523" s="2"/>
      <c r="G523" s="2">
        <v>5781.76</v>
      </c>
      <c r="H523" s="2"/>
      <c r="I523" s="2">
        <v>10000</v>
      </c>
      <c r="J523" s="2"/>
      <c r="K523" s="4">
        <v>8800</v>
      </c>
      <c r="L523" s="2"/>
      <c r="M523" s="4">
        <v>10000</v>
      </c>
      <c r="N523" s="2"/>
      <c r="O523" s="4">
        <v>0</v>
      </c>
      <c r="P523" s="2"/>
      <c r="Q523" s="4">
        <f t="shared" si="22"/>
        <v>10000</v>
      </c>
      <c r="T523" s="14"/>
    </row>
    <row r="524" spans="1:32" ht="11.85" customHeight="1" x14ac:dyDescent="0.2">
      <c r="A524" s="3" t="s">
        <v>353</v>
      </c>
      <c r="B524" s="2"/>
      <c r="C524" s="2">
        <v>0</v>
      </c>
      <c r="D524" s="2"/>
      <c r="E524" s="2">
        <v>479.59</v>
      </c>
      <c r="F524" s="2"/>
      <c r="G524" s="2">
        <v>533.5</v>
      </c>
      <c r="H524" s="2"/>
      <c r="I524" s="2">
        <v>500</v>
      </c>
      <c r="J524" s="2"/>
      <c r="K524" s="4">
        <v>500</v>
      </c>
      <c r="L524" s="2"/>
      <c r="M524" s="4">
        <v>500</v>
      </c>
      <c r="N524" s="2"/>
      <c r="O524" s="4">
        <v>0</v>
      </c>
      <c r="P524" s="2"/>
      <c r="Q524" s="4">
        <f t="shared" si="22"/>
        <v>500</v>
      </c>
      <c r="T524" s="14"/>
    </row>
    <row r="525" spans="1:32" ht="11.85" customHeight="1" x14ac:dyDescent="0.2">
      <c r="A525" s="3" t="s">
        <v>354</v>
      </c>
      <c r="B525" s="2"/>
      <c r="C525" s="2">
        <v>4854.0600000000004</v>
      </c>
      <c r="D525" s="2"/>
      <c r="E525" s="2">
        <v>1812.53</v>
      </c>
      <c r="F525" s="2"/>
      <c r="G525" s="2">
        <v>2659.68</v>
      </c>
      <c r="H525" s="2"/>
      <c r="I525" s="2">
        <v>4000</v>
      </c>
      <c r="J525" s="2"/>
      <c r="K525" s="4">
        <v>4000</v>
      </c>
      <c r="L525" s="2"/>
      <c r="M525" s="4">
        <v>4000</v>
      </c>
      <c r="N525" s="2"/>
      <c r="O525" s="4">
        <v>0</v>
      </c>
      <c r="P525" s="2"/>
      <c r="Q525" s="4">
        <f t="shared" si="22"/>
        <v>4000</v>
      </c>
      <c r="T525" s="14"/>
    </row>
    <row r="526" spans="1:32" ht="11.85" hidden="1" customHeight="1" x14ac:dyDescent="0.2">
      <c r="A526" s="3" t="s">
        <v>355</v>
      </c>
      <c r="B526" s="2"/>
      <c r="C526" s="2">
        <v>0</v>
      </c>
      <c r="D526" s="2"/>
      <c r="E526" s="2">
        <v>0</v>
      </c>
      <c r="F526" s="2"/>
      <c r="G526" s="2">
        <v>0</v>
      </c>
      <c r="H526" s="2"/>
      <c r="I526" s="2">
        <v>0</v>
      </c>
      <c r="J526" s="2"/>
      <c r="K526" s="4">
        <v>0</v>
      </c>
      <c r="L526" s="2"/>
      <c r="M526" s="4">
        <v>0</v>
      </c>
      <c r="N526" s="2"/>
      <c r="O526" s="4">
        <v>0</v>
      </c>
      <c r="P526" s="2"/>
      <c r="Q526" s="4">
        <f t="shared" si="22"/>
        <v>0</v>
      </c>
      <c r="T526" s="14"/>
    </row>
    <row r="527" spans="1:32" ht="11.85" customHeight="1" x14ac:dyDescent="0.2">
      <c r="A527" s="3" t="s">
        <v>356</v>
      </c>
      <c r="B527" s="2"/>
      <c r="C527" s="2">
        <v>14533.47</v>
      </c>
      <c r="D527" s="2"/>
      <c r="E527" s="2">
        <v>3352.67</v>
      </c>
      <c r="F527" s="2"/>
      <c r="G527" s="2">
        <v>17670.59</v>
      </c>
      <c r="H527" s="2"/>
      <c r="I527" s="2">
        <v>9000</v>
      </c>
      <c r="J527" s="2"/>
      <c r="K527" s="4">
        <v>9000</v>
      </c>
      <c r="L527" s="2"/>
      <c r="M527" s="4">
        <v>15000</v>
      </c>
      <c r="N527" s="2"/>
      <c r="O527" s="4">
        <v>0</v>
      </c>
      <c r="P527" s="2"/>
      <c r="Q527" s="4">
        <f t="shared" si="22"/>
        <v>15000</v>
      </c>
      <c r="T527" s="14"/>
    </row>
    <row r="528" spans="1:32" ht="11.85" customHeight="1" x14ac:dyDescent="0.2">
      <c r="A528" s="3" t="s">
        <v>357</v>
      </c>
      <c r="B528" s="2"/>
      <c r="C528" s="2">
        <v>8919.14</v>
      </c>
      <c r="D528" s="2"/>
      <c r="E528" s="2">
        <v>2579.77</v>
      </c>
      <c r="F528" s="2"/>
      <c r="G528" s="2">
        <v>702.1</v>
      </c>
      <c r="H528" s="2"/>
      <c r="I528" s="2">
        <v>3000</v>
      </c>
      <c r="J528" s="2"/>
      <c r="K528" s="4">
        <v>3000</v>
      </c>
      <c r="L528" s="2"/>
      <c r="M528" s="4">
        <v>3000</v>
      </c>
      <c r="N528" s="2"/>
      <c r="O528" s="4">
        <v>0</v>
      </c>
      <c r="P528" s="2"/>
      <c r="Q528" s="4">
        <f t="shared" si="22"/>
        <v>3000</v>
      </c>
      <c r="T528" s="14"/>
    </row>
    <row r="529" spans="1:20" ht="11.85" customHeight="1" x14ac:dyDescent="0.2">
      <c r="A529" s="3" t="s">
        <v>358</v>
      </c>
      <c r="B529" s="2"/>
      <c r="C529" s="2">
        <v>3934.52</v>
      </c>
      <c r="D529" s="2"/>
      <c r="E529" s="2">
        <v>3715.97</v>
      </c>
      <c r="F529" s="2"/>
      <c r="G529" s="2">
        <v>3869.4</v>
      </c>
      <c r="H529" s="2"/>
      <c r="I529" s="2">
        <v>3500</v>
      </c>
      <c r="J529" s="2"/>
      <c r="K529" s="4">
        <v>4500</v>
      </c>
      <c r="L529" s="2"/>
      <c r="M529" s="4">
        <v>4500</v>
      </c>
      <c r="N529" s="2"/>
      <c r="O529" s="4">
        <v>0</v>
      </c>
      <c r="P529" s="2"/>
      <c r="Q529" s="4">
        <f t="shared" si="22"/>
        <v>4500</v>
      </c>
      <c r="T529" s="14"/>
    </row>
    <row r="530" spans="1:20" ht="11.85" customHeight="1" x14ac:dyDescent="0.2">
      <c r="A530" s="3" t="s">
        <v>359</v>
      </c>
      <c r="C530" s="2">
        <v>280</v>
      </c>
      <c r="D530" s="2"/>
      <c r="E530" s="2">
        <v>0</v>
      </c>
      <c r="F530" s="2"/>
      <c r="G530" s="2">
        <v>58.89</v>
      </c>
      <c r="H530" s="2"/>
      <c r="I530" s="2">
        <v>200</v>
      </c>
      <c r="J530" s="2"/>
      <c r="K530" s="4">
        <v>200</v>
      </c>
      <c r="L530" s="2"/>
      <c r="M530" s="4">
        <v>200</v>
      </c>
      <c r="N530" s="2"/>
      <c r="O530" s="4">
        <v>0</v>
      </c>
      <c r="P530" s="2"/>
      <c r="Q530" s="4">
        <f t="shared" si="22"/>
        <v>200</v>
      </c>
      <c r="T530" s="14"/>
    </row>
    <row r="531" spans="1:20" ht="11.85" hidden="1" customHeight="1" x14ac:dyDescent="0.2">
      <c r="A531" s="3" t="s">
        <v>360</v>
      </c>
      <c r="C531" s="2">
        <v>0</v>
      </c>
      <c r="D531" s="2"/>
      <c r="E531" s="2">
        <v>0</v>
      </c>
      <c r="F531" s="2"/>
      <c r="G531" s="2">
        <v>0</v>
      </c>
      <c r="H531" s="2"/>
      <c r="I531" s="2">
        <v>0</v>
      </c>
      <c r="J531" s="2"/>
      <c r="K531" s="4">
        <v>0</v>
      </c>
      <c r="L531" s="2"/>
      <c r="M531" s="4">
        <v>0</v>
      </c>
      <c r="N531" s="2"/>
      <c r="O531" s="4">
        <v>0</v>
      </c>
      <c r="P531" s="2"/>
      <c r="Q531" s="4">
        <f t="shared" si="22"/>
        <v>0</v>
      </c>
      <c r="T531" s="14"/>
    </row>
    <row r="532" spans="1:20" ht="11.85" customHeight="1" x14ac:dyDescent="0.2">
      <c r="A532" s="3" t="s">
        <v>361</v>
      </c>
      <c r="C532" s="2">
        <v>0</v>
      </c>
      <c r="D532" s="2"/>
      <c r="E532" s="2">
        <v>258.16000000000003</v>
      </c>
      <c r="F532" s="2"/>
      <c r="G532" s="2">
        <v>215.96</v>
      </c>
      <c r="H532" s="2"/>
      <c r="I532" s="2">
        <v>1200</v>
      </c>
      <c r="J532" s="2"/>
      <c r="K532" s="4">
        <v>1200</v>
      </c>
      <c r="L532" s="2"/>
      <c r="M532" s="4">
        <v>1200</v>
      </c>
      <c r="N532" s="2"/>
      <c r="O532" s="4">
        <v>0</v>
      </c>
      <c r="P532" s="2"/>
      <c r="Q532" s="4">
        <f t="shared" si="22"/>
        <v>1200</v>
      </c>
      <c r="T532" s="14"/>
    </row>
    <row r="533" spans="1:20" ht="11.85" customHeight="1" x14ac:dyDescent="0.2">
      <c r="A533" s="3" t="s">
        <v>362</v>
      </c>
      <c r="C533" s="2">
        <v>258.89999999999998</v>
      </c>
      <c r="D533" s="2"/>
      <c r="E533" s="2">
        <v>15</v>
      </c>
      <c r="F533" s="2"/>
      <c r="G533" s="2">
        <v>0</v>
      </c>
      <c r="H533" s="2"/>
      <c r="I533" s="2">
        <v>1500</v>
      </c>
      <c r="J533" s="2"/>
      <c r="K533" s="4">
        <v>1000</v>
      </c>
      <c r="L533" s="2"/>
      <c r="M533" s="4">
        <v>1500</v>
      </c>
      <c r="N533" s="2"/>
      <c r="O533" s="4">
        <v>0</v>
      </c>
      <c r="P533" s="2"/>
      <c r="Q533" s="4">
        <f t="shared" si="22"/>
        <v>1500</v>
      </c>
      <c r="T533" s="14"/>
    </row>
    <row r="534" spans="1:20" ht="11.85" customHeight="1" x14ac:dyDescent="0.2">
      <c r="A534" s="3" t="s">
        <v>363</v>
      </c>
      <c r="C534" s="2">
        <v>2291.14</v>
      </c>
      <c r="D534" s="2"/>
      <c r="E534" s="2">
        <v>2507.87</v>
      </c>
      <c r="F534" s="2"/>
      <c r="G534" s="2">
        <v>3516.56</v>
      </c>
      <c r="H534" s="2"/>
      <c r="I534" s="2">
        <v>4000</v>
      </c>
      <c r="J534" s="2"/>
      <c r="K534" s="4">
        <v>4000</v>
      </c>
      <c r="L534" s="2"/>
      <c r="M534" s="4">
        <v>4000</v>
      </c>
      <c r="N534" s="2"/>
      <c r="O534" s="4">
        <v>0</v>
      </c>
      <c r="P534" s="2"/>
      <c r="Q534" s="4">
        <f t="shared" si="22"/>
        <v>4000</v>
      </c>
      <c r="T534" s="14"/>
    </row>
    <row r="535" spans="1:20" ht="11.85" customHeight="1" x14ac:dyDescent="0.2">
      <c r="A535" s="3" t="s">
        <v>364</v>
      </c>
      <c r="C535" s="2">
        <v>214.43</v>
      </c>
      <c r="D535" s="2"/>
      <c r="E535" s="2">
        <v>155.96</v>
      </c>
      <c r="F535" s="2"/>
      <c r="G535" s="2">
        <v>908.87</v>
      </c>
      <c r="H535" s="2"/>
      <c r="I535" s="2">
        <v>2000</v>
      </c>
      <c r="J535" s="2"/>
      <c r="K535" s="4">
        <v>1000</v>
      </c>
      <c r="L535" s="2"/>
      <c r="M535" s="4">
        <v>2000</v>
      </c>
      <c r="N535" s="2"/>
      <c r="O535" s="4">
        <v>0</v>
      </c>
      <c r="P535" s="2"/>
      <c r="Q535" s="4">
        <f t="shared" si="22"/>
        <v>2000</v>
      </c>
      <c r="T535" s="14"/>
    </row>
    <row r="536" spans="1:20" ht="11.85" customHeight="1" x14ac:dyDescent="0.2">
      <c r="B536" s="2"/>
      <c r="D536" s="2"/>
      <c r="F536" s="2"/>
      <c r="H536" s="2"/>
      <c r="J536" s="2"/>
      <c r="L536" s="2"/>
      <c r="N536" s="2"/>
      <c r="P536" s="2"/>
    </row>
    <row r="537" spans="1:20" ht="11.85" customHeight="1" x14ac:dyDescent="0.2">
      <c r="B537" s="2"/>
      <c r="D537" s="2"/>
      <c r="F537" s="2"/>
      <c r="H537" s="2"/>
      <c r="J537" s="2"/>
      <c r="L537" s="2"/>
      <c r="N537" s="2"/>
      <c r="P537" s="2"/>
    </row>
    <row r="538" spans="1:20" ht="11.85" customHeight="1" x14ac:dyDescent="0.2">
      <c r="B538" s="2"/>
      <c r="D538" s="2"/>
      <c r="F538" s="2"/>
      <c r="H538" s="2"/>
      <c r="J538" s="2"/>
      <c r="L538" s="2"/>
      <c r="N538" s="2"/>
      <c r="P538" s="2"/>
    </row>
    <row r="539" spans="1:20" ht="11.85" customHeight="1" x14ac:dyDescent="0.2">
      <c r="A539" s="1"/>
      <c r="B539" s="1"/>
      <c r="E539" s="2" t="str">
        <f>$E$1</f>
        <v>CITY OF BRADY</v>
      </c>
    </row>
    <row r="540" spans="1:20" ht="11.85" customHeight="1" x14ac:dyDescent="0.2">
      <c r="E540" s="2" t="str">
        <f>$E$2</f>
        <v>BUDGET REPORT</v>
      </c>
    </row>
    <row r="541" spans="1:20" ht="11.85" customHeight="1" x14ac:dyDescent="0.2">
      <c r="E541" s="2" t="str">
        <f>$E$3</f>
        <v>FISCAL YEAR 2019 - 2020</v>
      </c>
    </row>
    <row r="542" spans="1:20" ht="11.85" customHeight="1" x14ac:dyDescent="0.2">
      <c r="A542" s="3" t="s">
        <v>3</v>
      </c>
    </row>
    <row r="543" spans="1:20" ht="11.85" customHeight="1" x14ac:dyDescent="0.2">
      <c r="A543" s="3" t="s">
        <v>320</v>
      </c>
    </row>
    <row r="544" spans="1:20" ht="11.85" customHeight="1" x14ac:dyDescent="0.2">
      <c r="I544" s="55" t="str">
        <f>+I6</f>
        <v>(----- 2018-2019 ------)</v>
      </c>
      <c r="J544" s="55"/>
      <c r="K544" s="55"/>
      <c r="L544" s="6"/>
      <c r="M544" s="55" t="str">
        <f>$M$6</f>
        <v>2019-2020</v>
      </c>
      <c r="N544" s="55"/>
      <c r="O544" s="55"/>
      <c r="P544" s="55"/>
      <c r="Q544" s="55"/>
    </row>
    <row r="545" spans="1:22" ht="11.85" customHeight="1" x14ac:dyDescent="0.2">
      <c r="C545" s="7" t="str">
        <f>$C$7</f>
        <v>2015-2016</v>
      </c>
      <c r="D545" s="6"/>
      <c r="E545" s="7" t="str">
        <f>$E$7</f>
        <v>2016-2017</v>
      </c>
      <c r="F545" s="6"/>
      <c r="G545" s="7" t="str">
        <f>$G$7</f>
        <v>2017-2018</v>
      </c>
      <c r="H545" s="6"/>
      <c r="I545" s="7" t="s">
        <v>9</v>
      </c>
      <c r="J545" s="6"/>
      <c r="K545" s="8" t="str">
        <f>+$K$7</f>
        <v>PROJECTED</v>
      </c>
      <c r="L545" s="6"/>
      <c r="M545" s="8" t="str">
        <f>$M$7</f>
        <v>2019-2020</v>
      </c>
      <c r="N545" s="6"/>
      <c r="O545" s="8" t="str">
        <f>$O$7</f>
        <v>2019-2020</v>
      </c>
      <c r="P545" s="6"/>
      <c r="Q545" s="8" t="str">
        <f>$Q$7</f>
        <v>APPROVED</v>
      </c>
    </row>
    <row r="546" spans="1:22" ht="11.85" customHeight="1" x14ac:dyDescent="0.2">
      <c r="A546" s="9" t="s">
        <v>257</v>
      </c>
      <c r="C546" s="10" t="s">
        <v>12</v>
      </c>
      <c r="D546" s="6"/>
      <c r="E546" s="10" t="s">
        <v>12</v>
      </c>
      <c r="F546" s="6"/>
      <c r="G546" s="10" t="s">
        <v>12</v>
      </c>
      <c r="H546" s="6"/>
      <c r="I546" s="10" t="s">
        <v>13</v>
      </c>
      <c r="J546" s="6"/>
      <c r="K546" s="11" t="s">
        <v>13</v>
      </c>
      <c r="L546" s="6"/>
      <c r="M546" s="11" t="str">
        <f>$M$8</f>
        <v>BASE</v>
      </c>
      <c r="N546" s="6"/>
      <c r="O546" s="11" t="str">
        <f>$O$8</f>
        <v>SUPPLEMENTAL</v>
      </c>
      <c r="P546" s="6"/>
      <c r="Q546" s="11" t="str">
        <f>$Q$8</f>
        <v>BUDGET</v>
      </c>
    </row>
    <row r="547" spans="1:22" ht="11.85" customHeight="1" x14ac:dyDescent="0.2">
      <c r="B547" s="2"/>
      <c r="D547" s="2"/>
      <c r="F547" s="2"/>
      <c r="H547" s="2"/>
      <c r="J547" s="2"/>
      <c r="L547" s="2"/>
      <c r="N547" s="2"/>
      <c r="P547" s="2"/>
    </row>
    <row r="548" spans="1:22" ht="11.85" customHeight="1" x14ac:dyDescent="0.2">
      <c r="A548" s="3" t="s">
        <v>365</v>
      </c>
      <c r="C548" s="2">
        <v>0</v>
      </c>
      <c r="D548" s="2"/>
      <c r="E548" s="2">
        <v>0</v>
      </c>
      <c r="F548" s="2"/>
      <c r="G548" s="2">
        <v>0</v>
      </c>
      <c r="H548" s="2"/>
      <c r="I548" s="2">
        <v>250</v>
      </c>
      <c r="J548" s="2"/>
      <c r="K548" s="4">
        <v>250</v>
      </c>
      <c r="L548" s="2"/>
      <c r="M548" s="4">
        <v>250</v>
      </c>
      <c r="N548" s="2"/>
      <c r="O548" s="4">
        <v>0</v>
      </c>
      <c r="P548" s="2"/>
      <c r="Q548" s="4">
        <f>M548+O548</f>
        <v>250</v>
      </c>
      <c r="T548" s="14"/>
    </row>
    <row r="549" spans="1:22" ht="11.85" customHeight="1" x14ac:dyDescent="0.2">
      <c r="A549" s="3" t="s">
        <v>366</v>
      </c>
      <c r="C549" s="2">
        <v>136.91999999999999</v>
      </c>
      <c r="D549" s="2"/>
      <c r="E549" s="2">
        <v>0</v>
      </c>
      <c r="F549" s="2"/>
      <c r="G549" s="2">
        <v>0</v>
      </c>
      <c r="H549" s="2"/>
      <c r="I549" s="2">
        <v>0</v>
      </c>
      <c r="J549" s="2"/>
      <c r="K549" s="4">
        <v>0</v>
      </c>
      <c r="L549" s="2"/>
      <c r="M549" s="4">
        <v>0</v>
      </c>
      <c r="N549" s="2"/>
      <c r="O549" s="4">
        <v>0</v>
      </c>
      <c r="P549" s="2"/>
      <c r="Q549" s="4">
        <f>M549+O549</f>
        <v>0</v>
      </c>
      <c r="T549" s="14"/>
      <c r="V549" s="2"/>
    </row>
    <row r="550" spans="1:22" ht="11.85" customHeight="1" x14ac:dyDescent="0.2">
      <c r="A550" s="3" t="s">
        <v>367</v>
      </c>
      <c r="C550" s="15">
        <v>8441.09</v>
      </c>
      <c r="D550" s="2"/>
      <c r="E550" s="15">
        <v>0</v>
      </c>
      <c r="F550" s="2"/>
      <c r="G550" s="15">
        <v>0</v>
      </c>
      <c r="H550" s="2"/>
      <c r="I550" s="15">
        <v>0</v>
      </c>
      <c r="J550" s="2"/>
      <c r="K550" s="16">
        <v>0</v>
      </c>
      <c r="L550" s="2"/>
      <c r="M550" s="16">
        <v>0</v>
      </c>
      <c r="N550" s="2"/>
      <c r="O550" s="16">
        <v>0</v>
      </c>
      <c r="P550" s="2"/>
      <c r="Q550" s="16">
        <f>M550+O550</f>
        <v>0</v>
      </c>
      <c r="T550" s="14"/>
      <c r="V550" s="2"/>
    </row>
    <row r="551" spans="1:22" ht="11.85" customHeight="1" x14ac:dyDescent="0.2">
      <c r="A551" s="3" t="s">
        <v>310</v>
      </c>
      <c r="C551" s="2">
        <f>SUM(C514:C519)+SUM(C520:C550)</f>
        <v>353918.37</v>
      </c>
      <c r="D551" s="2"/>
      <c r="E551" s="2">
        <f>SUM(E514:E519)+SUM(E520:E550)</f>
        <v>339919.36000000004</v>
      </c>
      <c r="F551" s="2"/>
      <c r="G551" s="2">
        <f>SUM(G514:G519)+SUM(G520:G550)</f>
        <v>279280.67</v>
      </c>
      <c r="H551" s="2"/>
      <c r="I551" s="2">
        <f>SUM(I514:I519)+SUM(I520:I550)</f>
        <v>331950</v>
      </c>
      <c r="J551" s="2"/>
      <c r="K551" s="4">
        <f>SUM(K514:K519)+SUM(K520:K550)</f>
        <v>336670</v>
      </c>
      <c r="L551" s="2"/>
      <c r="M551" s="4">
        <f>SUM(M514:M519)+SUM(M520:M550)</f>
        <v>348950</v>
      </c>
      <c r="N551" s="2"/>
      <c r="O551" s="4">
        <f>SUM(O514:O519)+SUM(O520:O550)</f>
        <v>0</v>
      </c>
      <c r="P551" s="2"/>
      <c r="Q551" s="4">
        <f>SUM(Q514:Q519)+SUM(Q520:Q550)</f>
        <v>348950</v>
      </c>
    </row>
    <row r="552" spans="1:22" ht="11.85" customHeight="1" x14ac:dyDescent="0.2"/>
    <row r="553" spans="1:22" ht="11.85" customHeight="1" x14ac:dyDescent="0.2">
      <c r="A553" s="3" t="s">
        <v>368</v>
      </c>
      <c r="C553" s="2">
        <v>0</v>
      </c>
      <c r="D553" s="2"/>
      <c r="E553" s="2">
        <v>0</v>
      </c>
      <c r="F553" s="2"/>
      <c r="G553" s="2">
        <v>0</v>
      </c>
      <c r="H553" s="2"/>
      <c r="I553" s="2">
        <v>0</v>
      </c>
      <c r="J553" s="2"/>
      <c r="K553" s="4">
        <v>0</v>
      </c>
      <c r="L553" s="2"/>
      <c r="M553" s="4">
        <v>0</v>
      </c>
      <c r="N553" s="2"/>
      <c r="O553" s="4">
        <v>0</v>
      </c>
      <c r="P553" s="2"/>
      <c r="Q553" s="4">
        <f>M553+O553</f>
        <v>0</v>
      </c>
      <c r="T553" s="14"/>
    </row>
    <row r="554" spans="1:22" ht="11.85" customHeight="1" x14ac:dyDescent="0.2">
      <c r="A554" s="3" t="s">
        <v>369</v>
      </c>
      <c r="C554" s="2">
        <v>0</v>
      </c>
      <c r="D554" s="2"/>
      <c r="E554" s="2">
        <v>0</v>
      </c>
      <c r="F554" s="2"/>
      <c r="G554" s="2">
        <v>43292.62</v>
      </c>
      <c r="H554" s="2"/>
      <c r="I554" s="2">
        <v>0</v>
      </c>
      <c r="J554" s="2"/>
      <c r="K554" s="4">
        <v>9500</v>
      </c>
      <c r="L554" s="2"/>
      <c r="M554" s="4">
        <v>0</v>
      </c>
      <c r="N554" s="2"/>
      <c r="O554" s="4">
        <v>0</v>
      </c>
      <c r="P554" s="2"/>
      <c r="Q554" s="4">
        <f>M554+O554</f>
        <v>0</v>
      </c>
      <c r="T554" s="14"/>
    </row>
    <row r="555" spans="1:22" ht="11.85" customHeight="1" x14ac:dyDescent="0.2">
      <c r="A555" s="3" t="s">
        <v>370</v>
      </c>
      <c r="C555" s="15">
        <v>4792.6000000000004</v>
      </c>
      <c r="D555" s="2"/>
      <c r="E555" s="15">
        <v>42643.83</v>
      </c>
      <c r="F555" s="2"/>
      <c r="G555" s="15">
        <v>0</v>
      </c>
      <c r="H555" s="2"/>
      <c r="I555" s="15">
        <v>0</v>
      </c>
      <c r="J555" s="2"/>
      <c r="K555" s="16">
        <v>0</v>
      </c>
      <c r="L555" s="2"/>
      <c r="M555" s="16">
        <v>0</v>
      </c>
      <c r="N555" s="2"/>
      <c r="O555" s="16">
        <v>0</v>
      </c>
      <c r="P555" s="2"/>
      <c r="Q555" s="16">
        <f>M555+O555</f>
        <v>0</v>
      </c>
      <c r="T555" s="14"/>
    </row>
    <row r="556" spans="1:22" ht="11.85" customHeight="1" x14ac:dyDescent="0.2">
      <c r="A556" s="3" t="s">
        <v>313</v>
      </c>
      <c r="C556" s="2">
        <f>SUM(C553:C555)</f>
        <v>4792.6000000000004</v>
      </c>
      <c r="D556" s="2"/>
      <c r="E556" s="2">
        <f>SUM(E553:E555)</f>
        <v>42643.83</v>
      </c>
      <c r="F556" s="2"/>
      <c r="G556" s="2">
        <f>SUM(G553:G555)</f>
        <v>43292.62</v>
      </c>
      <c r="H556" s="2"/>
      <c r="I556" s="2">
        <f>SUM(I553:I555)</f>
        <v>0</v>
      </c>
      <c r="J556" s="2"/>
      <c r="K556" s="4">
        <f>SUM(K553:K555)</f>
        <v>9500</v>
      </c>
      <c r="L556" s="2"/>
      <c r="M556" s="4">
        <f>SUM(M553:M555)</f>
        <v>0</v>
      </c>
      <c r="N556" s="2"/>
      <c r="O556" s="4">
        <f>SUM(O553:O555)</f>
        <v>0</v>
      </c>
      <c r="P556" s="2"/>
      <c r="Q556" s="4">
        <f>SUM(Q553:Q555)</f>
        <v>0</v>
      </c>
    </row>
    <row r="557" spans="1:22" ht="11.85" customHeight="1" x14ac:dyDescent="0.2">
      <c r="D557" s="2"/>
      <c r="F557" s="2"/>
      <c r="H557" s="2"/>
      <c r="J557" s="2"/>
      <c r="L557" s="2"/>
      <c r="N557" s="2"/>
      <c r="P557" s="2"/>
    </row>
    <row r="558" spans="1:22" ht="11.85" customHeight="1" x14ac:dyDescent="0.2">
      <c r="A558" s="13" t="s">
        <v>314</v>
      </c>
      <c r="D558" s="2"/>
      <c r="F558" s="2"/>
      <c r="H558" s="2"/>
      <c r="J558" s="2"/>
      <c r="L558" s="2"/>
      <c r="N558" s="2"/>
      <c r="P558" s="2"/>
    </row>
    <row r="559" spans="1:22" ht="11.85" customHeight="1" x14ac:dyDescent="0.2">
      <c r="A559" s="3" t="s">
        <v>371</v>
      </c>
      <c r="C559" s="15">
        <v>0</v>
      </c>
      <c r="D559" s="2"/>
      <c r="E559" s="15">
        <v>0</v>
      </c>
      <c r="F559" s="2"/>
      <c r="G559" s="15">
        <v>0</v>
      </c>
      <c r="H559" s="2"/>
      <c r="I559" s="15">
        <v>0</v>
      </c>
      <c r="J559" s="2"/>
      <c r="K559" s="16">
        <v>0</v>
      </c>
      <c r="L559" s="2"/>
      <c r="M559" s="16">
        <v>0</v>
      </c>
      <c r="N559" s="2"/>
      <c r="O559" s="16">
        <v>0</v>
      </c>
      <c r="P559" s="2"/>
      <c r="Q559" s="16">
        <f>M559+O559</f>
        <v>0</v>
      </c>
      <c r="T559" s="14"/>
    </row>
    <row r="560" spans="1:22" ht="11.85" customHeight="1" x14ac:dyDescent="0.2">
      <c r="A560" s="3" t="s">
        <v>318</v>
      </c>
      <c r="C560" s="2">
        <f>SUM(C559)</f>
        <v>0</v>
      </c>
      <c r="D560" s="2"/>
      <c r="E560" s="2">
        <f>SUM(E559)</f>
        <v>0</v>
      </c>
      <c r="F560" s="2"/>
      <c r="G560" s="2">
        <f>SUM(G559)</f>
        <v>0</v>
      </c>
      <c r="H560" s="2"/>
      <c r="I560" s="2">
        <f>SUM(I559)</f>
        <v>0</v>
      </c>
      <c r="J560" s="2"/>
      <c r="K560" s="4">
        <f>SUM(K559)</f>
        <v>0</v>
      </c>
      <c r="L560" s="2"/>
      <c r="M560" s="4">
        <f>SUM(M559)</f>
        <v>0</v>
      </c>
      <c r="N560" s="2"/>
      <c r="O560" s="4">
        <f>SUM(O559)</f>
        <v>0</v>
      </c>
      <c r="P560" s="2"/>
      <c r="Q560" s="4">
        <f>SUM(Q559)</f>
        <v>0</v>
      </c>
    </row>
    <row r="561" spans="1:34" ht="11.85" customHeight="1" x14ac:dyDescent="0.2">
      <c r="D561" s="2"/>
      <c r="F561" s="2"/>
      <c r="H561" s="2"/>
      <c r="J561" s="2"/>
      <c r="L561" s="2"/>
      <c r="N561" s="2"/>
      <c r="P561" s="2"/>
    </row>
    <row r="562" spans="1:34" ht="11.85" customHeight="1" x14ac:dyDescent="0.2">
      <c r="A562" s="3" t="s">
        <v>372</v>
      </c>
      <c r="C562" s="2">
        <f>C495+C511+C551+C556+C560</f>
        <v>618931.24</v>
      </c>
      <c r="D562" s="2"/>
      <c r="E562" s="2">
        <f>E495+E511+E551+E556+E560</f>
        <v>536672.26</v>
      </c>
      <c r="F562" s="2"/>
      <c r="G562" s="2">
        <f>G495+G511+G551+G556+G560</f>
        <v>491199.3</v>
      </c>
      <c r="H562" s="2"/>
      <c r="I562" s="2">
        <f>I495+I511+I551+I556+I560</f>
        <v>515597</v>
      </c>
      <c r="J562" s="2"/>
      <c r="K562" s="4">
        <f>K495+K511+K551+K556+K560</f>
        <v>522289</v>
      </c>
      <c r="L562" s="2"/>
      <c r="M562" s="4">
        <f>M495+M511+M551+M556+M560</f>
        <v>526004</v>
      </c>
      <c r="N562" s="2"/>
      <c r="O562" s="4">
        <f>O495+O511+O551+O556+O560</f>
        <v>0</v>
      </c>
      <c r="P562" s="2"/>
      <c r="Q562" s="4">
        <f>Q495+Q511+Q551+Q556+Q560</f>
        <v>526004</v>
      </c>
      <c r="T562" s="14"/>
      <c r="U562" s="2"/>
    </row>
    <row r="563" spans="1:34" ht="11.85" customHeight="1" x14ac:dyDescent="0.2">
      <c r="D563" s="2"/>
      <c r="F563" s="2"/>
      <c r="H563" s="2"/>
      <c r="J563" s="2"/>
      <c r="L563" s="2"/>
      <c r="N563" s="2"/>
      <c r="P563" s="2"/>
    </row>
    <row r="564" spans="1:34" ht="11.85" customHeight="1" x14ac:dyDescent="0.2">
      <c r="D564" s="2"/>
      <c r="F564" s="2"/>
      <c r="H564" s="2"/>
      <c r="J564" s="2"/>
      <c r="L564" s="2"/>
      <c r="N564" s="2"/>
      <c r="P564" s="2"/>
    </row>
    <row r="565" spans="1:34" ht="11.85" customHeight="1" x14ac:dyDescent="0.2">
      <c r="D565" s="2"/>
      <c r="F565" s="2"/>
      <c r="H565" s="2"/>
      <c r="J565" s="2"/>
      <c r="L565" s="2"/>
      <c r="N565" s="2"/>
      <c r="P565" s="2"/>
    </row>
    <row r="566" spans="1:34" ht="11.85" customHeight="1" x14ac:dyDescent="0.2">
      <c r="D566" s="2"/>
      <c r="F566" s="2"/>
      <c r="H566" s="2"/>
      <c r="J566" s="2"/>
      <c r="L566" s="2"/>
      <c r="N566" s="2"/>
      <c r="P566" s="2"/>
    </row>
    <row r="567" spans="1:34" ht="11.85" customHeight="1" x14ac:dyDescent="0.2">
      <c r="D567" s="2"/>
      <c r="F567" s="2"/>
      <c r="H567" s="2"/>
      <c r="J567" s="2"/>
      <c r="L567" s="2"/>
      <c r="N567" s="2"/>
      <c r="P567" s="2"/>
    </row>
    <row r="568" spans="1:34" ht="11.85" customHeight="1" x14ac:dyDescent="0.2">
      <c r="D568" s="2"/>
      <c r="F568" s="2"/>
      <c r="H568" s="2"/>
      <c r="J568" s="2"/>
      <c r="L568" s="2"/>
      <c r="N568" s="2"/>
      <c r="P568" s="2"/>
    </row>
    <row r="569" spans="1:34" ht="11.85" customHeight="1" x14ac:dyDescent="0.2">
      <c r="D569" s="2"/>
      <c r="F569" s="2"/>
      <c r="H569" s="2"/>
      <c r="J569" s="2"/>
      <c r="L569" s="2"/>
      <c r="N569" s="2"/>
      <c r="P569" s="2"/>
    </row>
    <row r="570" spans="1:34" s="4" customFormat="1" ht="11.85" customHeight="1" x14ac:dyDescent="0.2">
      <c r="A570" s="3"/>
      <c r="B570" s="3"/>
      <c r="C570" s="2"/>
      <c r="D570" s="2"/>
      <c r="E570" s="2"/>
      <c r="F570" s="2"/>
      <c r="G570" s="2"/>
      <c r="H570" s="2"/>
      <c r="I570" s="2"/>
      <c r="J570" s="2"/>
      <c r="L570" s="2"/>
      <c r="N570" s="2"/>
      <c r="P570" s="2"/>
      <c r="R570" s="3"/>
      <c r="T570" s="5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s="4" customFormat="1" ht="11.85" customHeight="1" x14ac:dyDescent="0.2">
      <c r="A571" s="3"/>
      <c r="B571" s="3"/>
      <c r="C571" s="2"/>
      <c r="D571" s="2"/>
      <c r="E571" s="2"/>
      <c r="F571" s="2"/>
      <c r="G571" s="2"/>
      <c r="H571" s="2"/>
      <c r="I571" s="2"/>
      <c r="J571" s="2"/>
      <c r="L571" s="2"/>
      <c r="N571" s="2"/>
      <c r="P571" s="2"/>
      <c r="R571" s="3"/>
      <c r="T571" s="5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s="4" customFormat="1" ht="11.85" customHeight="1" x14ac:dyDescent="0.2">
      <c r="A572" s="3"/>
      <c r="B572" s="3"/>
      <c r="C572" s="2"/>
      <c r="D572" s="2"/>
      <c r="E572" s="2"/>
      <c r="F572" s="2"/>
      <c r="G572" s="2"/>
      <c r="H572" s="2"/>
      <c r="I572" s="2"/>
      <c r="J572" s="2"/>
      <c r="L572" s="2"/>
      <c r="N572" s="2"/>
      <c r="P572" s="2"/>
      <c r="R572" s="3"/>
      <c r="T572" s="5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s="4" customFormat="1" ht="11.85" customHeight="1" x14ac:dyDescent="0.2">
      <c r="A573" s="3"/>
      <c r="B573" s="3"/>
      <c r="C573" s="2"/>
      <c r="D573" s="2"/>
      <c r="E573" s="2"/>
      <c r="F573" s="2"/>
      <c r="G573" s="2"/>
      <c r="H573" s="2"/>
      <c r="I573" s="2"/>
      <c r="J573" s="2"/>
      <c r="L573" s="2"/>
      <c r="N573" s="2"/>
      <c r="P573" s="2"/>
      <c r="R573" s="3"/>
      <c r="T573" s="5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s="4" customFormat="1" ht="11.85" customHeight="1" x14ac:dyDescent="0.2">
      <c r="A574" s="3"/>
      <c r="B574" s="3"/>
      <c r="C574" s="2"/>
      <c r="D574" s="2"/>
      <c r="E574" s="2"/>
      <c r="F574" s="2"/>
      <c r="G574" s="2"/>
      <c r="H574" s="2"/>
      <c r="I574" s="2"/>
      <c r="J574" s="2"/>
      <c r="L574" s="2"/>
      <c r="N574" s="2"/>
      <c r="P574" s="2"/>
      <c r="R574" s="3"/>
      <c r="T574" s="5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s="4" customFormat="1" ht="11.85" customHeight="1" x14ac:dyDescent="0.2">
      <c r="A575" s="3"/>
      <c r="B575" s="3"/>
      <c r="C575" s="2"/>
      <c r="D575" s="2"/>
      <c r="E575" s="2"/>
      <c r="F575" s="2"/>
      <c r="G575" s="2"/>
      <c r="H575" s="2"/>
      <c r="I575" s="2"/>
      <c r="J575" s="2"/>
      <c r="L575" s="2"/>
      <c r="N575" s="2"/>
      <c r="P575" s="2"/>
      <c r="R575" s="3"/>
      <c r="T575" s="5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s="4" customFormat="1" ht="11.85" customHeight="1" x14ac:dyDescent="0.2">
      <c r="A576" s="3"/>
      <c r="B576" s="3"/>
      <c r="C576" s="2"/>
      <c r="D576" s="2"/>
      <c r="E576" s="2"/>
      <c r="F576" s="2"/>
      <c r="G576" s="2"/>
      <c r="H576" s="2"/>
      <c r="I576" s="2"/>
      <c r="J576" s="2"/>
      <c r="L576" s="2"/>
      <c r="N576" s="2"/>
      <c r="P576" s="2"/>
      <c r="R576" s="3"/>
      <c r="T576" s="5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s="4" customFormat="1" ht="11.85" customHeight="1" x14ac:dyDescent="0.2">
      <c r="A577" s="3"/>
      <c r="B577" s="3"/>
      <c r="C577" s="2"/>
      <c r="D577" s="2"/>
      <c r="E577" s="2"/>
      <c r="F577" s="2"/>
      <c r="G577" s="2"/>
      <c r="H577" s="2"/>
      <c r="I577" s="2"/>
      <c r="J577" s="2"/>
      <c r="L577" s="2"/>
      <c r="N577" s="2"/>
      <c r="P577" s="2"/>
      <c r="R577" s="3"/>
      <c r="T577" s="5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s="4" customFormat="1" ht="11.85" customHeight="1" x14ac:dyDescent="0.2">
      <c r="A578" s="3"/>
      <c r="B578" s="3"/>
      <c r="C578" s="2"/>
      <c r="D578" s="2"/>
      <c r="E578" s="2"/>
      <c r="F578" s="2"/>
      <c r="G578" s="2"/>
      <c r="H578" s="2"/>
      <c r="I578" s="2"/>
      <c r="J578" s="2"/>
      <c r="L578" s="2"/>
      <c r="N578" s="2"/>
      <c r="P578" s="2"/>
      <c r="R578" s="3"/>
      <c r="T578" s="5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s="4" customFormat="1" ht="11.85" customHeight="1" x14ac:dyDescent="0.2">
      <c r="A579" s="3"/>
      <c r="B579" s="3"/>
      <c r="C579" s="2"/>
      <c r="D579" s="2"/>
      <c r="E579" s="2"/>
      <c r="F579" s="2"/>
      <c r="G579" s="2"/>
      <c r="H579" s="2"/>
      <c r="I579" s="2"/>
      <c r="J579" s="2"/>
      <c r="L579" s="2"/>
      <c r="N579" s="2"/>
      <c r="P579" s="2"/>
      <c r="R579" s="3"/>
      <c r="T579" s="5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s="4" customFormat="1" ht="11.85" customHeight="1" x14ac:dyDescent="0.2">
      <c r="A580" s="3"/>
      <c r="B580" s="3"/>
      <c r="C580" s="2"/>
      <c r="D580" s="2"/>
      <c r="E580" s="2"/>
      <c r="F580" s="2"/>
      <c r="G580" s="2"/>
      <c r="H580" s="2"/>
      <c r="I580" s="2"/>
      <c r="J580" s="2"/>
      <c r="L580" s="2"/>
      <c r="N580" s="2"/>
      <c r="P580" s="2"/>
      <c r="R580" s="3"/>
      <c r="T580" s="5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s="4" customFormat="1" ht="11.85" customHeight="1" x14ac:dyDescent="0.2">
      <c r="A581" s="3"/>
      <c r="B581" s="3"/>
      <c r="C581" s="2"/>
      <c r="D581" s="2"/>
      <c r="E581" s="2"/>
      <c r="F581" s="2"/>
      <c r="G581" s="2"/>
      <c r="H581" s="2"/>
      <c r="I581" s="2"/>
      <c r="J581" s="2"/>
      <c r="L581" s="2"/>
      <c r="N581" s="2"/>
      <c r="P581" s="2"/>
      <c r="R581" s="3"/>
      <c r="T581" s="5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s="4" customFormat="1" ht="11.85" customHeight="1" x14ac:dyDescent="0.2">
      <c r="A582" s="3"/>
      <c r="B582" s="3"/>
      <c r="C582" s="2"/>
      <c r="D582" s="2"/>
      <c r="E582" s="2"/>
      <c r="F582" s="2"/>
      <c r="G582" s="2"/>
      <c r="H582" s="2"/>
      <c r="I582" s="2"/>
      <c r="J582" s="2"/>
      <c r="L582" s="2"/>
      <c r="N582" s="2"/>
      <c r="P582" s="2"/>
      <c r="R582" s="3"/>
      <c r="T582" s="5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spans="1:34" s="4" customFormat="1" ht="11.85" customHeight="1" x14ac:dyDescent="0.2">
      <c r="A583" s="3"/>
      <c r="B583" s="3"/>
      <c r="C583" s="2"/>
      <c r="D583" s="2"/>
      <c r="E583" s="2"/>
      <c r="F583" s="2"/>
      <c r="G583" s="2"/>
      <c r="H583" s="2"/>
      <c r="I583" s="2"/>
      <c r="J583" s="2"/>
      <c r="L583" s="2"/>
      <c r="N583" s="2"/>
      <c r="P583" s="2"/>
      <c r="R583" s="3"/>
      <c r="T583" s="5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spans="1:34" s="4" customFormat="1" ht="11.85" customHeight="1" x14ac:dyDescent="0.2">
      <c r="A584" s="3"/>
      <c r="B584" s="3"/>
      <c r="C584" s="2"/>
      <c r="D584" s="2"/>
      <c r="E584" s="2"/>
      <c r="F584" s="2"/>
      <c r="G584" s="2"/>
      <c r="H584" s="2"/>
      <c r="I584" s="2"/>
      <c r="J584" s="2"/>
      <c r="L584" s="2"/>
      <c r="N584" s="2"/>
      <c r="P584" s="2"/>
      <c r="R584" s="3"/>
      <c r="T584" s="5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 s="4" customFormat="1" ht="11.85" customHeight="1" x14ac:dyDescent="0.2">
      <c r="A585" s="3"/>
      <c r="B585" s="3"/>
      <c r="C585" s="2"/>
      <c r="D585" s="2"/>
      <c r="E585" s="2"/>
      <c r="F585" s="2"/>
      <c r="G585" s="2"/>
      <c r="H585" s="2"/>
      <c r="I585" s="2"/>
      <c r="J585" s="2"/>
      <c r="L585" s="2"/>
      <c r="N585" s="2"/>
      <c r="P585" s="2"/>
      <c r="R585" s="3"/>
      <c r="T585" s="5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spans="1:34" s="4" customFormat="1" ht="11.85" customHeight="1" x14ac:dyDescent="0.2">
      <c r="A586" s="3"/>
      <c r="B586" s="3"/>
      <c r="C586" s="2"/>
      <c r="D586" s="2"/>
      <c r="E586" s="2"/>
      <c r="F586" s="2"/>
      <c r="G586" s="2"/>
      <c r="H586" s="2"/>
      <c r="I586" s="2"/>
      <c r="J586" s="2"/>
      <c r="L586" s="2"/>
      <c r="N586" s="2"/>
      <c r="P586" s="2"/>
      <c r="R586" s="3"/>
      <c r="T586" s="5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s="4" customFormat="1" ht="11.85" customHeight="1" x14ac:dyDescent="0.2">
      <c r="A587" s="3"/>
      <c r="B587" s="3"/>
      <c r="C587" s="2"/>
      <c r="D587" s="2"/>
      <c r="E587" s="2"/>
      <c r="F587" s="2"/>
      <c r="G587" s="2"/>
      <c r="H587" s="2"/>
      <c r="I587" s="2"/>
      <c r="J587" s="2"/>
      <c r="L587" s="2"/>
      <c r="N587" s="2"/>
      <c r="P587" s="2"/>
      <c r="R587" s="3"/>
      <c r="T587" s="5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spans="1:34" s="4" customFormat="1" ht="11.85" customHeight="1" x14ac:dyDescent="0.2">
      <c r="A588" s="3"/>
      <c r="B588" s="3"/>
      <c r="C588" s="2"/>
      <c r="D588" s="2"/>
      <c r="E588" s="2"/>
      <c r="F588" s="2"/>
      <c r="G588" s="2"/>
      <c r="H588" s="2"/>
      <c r="I588" s="2"/>
      <c r="J588" s="2"/>
      <c r="L588" s="2"/>
      <c r="N588" s="2"/>
      <c r="P588" s="2"/>
      <c r="R588" s="3"/>
      <c r="T588" s="5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 s="4" customFormat="1" ht="11.85" customHeight="1" x14ac:dyDescent="0.2">
      <c r="A589" s="3"/>
      <c r="B589" s="3"/>
      <c r="C589" s="2"/>
      <c r="D589" s="2"/>
      <c r="E589" s="2"/>
      <c r="F589" s="2"/>
      <c r="G589" s="2"/>
      <c r="H589" s="2"/>
      <c r="I589" s="2"/>
      <c r="J589" s="2"/>
      <c r="L589" s="2"/>
      <c r="N589" s="2"/>
      <c r="P589" s="2"/>
      <c r="R589" s="3"/>
      <c r="T589" s="5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spans="1:34" s="4" customFormat="1" ht="11.85" customHeight="1" x14ac:dyDescent="0.2">
      <c r="A590" s="3"/>
      <c r="B590" s="3"/>
      <c r="C590" s="2"/>
      <c r="D590" s="2"/>
      <c r="E590" s="2"/>
      <c r="F590" s="2"/>
      <c r="G590" s="2"/>
      <c r="H590" s="2"/>
      <c r="I590" s="2"/>
      <c r="J590" s="2"/>
      <c r="L590" s="2"/>
      <c r="N590" s="2"/>
      <c r="P590" s="2"/>
      <c r="R590" s="3"/>
      <c r="T590" s="5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spans="1:34" s="4" customFormat="1" ht="11.85" customHeight="1" x14ac:dyDescent="0.2">
      <c r="A591" s="3"/>
      <c r="B591" s="3"/>
      <c r="C591" s="2"/>
      <c r="D591" s="2"/>
      <c r="E591" s="2"/>
      <c r="F591" s="2"/>
      <c r="G591" s="2"/>
      <c r="H591" s="2"/>
      <c r="I591" s="2"/>
      <c r="J591" s="2"/>
      <c r="L591" s="2"/>
      <c r="N591" s="2"/>
      <c r="P591" s="2"/>
      <c r="R591" s="3"/>
      <c r="T591" s="5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spans="1:34" s="4" customFormat="1" ht="11.85" customHeight="1" x14ac:dyDescent="0.2">
      <c r="A592" s="3"/>
      <c r="B592" s="3"/>
      <c r="C592" s="2"/>
      <c r="D592" s="2"/>
      <c r="E592" s="2"/>
      <c r="F592" s="2"/>
      <c r="G592" s="2"/>
      <c r="H592" s="2"/>
      <c r="I592" s="2"/>
      <c r="J592" s="2"/>
      <c r="L592" s="2"/>
      <c r="N592" s="2"/>
      <c r="P592" s="2"/>
      <c r="R592" s="3"/>
      <c r="T592" s="5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spans="1:34" s="4" customFormat="1" ht="11.85" customHeight="1" x14ac:dyDescent="0.2">
      <c r="A593" s="3"/>
      <c r="B593" s="3"/>
      <c r="C593" s="2"/>
      <c r="D593" s="2"/>
      <c r="E593" s="2"/>
      <c r="F593" s="2"/>
      <c r="G593" s="2"/>
      <c r="H593" s="2"/>
      <c r="I593" s="2"/>
      <c r="J593" s="2"/>
      <c r="L593" s="2"/>
      <c r="N593" s="2"/>
      <c r="P593" s="2"/>
      <c r="R593" s="3"/>
      <c r="T593" s="5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spans="1:34" s="4" customFormat="1" ht="11.85" customHeight="1" x14ac:dyDescent="0.2">
      <c r="A594" s="3"/>
      <c r="B594" s="3"/>
      <c r="C594" s="2"/>
      <c r="D594" s="2"/>
      <c r="E594" s="2"/>
      <c r="F594" s="2"/>
      <c r="G594" s="2"/>
      <c r="H594" s="2"/>
      <c r="I594" s="2"/>
      <c r="J594" s="2"/>
      <c r="L594" s="2"/>
      <c r="N594" s="2"/>
      <c r="P594" s="2"/>
      <c r="R594" s="3"/>
      <c r="T594" s="5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spans="1:34" s="4" customFormat="1" ht="11.85" customHeight="1" x14ac:dyDescent="0.2">
      <c r="A595" s="3"/>
      <c r="B595" s="3"/>
      <c r="C595" s="2"/>
      <c r="D595" s="2"/>
      <c r="E595" s="2"/>
      <c r="F595" s="2"/>
      <c r="G595" s="2"/>
      <c r="H595" s="2"/>
      <c r="I595" s="2"/>
      <c r="J595" s="2"/>
      <c r="L595" s="2"/>
      <c r="N595" s="2"/>
      <c r="P595" s="2"/>
      <c r="R595" s="3"/>
      <c r="T595" s="5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spans="1:34" s="4" customFormat="1" ht="11.85" customHeight="1" x14ac:dyDescent="0.2">
      <c r="A596" s="3"/>
      <c r="B596" s="3"/>
      <c r="C596" s="2"/>
      <c r="D596" s="2"/>
      <c r="E596" s="2"/>
      <c r="F596" s="2"/>
      <c r="G596" s="2"/>
      <c r="H596" s="2"/>
      <c r="I596" s="2"/>
      <c r="J596" s="2"/>
      <c r="L596" s="2"/>
      <c r="N596" s="2"/>
      <c r="P596" s="2"/>
      <c r="R596" s="3"/>
      <c r="T596" s="5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spans="1:34" s="4" customFormat="1" ht="11.85" customHeight="1" x14ac:dyDescent="0.2">
      <c r="A597" s="3"/>
      <c r="B597" s="3"/>
      <c r="C597" s="2"/>
      <c r="D597" s="2"/>
      <c r="E597" s="2"/>
      <c r="F597" s="2"/>
      <c r="G597" s="2"/>
      <c r="H597" s="2"/>
      <c r="I597" s="2"/>
      <c r="J597" s="2"/>
      <c r="L597" s="2"/>
      <c r="N597" s="2"/>
      <c r="P597" s="2"/>
      <c r="R597" s="3"/>
      <c r="T597" s="5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spans="1:34" s="4" customFormat="1" ht="11.85" customHeight="1" x14ac:dyDescent="0.2">
      <c r="A598" s="3"/>
      <c r="B598" s="3"/>
      <c r="C598" s="2"/>
      <c r="D598" s="2"/>
      <c r="E598" s="2"/>
      <c r="F598" s="2"/>
      <c r="G598" s="2"/>
      <c r="H598" s="2"/>
      <c r="I598" s="2"/>
      <c r="J598" s="2"/>
      <c r="L598" s="2"/>
      <c r="N598" s="2"/>
      <c r="P598" s="2"/>
      <c r="R598" s="3"/>
      <c r="T598" s="5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spans="1:34" s="4" customFormat="1" ht="11.85" customHeight="1" x14ac:dyDescent="0.2">
      <c r="A599" s="3"/>
      <c r="B599" s="3"/>
      <c r="C599" s="2"/>
      <c r="D599" s="2"/>
      <c r="E599" s="2"/>
      <c r="F599" s="2"/>
      <c r="G599" s="2"/>
      <c r="H599" s="2"/>
      <c r="I599" s="2"/>
      <c r="J599" s="2"/>
      <c r="L599" s="2"/>
      <c r="N599" s="2"/>
      <c r="P599" s="2"/>
      <c r="R599" s="3"/>
      <c r="T599" s="5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spans="1:34" s="4" customFormat="1" ht="11.85" customHeight="1" x14ac:dyDescent="0.2">
      <c r="A600" s="3"/>
      <c r="B600" s="3"/>
      <c r="C600" s="2"/>
      <c r="D600" s="2"/>
      <c r="E600" s="2"/>
      <c r="F600" s="2"/>
      <c r="G600" s="2"/>
      <c r="H600" s="2"/>
      <c r="I600" s="2"/>
      <c r="J600" s="2"/>
      <c r="L600" s="2"/>
      <c r="N600" s="2"/>
      <c r="P600" s="2"/>
      <c r="R600" s="3"/>
      <c r="T600" s="5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s="4" customFormat="1" ht="11.85" customHeight="1" x14ac:dyDescent="0.2">
      <c r="A601" s="3"/>
      <c r="B601" s="3"/>
      <c r="C601" s="2"/>
      <c r="D601" s="2"/>
      <c r="E601" s="2"/>
      <c r="F601" s="2"/>
      <c r="G601" s="2"/>
      <c r="H601" s="2"/>
      <c r="I601" s="2"/>
      <c r="J601" s="2"/>
      <c r="L601" s="2"/>
      <c r="N601" s="2"/>
      <c r="P601" s="2"/>
      <c r="R601" s="3"/>
      <c r="T601" s="5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pans="1:34" ht="11.85" customHeight="1" x14ac:dyDescent="0.2">
      <c r="A602" s="1"/>
      <c r="B602" s="1"/>
      <c r="E602" s="2" t="str">
        <f>$E$1</f>
        <v>CITY OF BRADY</v>
      </c>
    </row>
    <row r="603" spans="1:34" ht="11.85" customHeight="1" x14ac:dyDescent="0.2">
      <c r="E603" s="2" t="str">
        <f>$E$2</f>
        <v>BUDGET REPORT</v>
      </c>
    </row>
    <row r="604" spans="1:34" ht="11.85" customHeight="1" x14ac:dyDescent="0.2">
      <c r="E604" s="2" t="str">
        <f>$E$3</f>
        <v>FISCAL YEAR 2019 - 2020</v>
      </c>
    </row>
    <row r="605" spans="1:34" ht="11.85" customHeight="1" x14ac:dyDescent="0.2">
      <c r="A605" s="3" t="s">
        <v>3</v>
      </c>
    </row>
    <row r="606" spans="1:34" ht="11.85" customHeight="1" x14ac:dyDescent="0.2">
      <c r="A606" s="3" t="s">
        <v>373</v>
      </c>
    </row>
    <row r="607" spans="1:34" ht="11.85" customHeight="1" x14ac:dyDescent="0.2">
      <c r="I607" s="55" t="str">
        <f>+I6</f>
        <v>(----- 2018-2019 ------)</v>
      </c>
      <c r="J607" s="55"/>
      <c r="K607" s="55"/>
      <c r="L607" s="6"/>
      <c r="M607" s="55" t="str">
        <f>$M$6</f>
        <v>2019-2020</v>
      </c>
      <c r="N607" s="55"/>
      <c r="O607" s="55"/>
      <c r="P607" s="55"/>
      <c r="Q607" s="55"/>
    </row>
    <row r="608" spans="1:34" ht="11.85" customHeight="1" x14ac:dyDescent="0.2">
      <c r="C608" s="7" t="str">
        <f>$C$7</f>
        <v>2015-2016</v>
      </c>
      <c r="D608" s="6"/>
      <c r="E608" s="7" t="str">
        <f>$E$7</f>
        <v>2016-2017</v>
      </c>
      <c r="F608" s="6"/>
      <c r="G608" s="7" t="str">
        <f>$G$7</f>
        <v>2017-2018</v>
      </c>
      <c r="H608" s="6"/>
      <c r="I608" s="7" t="s">
        <v>9</v>
      </c>
      <c r="J608" s="6"/>
      <c r="K608" s="8" t="str">
        <f>+$K$7</f>
        <v>PROJECTED</v>
      </c>
      <c r="L608" s="6"/>
      <c r="M608" s="8" t="str">
        <f>$M$7</f>
        <v>2019-2020</v>
      </c>
      <c r="N608" s="6"/>
      <c r="O608" s="8" t="str">
        <f>$O$7</f>
        <v>2019-2020</v>
      </c>
      <c r="P608" s="6"/>
      <c r="Q608" s="8" t="str">
        <f>$Q$7</f>
        <v>APPROVED</v>
      </c>
    </row>
    <row r="609" spans="1:21" ht="11.85" customHeight="1" x14ac:dyDescent="0.2">
      <c r="A609" s="9" t="s">
        <v>257</v>
      </c>
      <c r="C609" s="10" t="s">
        <v>12</v>
      </c>
      <c r="D609" s="6"/>
      <c r="E609" s="10" t="s">
        <v>12</v>
      </c>
      <c r="F609" s="6"/>
      <c r="G609" s="10" t="s">
        <v>12</v>
      </c>
      <c r="H609" s="6"/>
      <c r="I609" s="10" t="s">
        <v>13</v>
      </c>
      <c r="J609" s="6"/>
      <c r="K609" s="11" t="s">
        <v>13</v>
      </c>
      <c r="L609" s="6"/>
      <c r="M609" s="11" t="str">
        <f>$M$8</f>
        <v>BASE</v>
      </c>
      <c r="N609" s="6"/>
      <c r="O609" s="11" t="str">
        <f>$O$8</f>
        <v>SUPPLEMENTAL</v>
      </c>
      <c r="P609" s="6"/>
      <c r="Q609" s="11" t="str">
        <f>$Q$8</f>
        <v>BUDGET</v>
      </c>
    </row>
    <row r="610" spans="1:21" ht="11.85" customHeight="1" x14ac:dyDescent="0.2"/>
    <row r="611" spans="1:21" ht="11.85" customHeight="1" x14ac:dyDescent="0.2">
      <c r="A611" s="13" t="s">
        <v>258</v>
      </c>
    </row>
    <row r="612" spans="1:21" ht="11.85" customHeight="1" x14ac:dyDescent="0.2">
      <c r="A612" s="3" t="s">
        <v>374</v>
      </c>
      <c r="C612" s="2">
        <v>134908.73000000001</v>
      </c>
      <c r="D612" s="2"/>
      <c r="E612" s="2">
        <v>140654.04</v>
      </c>
      <c r="F612" s="2"/>
      <c r="G612" s="2">
        <v>162526.51</v>
      </c>
      <c r="H612" s="2"/>
      <c r="I612" s="2">
        <v>166400</v>
      </c>
      <c r="J612" s="2"/>
      <c r="K612" s="4">
        <v>166400</v>
      </c>
      <c r="L612" s="2"/>
      <c r="M612" s="4">
        <v>164977</v>
      </c>
      <c r="N612" s="2"/>
      <c r="O612" s="4">
        <v>4160</v>
      </c>
      <c r="P612" s="2"/>
      <c r="Q612" s="4">
        <f t="shared" ref="Q612:Q619" si="23">M612+O612</f>
        <v>169137</v>
      </c>
      <c r="T612" s="14"/>
    </row>
    <row r="613" spans="1:21" ht="11.85" customHeight="1" x14ac:dyDescent="0.2">
      <c r="A613" s="3" t="s">
        <v>375</v>
      </c>
      <c r="C613" s="2">
        <v>6517.43</v>
      </c>
      <c r="D613" s="2"/>
      <c r="E613" s="2">
        <v>9168.56</v>
      </c>
      <c r="F613" s="2"/>
      <c r="G613" s="2">
        <v>6047.54</v>
      </c>
      <c r="H613" s="2"/>
      <c r="I613" s="2">
        <v>10000</v>
      </c>
      <c r="J613" s="2"/>
      <c r="K613" s="4">
        <v>10000</v>
      </c>
      <c r="L613" s="2"/>
      <c r="M613" s="4">
        <v>10000</v>
      </c>
      <c r="N613" s="2"/>
      <c r="O613" s="4">
        <v>0</v>
      </c>
      <c r="P613" s="2"/>
      <c r="Q613" s="4">
        <f t="shared" si="23"/>
        <v>10000</v>
      </c>
      <c r="T613" s="14"/>
    </row>
    <row r="614" spans="1:21" ht="11.85" customHeight="1" x14ac:dyDescent="0.2">
      <c r="A614" s="3" t="s">
        <v>376</v>
      </c>
      <c r="C614" s="2">
        <v>550</v>
      </c>
      <c r="D614" s="2"/>
      <c r="E614" s="2">
        <v>600</v>
      </c>
      <c r="F614" s="2"/>
      <c r="G614" s="2">
        <v>600</v>
      </c>
      <c r="H614" s="2"/>
      <c r="I614" s="2">
        <v>1200</v>
      </c>
      <c r="J614" s="2"/>
      <c r="K614" s="4">
        <v>1200</v>
      </c>
      <c r="L614" s="2"/>
      <c r="M614" s="4">
        <v>780</v>
      </c>
      <c r="N614" s="2"/>
      <c r="O614" s="4">
        <v>0</v>
      </c>
      <c r="P614" s="2"/>
      <c r="Q614" s="4">
        <f>M614+O614</f>
        <v>780</v>
      </c>
      <c r="T614" s="14"/>
    </row>
    <row r="615" spans="1:21" ht="11.85" customHeight="1" x14ac:dyDescent="0.2">
      <c r="A615" s="3" t="s">
        <v>377</v>
      </c>
      <c r="C615" s="2">
        <v>43066.1</v>
      </c>
      <c r="D615" s="2"/>
      <c r="E615" s="2">
        <v>47676</v>
      </c>
      <c r="F615" s="2"/>
      <c r="G615" s="2">
        <v>66222.38</v>
      </c>
      <c r="H615" s="2"/>
      <c r="I615" s="2">
        <v>74756</v>
      </c>
      <c r="J615" s="2"/>
      <c r="K615" s="4">
        <v>64532</v>
      </c>
      <c r="L615" s="2"/>
      <c r="M615" s="4">
        <v>72359</v>
      </c>
      <c r="N615" s="2"/>
      <c r="O615" s="4">
        <v>0</v>
      </c>
      <c r="P615" s="2"/>
      <c r="Q615" s="4">
        <f t="shared" si="23"/>
        <v>72359</v>
      </c>
      <c r="T615" s="14"/>
    </row>
    <row r="616" spans="1:21" ht="11.85" customHeight="1" x14ac:dyDescent="0.2">
      <c r="A616" s="3" t="s">
        <v>378</v>
      </c>
      <c r="C616" s="2">
        <v>14672.04</v>
      </c>
      <c r="D616" s="2"/>
      <c r="E616" s="2">
        <v>16147.58</v>
      </c>
      <c r="F616" s="2"/>
      <c r="G616" s="2">
        <v>18342.89</v>
      </c>
      <c r="H616" s="2"/>
      <c r="I616" s="2">
        <v>18615</v>
      </c>
      <c r="J616" s="2"/>
      <c r="K616" s="4">
        <v>18615</v>
      </c>
      <c r="L616" s="2"/>
      <c r="M616" s="4">
        <v>17826</v>
      </c>
      <c r="N616" s="2"/>
      <c r="O616" s="4">
        <v>428</v>
      </c>
      <c r="P616" s="2"/>
      <c r="Q616" s="4">
        <f t="shared" si="23"/>
        <v>18254</v>
      </c>
      <c r="T616" s="14"/>
    </row>
    <row r="617" spans="1:21" ht="11.85" customHeight="1" x14ac:dyDescent="0.2">
      <c r="A617" s="3" t="s">
        <v>379</v>
      </c>
      <c r="C617" s="2">
        <v>3075.36</v>
      </c>
      <c r="D617" s="2"/>
      <c r="E617" s="2">
        <v>1388.23</v>
      </c>
      <c r="F617" s="2"/>
      <c r="G617" s="2">
        <v>1278.53</v>
      </c>
      <c r="H617" s="2"/>
      <c r="I617" s="2">
        <v>1304</v>
      </c>
      <c r="J617" s="2"/>
      <c r="K617" s="4">
        <v>1304</v>
      </c>
      <c r="L617" s="2"/>
      <c r="M617" s="4">
        <v>1543</v>
      </c>
      <c r="N617" s="2"/>
      <c r="O617" s="4">
        <v>0</v>
      </c>
      <c r="P617" s="2"/>
      <c r="Q617" s="4">
        <f t="shared" si="23"/>
        <v>1543</v>
      </c>
      <c r="T617" s="14"/>
    </row>
    <row r="618" spans="1:21" ht="11.85" customHeight="1" x14ac:dyDescent="0.2">
      <c r="A618" s="3" t="s">
        <v>380</v>
      </c>
      <c r="C618" s="2">
        <v>1036.79</v>
      </c>
      <c r="D618" s="2"/>
      <c r="E618" s="2">
        <v>131.24</v>
      </c>
      <c r="F618" s="2"/>
      <c r="G618" s="2">
        <v>976.35</v>
      </c>
      <c r="H618" s="2"/>
      <c r="I618" s="2">
        <v>1080</v>
      </c>
      <c r="J618" s="2"/>
      <c r="K618" s="4">
        <v>1080</v>
      </c>
      <c r="L618" s="2"/>
      <c r="M618" s="4">
        <v>680</v>
      </c>
      <c r="N618" s="2"/>
      <c r="O618" s="4">
        <v>0</v>
      </c>
      <c r="P618" s="2"/>
      <c r="Q618" s="4">
        <f t="shared" si="23"/>
        <v>680</v>
      </c>
      <c r="T618" s="14"/>
    </row>
    <row r="619" spans="1:21" ht="11.85" customHeight="1" x14ac:dyDescent="0.2">
      <c r="A619" s="3" t="s">
        <v>381</v>
      </c>
      <c r="C619" s="15">
        <v>10816.32</v>
      </c>
      <c r="D619" s="2"/>
      <c r="E619" s="15">
        <v>11463.65</v>
      </c>
      <c r="F619" s="2"/>
      <c r="G619" s="15">
        <v>12971.78</v>
      </c>
      <c r="H619" s="2"/>
      <c r="I619" s="15">
        <v>13759</v>
      </c>
      <c r="J619" s="2"/>
      <c r="K619" s="16">
        <v>13759</v>
      </c>
      <c r="L619" s="2"/>
      <c r="M619" s="16">
        <v>13648</v>
      </c>
      <c r="N619" s="2"/>
      <c r="O619" s="16">
        <v>325</v>
      </c>
      <c r="P619" s="2"/>
      <c r="Q619" s="16">
        <f t="shared" si="23"/>
        <v>13973</v>
      </c>
      <c r="T619" s="14"/>
    </row>
    <row r="620" spans="1:21" ht="11.85" customHeight="1" x14ac:dyDescent="0.2">
      <c r="A620" s="3" t="s">
        <v>269</v>
      </c>
      <c r="C620" s="2">
        <f>SUM(C612:C619)</f>
        <v>214642.77000000002</v>
      </c>
      <c r="D620" s="2"/>
      <c r="E620" s="2">
        <f>SUM(E612:E619)</f>
        <v>227229.3</v>
      </c>
      <c r="F620" s="2"/>
      <c r="G620" s="2">
        <f>SUM(G612:G619)</f>
        <v>268965.98000000004</v>
      </c>
      <c r="H620" s="2"/>
      <c r="I620" s="2">
        <f>SUM(I612:I619)</f>
        <v>287114</v>
      </c>
      <c r="J620" s="2"/>
      <c r="K620" s="4">
        <f>SUM(K612:K619)</f>
        <v>276890</v>
      </c>
      <c r="L620" s="2"/>
      <c r="M620" s="4">
        <f>SUM(M612:M619)</f>
        <v>281813</v>
      </c>
      <c r="N620" s="2"/>
      <c r="O620" s="4">
        <f>SUM(O612:O619)</f>
        <v>4913</v>
      </c>
      <c r="P620" s="2"/>
      <c r="Q620" s="4">
        <f>SUM(Q612:Q619)</f>
        <v>286726</v>
      </c>
      <c r="R620" s="2"/>
      <c r="U620" s="2"/>
    </row>
    <row r="621" spans="1:21" ht="11.85" customHeight="1" x14ac:dyDescent="0.2">
      <c r="D621" s="2"/>
      <c r="F621" s="2"/>
      <c r="H621" s="2"/>
      <c r="J621" s="2"/>
      <c r="L621" s="2"/>
      <c r="N621" s="2"/>
      <c r="P621" s="2"/>
    </row>
    <row r="622" spans="1:21" ht="11.85" customHeight="1" x14ac:dyDescent="0.2">
      <c r="A622" s="13" t="s">
        <v>270</v>
      </c>
      <c r="D622" s="2"/>
      <c r="F622" s="2"/>
      <c r="H622" s="2"/>
      <c r="J622" s="2"/>
      <c r="L622" s="2"/>
      <c r="N622" s="2"/>
      <c r="P622" s="2"/>
    </row>
    <row r="623" spans="1:21" ht="11.85" customHeight="1" x14ac:dyDescent="0.2">
      <c r="A623" s="3" t="s">
        <v>382</v>
      </c>
      <c r="C623" s="2">
        <v>0</v>
      </c>
      <c r="D623" s="2"/>
      <c r="E623" s="2">
        <v>0</v>
      </c>
      <c r="F623" s="2"/>
      <c r="G623" s="2">
        <v>0</v>
      </c>
      <c r="H623" s="2"/>
      <c r="I623" s="2">
        <v>0</v>
      </c>
      <c r="J623" s="2"/>
      <c r="K623" s="4">
        <v>0</v>
      </c>
      <c r="L623" s="2"/>
      <c r="M623" s="4">
        <v>0</v>
      </c>
      <c r="N623" s="2"/>
      <c r="O623" s="4">
        <v>0</v>
      </c>
      <c r="P623" s="2"/>
      <c r="Q623" s="4">
        <f t="shared" ref="Q623:Q632" si="24">M623+O623</f>
        <v>0</v>
      </c>
      <c r="T623" s="14"/>
    </row>
    <row r="624" spans="1:21" ht="11.85" customHeight="1" x14ac:dyDescent="0.2">
      <c r="A624" s="3" t="s">
        <v>383</v>
      </c>
      <c r="C624" s="2">
        <v>27904.63</v>
      </c>
      <c r="D624" s="2"/>
      <c r="E624" s="2">
        <v>37978.660000000003</v>
      </c>
      <c r="F624" s="2"/>
      <c r="G624" s="2">
        <v>40424.25</v>
      </c>
      <c r="H624" s="2"/>
      <c r="I624" s="2">
        <v>38000</v>
      </c>
      <c r="J624" s="2"/>
      <c r="K624" s="4">
        <v>38000</v>
      </c>
      <c r="L624" s="2"/>
      <c r="M624" s="4">
        <v>38000</v>
      </c>
      <c r="N624" s="2"/>
      <c r="O624" s="4">
        <v>0</v>
      </c>
      <c r="P624" s="2"/>
      <c r="Q624" s="4">
        <f t="shared" si="24"/>
        <v>38000</v>
      </c>
      <c r="T624" s="14"/>
    </row>
    <row r="625" spans="1:20" ht="11.85" customHeight="1" x14ac:dyDescent="0.2">
      <c r="A625" s="3" t="s">
        <v>384</v>
      </c>
      <c r="C625" s="2">
        <v>110</v>
      </c>
      <c r="D625" s="2"/>
      <c r="E625" s="2">
        <v>0</v>
      </c>
      <c r="F625" s="2"/>
      <c r="G625" s="2">
        <v>2198.4</v>
      </c>
      <c r="H625" s="2"/>
      <c r="I625" s="2">
        <v>500</v>
      </c>
      <c r="J625" s="2"/>
      <c r="K625" s="4">
        <v>500</v>
      </c>
      <c r="L625" s="2"/>
      <c r="M625" s="4">
        <v>500</v>
      </c>
      <c r="N625" s="2"/>
      <c r="O625" s="4">
        <v>0</v>
      </c>
      <c r="P625" s="2"/>
      <c r="Q625" s="4">
        <f t="shared" si="24"/>
        <v>500</v>
      </c>
      <c r="T625" s="14"/>
    </row>
    <row r="626" spans="1:20" ht="11.85" customHeight="1" x14ac:dyDescent="0.2">
      <c r="A626" s="3" t="s">
        <v>385</v>
      </c>
      <c r="C626" s="2">
        <v>3875.2</v>
      </c>
      <c r="D626" s="2"/>
      <c r="E626" s="2">
        <v>4058.89</v>
      </c>
      <c r="F626" s="2"/>
      <c r="G626" s="2">
        <v>4491.3900000000003</v>
      </c>
      <c r="H626" s="2"/>
      <c r="I626" s="2">
        <v>5100</v>
      </c>
      <c r="J626" s="2"/>
      <c r="K626" s="4">
        <v>5100</v>
      </c>
      <c r="L626" s="2"/>
      <c r="M626" s="4">
        <v>5625</v>
      </c>
      <c r="N626" s="2"/>
      <c r="O626" s="4">
        <v>0</v>
      </c>
      <c r="P626" s="2"/>
      <c r="Q626" s="4">
        <f t="shared" si="24"/>
        <v>5625</v>
      </c>
      <c r="R626" s="31"/>
      <c r="T626" s="14"/>
    </row>
    <row r="627" spans="1:20" ht="11.85" customHeight="1" x14ac:dyDescent="0.2">
      <c r="A627" s="3" t="s">
        <v>386</v>
      </c>
      <c r="C627" s="2">
        <v>0</v>
      </c>
      <c r="D627" s="2"/>
      <c r="E627" s="2">
        <v>0</v>
      </c>
      <c r="F627" s="2"/>
      <c r="G627" s="2">
        <v>0</v>
      </c>
      <c r="H627" s="2"/>
      <c r="I627" s="2">
        <v>0</v>
      </c>
      <c r="J627" s="2"/>
      <c r="K627" s="4">
        <v>0</v>
      </c>
      <c r="L627" s="2"/>
      <c r="M627" s="4">
        <v>0</v>
      </c>
      <c r="N627" s="2"/>
      <c r="O627" s="4">
        <v>0</v>
      </c>
      <c r="P627" s="2"/>
      <c r="Q627" s="4">
        <f t="shared" si="24"/>
        <v>0</v>
      </c>
      <c r="T627" s="14"/>
    </row>
    <row r="628" spans="1:20" ht="11.85" hidden="1" customHeight="1" x14ac:dyDescent="0.2">
      <c r="A628" s="3" t="s">
        <v>387</v>
      </c>
      <c r="C628" s="2">
        <v>0</v>
      </c>
      <c r="D628" s="2"/>
      <c r="E628" s="2">
        <v>0</v>
      </c>
      <c r="F628" s="2"/>
      <c r="G628" s="2">
        <v>0</v>
      </c>
      <c r="H628" s="2"/>
      <c r="I628" s="2">
        <v>0</v>
      </c>
      <c r="J628" s="2"/>
      <c r="K628" s="4">
        <v>0</v>
      </c>
      <c r="L628" s="2"/>
      <c r="M628" s="4">
        <v>0</v>
      </c>
      <c r="N628" s="2"/>
      <c r="O628" s="4">
        <v>0</v>
      </c>
      <c r="P628" s="2"/>
      <c r="Q628" s="4">
        <f t="shared" si="24"/>
        <v>0</v>
      </c>
      <c r="T628" s="14"/>
    </row>
    <row r="629" spans="1:20" ht="11.85" customHeight="1" x14ac:dyDescent="0.2">
      <c r="A629" s="3" t="s">
        <v>388</v>
      </c>
      <c r="C629" s="2">
        <v>0</v>
      </c>
      <c r="D629" s="2"/>
      <c r="E629" s="2">
        <v>230</v>
      </c>
      <c r="F629" s="2"/>
      <c r="G629" s="2">
        <v>0</v>
      </c>
      <c r="H629" s="2"/>
      <c r="I629" s="2">
        <v>500</v>
      </c>
      <c r="J629" s="2"/>
      <c r="K629" s="4">
        <v>500</v>
      </c>
      <c r="L629" s="2"/>
      <c r="M629" s="4">
        <v>500</v>
      </c>
      <c r="N629" s="2"/>
      <c r="O629" s="4">
        <v>0</v>
      </c>
      <c r="P629" s="2"/>
      <c r="Q629" s="4">
        <f t="shared" si="24"/>
        <v>500</v>
      </c>
      <c r="T629" s="14"/>
    </row>
    <row r="630" spans="1:20" ht="11.85" customHeight="1" x14ac:dyDescent="0.2">
      <c r="A630" s="3" t="s">
        <v>389</v>
      </c>
      <c r="C630" s="2">
        <v>5125</v>
      </c>
      <c r="D630" s="2"/>
      <c r="E630" s="2">
        <v>12600</v>
      </c>
      <c r="F630" s="2"/>
      <c r="G630" s="2">
        <v>0</v>
      </c>
      <c r="H630" s="2"/>
      <c r="I630" s="2">
        <v>11000</v>
      </c>
      <c r="J630" s="2"/>
      <c r="K630" s="4">
        <v>11000</v>
      </c>
      <c r="L630" s="2"/>
      <c r="M630" s="4">
        <v>11000</v>
      </c>
      <c r="N630" s="2"/>
      <c r="O630" s="4">
        <v>0</v>
      </c>
      <c r="P630" s="2"/>
      <c r="Q630" s="4">
        <f t="shared" si="24"/>
        <v>11000</v>
      </c>
      <c r="T630" s="14"/>
    </row>
    <row r="631" spans="1:20" ht="11.85" customHeight="1" x14ac:dyDescent="0.2">
      <c r="A631" s="3" t="s">
        <v>390</v>
      </c>
      <c r="C631" s="2">
        <v>0</v>
      </c>
      <c r="D631" s="2"/>
      <c r="E631" s="2">
        <v>0</v>
      </c>
      <c r="F631" s="2"/>
      <c r="G631" s="2">
        <v>1290.51</v>
      </c>
      <c r="H631" s="2"/>
      <c r="I631" s="2">
        <v>1500</v>
      </c>
      <c r="J631" s="2"/>
      <c r="K631" s="4">
        <v>1500</v>
      </c>
      <c r="L631" s="2"/>
      <c r="M631" s="4">
        <v>1650</v>
      </c>
      <c r="N631" s="2"/>
      <c r="O631" s="4">
        <v>0</v>
      </c>
      <c r="P631" s="2"/>
      <c r="Q631" s="4">
        <f t="shared" si="24"/>
        <v>1650</v>
      </c>
      <c r="T631" s="14"/>
    </row>
    <row r="632" spans="1:20" ht="11.85" customHeight="1" x14ac:dyDescent="0.2">
      <c r="A632" s="3" t="s">
        <v>391</v>
      </c>
      <c r="C632" s="15">
        <v>40</v>
      </c>
      <c r="D632" s="2"/>
      <c r="E632" s="15">
        <v>0</v>
      </c>
      <c r="F632" s="2"/>
      <c r="G632" s="15">
        <v>0</v>
      </c>
      <c r="H632" s="2"/>
      <c r="I632" s="15">
        <v>1700</v>
      </c>
      <c r="J632" s="2"/>
      <c r="K632" s="16">
        <v>1700</v>
      </c>
      <c r="L632" s="2"/>
      <c r="M632" s="16">
        <v>1700</v>
      </c>
      <c r="N632" s="2"/>
      <c r="O632" s="16">
        <v>0</v>
      </c>
      <c r="P632" s="2"/>
      <c r="Q632" s="16">
        <f t="shared" si="24"/>
        <v>1700</v>
      </c>
      <c r="T632" s="14"/>
    </row>
    <row r="633" spans="1:20" ht="11.85" customHeight="1" x14ac:dyDescent="0.2">
      <c r="A633" s="3" t="s">
        <v>287</v>
      </c>
      <c r="C633" s="2">
        <f>SUM(C623:C632)</f>
        <v>37054.83</v>
      </c>
      <c r="D633" s="2"/>
      <c r="E633" s="2">
        <f>SUM(E623:E632)</f>
        <v>54867.55</v>
      </c>
      <c r="F633" s="2"/>
      <c r="G633" s="2">
        <f>SUM(G623:G632)</f>
        <v>48404.55</v>
      </c>
      <c r="H633" s="2"/>
      <c r="I633" s="2">
        <f>SUM(I623:I632)</f>
        <v>58300</v>
      </c>
      <c r="J633" s="2"/>
      <c r="K633" s="4">
        <f>SUM(K623:K632)</f>
        <v>58300</v>
      </c>
      <c r="L633" s="2"/>
      <c r="M633" s="4">
        <f>SUM(M623:M632)</f>
        <v>58975</v>
      </c>
      <c r="N633" s="2"/>
      <c r="O633" s="4">
        <f>SUM(O623:O632)</f>
        <v>0</v>
      </c>
      <c r="P633" s="2"/>
      <c r="Q633" s="4">
        <f>SUM(Q623:Q632)</f>
        <v>58975</v>
      </c>
    </row>
    <row r="634" spans="1:20" ht="11.85" customHeight="1" x14ac:dyDescent="0.2"/>
    <row r="635" spans="1:20" ht="11.85" customHeight="1" x14ac:dyDescent="0.2">
      <c r="A635" s="13" t="s">
        <v>288</v>
      </c>
    </row>
    <row r="636" spans="1:20" ht="11.85" customHeight="1" x14ac:dyDescent="0.2">
      <c r="A636" s="3" t="s">
        <v>392</v>
      </c>
      <c r="C636" s="2">
        <v>232.37</v>
      </c>
      <c r="D636" s="2"/>
      <c r="E636" s="2">
        <v>321.95999999999998</v>
      </c>
      <c r="F636" s="2"/>
      <c r="G636" s="2">
        <v>355.44</v>
      </c>
      <c r="H636" s="2"/>
      <c r="I636" s="2">
        <v>500</v>
      </c>
      <c r="J636" s="2"/>
      <c r="K636" s="4">
        <v>500</v>
      </c>
      <c r="L636" s="2"/>
      <c r="M636" s="4">
        <v>500</v>
      </c>
      <c r="N636" s="2"/>
      <c r="O636" s="4">
        <v>0</v>
      </c>
      <c r="P636" s="2"/>
      <c r="Q636" s="4">
        <f t="shared" ref="Q636:Q653" si="25">M636+O636</f>
        <v>500</v>
      </c>
      <c r="T636" s="14"/>
    </row>
    <row r="637" spans="1:20" ht="11.85" customHeight="1" x14ac:dyDescent="0.2">
      <c r="A637" s="3" t="s">
        <v>393</v>
      </c>
      <c r="C637" s="2">
        <v>0</v>
      </c>
      <c r="D637" s="2"/>
      <c r="E637" s="2">
        <v>430.43</v>
      </c>
      <c r="F637" s="2"/>
      <c r="G637" s="2">
        <v>0</v>
      </c>
      <c r="H637" s="2"/>
      <c r="I637" s="2">
        <v>1600</v>
      </c>
      <c r="J637" s="2"/>
      <c r="K637" s="4">
        <v>1600</v>
      </c>
      <c r="L637" s="2"/>
      <c r="M637" s="4">
        <v>0</v>
      </c>
      <c r="N637" s="2"/>
      <c r="O637" s="4">
        <v>0</v>
      </c>
      <c r="P637" s="2"/>
      <c r="Q637" s="4">
        <f t="shared" si="25"/>
        <v>0</v>
      </c>
      <c r="T637" s="14"/>
    </row>
    <row r="638" spans="1:20" ht="11.85" customHeight="1" x14ac:dyDescent="0.2">
      <c r="A638" s="3" t="s">
        <v>394</v>
      </c>
      <c r="C638" s="2">
        <v>12353.46</v>
      </c>
      <c r="D638" s="2"/>
      <c r="E638" s="2">
        <v>10966.6</v>
      </c>
      <c r="F638" s="2"/>
      <c r="G638" s="2">
        <v>7565.42</v>
      </c>
      <c r="H638" s="2"/>
      <c r="I638" s="2">
        <v>10500</v>
      </c>
      <c r="J638" s="2"/>
      <c r="K638" s="4">
        <v>10500</v>
      </c>
      <c r="L638" s="2"/>
      <c r="M638" s="4">
        <v>10500</v>
      </c>
      <c r="N638" s="2"/>
      <c r="O638" s="4">
        <v>0</v>
      </c>
      <c r="P638" s="2"/>
      <c r="Q638" s="4">
        <f t="shared" si="25"/>
        <v>10500</v>
      </c>
      <c r="T638" s="14"/>
    </row>
    <row r="639" spans="1:20" ht="11.85" customHeight="1" x14ac:dyDescent="0.2">
      <c r="A639" s="3" t="s">
        <v>395</v>
      </c>
      <c r="C639" s="2">
        <v>8692.56</v>
      </c>
      <c r="D639" s="2"/>
      <c r="E639" s="2">
        <v>10423.879999999999</v>
      </c>
      <c r="F639" s="2"/>
      <c r="G639" s="2">
        <v>10730.63</v>
      </c>
      <c r="H639" s="2"/>
      <c r="I639" s="2">
        <v>12000</v>
      </c>
      <c r="J639" s="2"/>
      <c r="K639" s="4">
        <v>12000</v>
      </c>
      <c r="L639" s="2"/>
      <c r="M639" s="4">
        <v>12000</v>
      </c>
      <c r="N639" s="2"/>
      <c r="O639" s="4">
        <v>0</v>
      </c>
      <c r="P639" s="2"/>
      <c r="Q639" s="4">
        <f t="shared" si="25"/>
        <v>12000</v>
      </c>
      <c r="T639" s="14"/>
    </row>
    <row r="640" spans="1:20" ht="11.85" customHeight="1" x14ac:dyDescent="0.2">
      <c r="A640" s="3" t="s">
        <v>396</v>
      </c>
      <c r="C640" s="2">
        <v>4363.6499999999996</v>
      </c>
      <c r="D640" s="2"/>
      <c r="E640" s="2">
        <v>3786.69</v>
      </c>
      <c r="F640" s="2"/>
      <c r="G640" s="2">
        <v>3539.08</v>
      </c>
      <c r="H640" s="2"/>
      <c r="I640" s="2">
        <v>5000</v>
      </c>
      <c r="J640" s="2"/>
      <c r="K640" s="4">
        <v>5000</v>
      </c>
      <c r="L640" s="2"/>
      <c r="M640" s="4">
        <v>5000</v>
      </c>
      <c r="N640" s="2"/>
      <c r="O640" s="4">
        <v>0</v>
      </c>
      <c r="P640" s="2"/>
      <c r="Q640" s="4">
        <f t="shared" si="25"/>
        <v>5000</v>
      </c>
      <c r="T640" s="14"/>
    </row>
    <row r="641" spans="1:21" ht="11.85" customHeight="1" x14ac:dyDescent="0.2">
      <c r="A641" s="3" t="s">
        <v>397</v>
      </c>
      <c r="C641" s="2">
        <v>0</v>
      </c>
      <c r="D641" s="2"/>
      <c r="E641" s="2">
        <v>0</v>
      </c>
      <c r="F641" s="2"/>
      <c r="G641" s="2">
        <v>0</v>
      </c>
      <c r="H641" s="2"/>
      <c r="I641" s="2">
        <v>0</v>
      </c>
      <c r="J641" s="2"/>
      <c r="K641" s="4">
        <v>0</v>
      </c>
      <c r="L641" s="2"/>
      <c r="M641" s="4">
        <v>0</v>
      </c>
      <c r="N641" s="2"/>
      <c r="O641" s="4">
        <v>0</v>
      </c>
      <c r="P641" s="2"/>
      <c r="Q641" s="4">
        <f t="shared" si="25"/>
        <v>0</v>
      </c>
      <c r="T641" s="14"/>
    </row>
    <row r="642" spans="1:21" ht="11.85" customHeight="1" x14ac:dyDescent="0.2">
      <c r="A642" s="3" t="s">
        <v>398</v>
      </c>
      <c r="C642" s="2">
        <v>1765.05</v>
      </c>
      <c r="D642" s="2"/>
      <c r="E642" s="2">
        <v>512.69000000000005</v>
      </c>
      <c r="F642" s="2"/>
      <c r="G642" s="2">
        <v>53.24</v>
      </c>
      <c r="H642" s="2"/>
      <c r="I642" s="2">
        <v>3000</v>
      </c>
      <c r="J642" s="2"/>
      <c r="K642" s="4">
        <v>3000</v>
      </c>
      <c r="L642" s="2"/>
      <c r="M642" s="4">
        <v>3000</v>
      </c>
      <c r="N642" s="2"/>
      <c r="O642" s="4">
        <v>0</v>
      </c>
      <c r="P642" s="2"/>
      <c r="Q642" s="4">
        <f t="shared" si="25"/>
        <v>3000</v>
      </c>
      <c r="T642" s="14"/>
    </row>
    <row r="643" spans="1:21" ht="11.85" customHeight="1" x14ac:dyDescent="0.2">
      <c r="A643" s="3" t="s">
        <v>399</v>
      </c>
      <c r="C643" s="2">
        <v>0</v>
      </c>
      <c r="D643" s="2"/>
      <c r="E643" s="2">
        <v>0</v>
      </c>
      <c r="F643" s="2"/>
      <c r="G643" s="2">
        <v>0</v>
      </c>
      <c r="H643" s="2"/>
      <c r="I643" s="2">
        <v>100</v>
      </c>
      <c r="J643" s="2"/>
      <c r="K643" s="4">
        <v>100</v>
      </c>
      <c r="L643" s="2"/>
      <c r="M643" s="4">
        <v>100</v>
      </c>
      <c r="N643" s="2"/>
      <c r="O643" s="4">
        <v>0</v>
      </c>
      <c r="P643" s="2"/>
      <c r="Q643" s="4">
        <f t="shared" si="25"/>
        <v>100</v>
      </c>
      <c r="T643" s="14"/>
    </row>
    <row r="644" spans="1:21" ht="11.85" customHeight="1" x14ac:dyDescent="0.2">
      <c r="A644" s="3" t="s">
        <v>400</v>
      </c>
      <c r="C644" s="2">
        <v>5632.16</v>
      </c>
      <c r="D644" s="2"/>
      <c r="E644" s="2">
        <v>0</v>
      </c>
      <c r="F644" s="2"/>
      <c r="G644" s="2">
        <v>0</v>
      </c>
      <c r="H644" s="2"/>
      <c r="I644" s="2">
        <v>7000</v>
      </c>
      <c r="J644" s="2"/>
      <c r="K644" s="4">
        <v>0</v>
      </c>
      <c r="L644" s="2"/>
      <c r="M644" s="4">
        <v>7000</v>
      </c>
      <c r="N644" s="2"/>
      <c r="O644" s="4">
        <v>0</v>
      </c>
      <c r="P644" s="2"/>
      <c r="Q644" s="4">
        <f t="shared" si="25"/>
        <v>7000</v>
      </c>
      <c r="T644" s="14"/>
    </row>
    <row r="645" spans="1:21" ht="11.85" customHeight="1" x14ac:dyDescent="0.2">
      <c r="A645" s="3" t="s">
        <v>401</v>
      </c>
      <c r="C645" s="2">
        <v>6661.84</v>
      </c>
      <c r="D645" s="2"/>
      <c r="E645" s="2">
        <v>5843.74</v>
      </c>
      <c r="F645" s="2"/>
      <c r="G645" s="2">
        <v>8382.57</v>
      </c>
      <c r="H645" s="2"/>
      <c r="I645" s="2">
        <v>10000</v>
      </c>
      <c r="J645" s="2"/>
      <c r="K645" s="4">
        <v>10000</v>
      </c>
      <c r="L645" s="2"/>
      <c r="M645" s="4">
        <v>10000</v>
      </c>
      <c r="N645" s="2"/>
      <c r="O645" s="4">
        <v>0</v>
      </c>
      <c r="P645" s="2"/>
      <c r="Q645" s="4">
        <f t="shared" si="25"/>
        <v>10000</v>
      </c>
      <c r="T645" s="14"/>
    </row>
    <row r="646" spans="1:21" ht="11.85" customHeight="1" x14ac:dyDescent="0.2">
      <c r="A646" s="3" t="s">
        <v>402</v>
      </c>
      <c r="C646" s="2">
        <v>31274.799999999999</v>
      </c>
      <c r="D646" s="2"/>
      <c r="E646" s="2">
        <v>24804.98</v>
      </c>
      <c r="F646" s="2"/>
      <c r="G646" s="2">
        <v>8827.42</v>
      </c>
      <c r="H646" s="2"/>
      <c r="I646" s="2">
        <v>26000</v>
      </c>
      <c r="J646" s="2"/>
      <c r="K646" s="4">
        <v>18000</v>
      </c>
      <c r="L646" s="2"/>
      <c r="M646" s="4">
        <v>26000</v>
      </c>
      <c r="N646" s="2"/>
      <c r="O646" s="4">
        <v>0</v>
      </c>
      <c r="P646" s="2"/>
      <c r="Q646" s="4">
        <f t="shared" si="25"/>
        <v>26000</v>
      </c>
      <c r="T646" s="14"/>
    </row>
    <row r="647" spans="1:21" ht="11.85" customHeight="1" x14ac:dyDescent="0.2">
      <c r="A647" s="3" t="s">
        <v>403</v>
      </c>
      <c r="C647" s="2">
        <v>550</v>
      </c>
      <c r="D647" s="2"/>
      <c r="E647" s="2">
        <v>1312.76</v>
      </c>
      <c r="F647" s="2"/>
      <c r="G647" s="2">
        <v>4177.79</v>
      </c>
      <c r="H647" s="2"/>
      <c r="I647" s="2">
        <v>4500</v>
      </c>
      <c r="J647" s="2"/>
      <c r="K647" s="4">
        <v>4500</v>
      </c>
      <c r="L647" s="2"/>
      <c r="M647" s="4">
        <v>4500</v>
      </c>
      <c r="N647" s="2"/>
      <c r="O647" s="4">
        <v>0</v>
      </c>
      <c r="P647" s="2"/>
      <c r="Q647" s="4">
        <f t="shared" si="25"/>
        <v>4500</v>
      </c>
      <c r="T647" s="14"/>
    </row>
    <row r="648" spans="1:21" ht="11.85" customHeight="1" x14ac:dyDescent="0.2">
      <c r="A648" s="3" t="s">
        <v>404</v>
      </c>
      <c r="C648" s="2">
        <v>228</v>
      </c>
      <c r="D648" s="2"/>
      <c r="E648" s="2">
        <v>213.45</v>
      </c>
      <c r="F648" s="2"/>
      <c r="G648" s="2">
        <v>218.47</v>
      </c>
      <c r="H648" s="2"/>
      <c r="I648" s="2">
        <v>250</v>
      </c>
      <c r="J648" s="2"/>
      <c r="K648" s="4">
        <v>250</v>
      </c>
      <c r="L648" s="2"/>
      <c r="M648" s="4">
        <v>250</v>
      </c>
      <c r="N648" s="2"/>
      <c r="O648" s="4">
        <v>0</v>
      </c>
      <c r="P648" s="2"/>
      <c r="Q648" s="4">
        <f t="shared" si="25"/>
        <v>250</v>
      </c>
      <c r="T648" s="14"/>
    </row>
    <row r="649" spans="1:21" ht="11.85" customHeight="1" x14ac:dyDescent="0.2">
      <c r="A649" s="3" t="s">
        <v>405</v>
      </c>
      <c r="C649" s="2">
        <v>264.87</v>
      </c>
      <c r="D649" s="2"/>
      <c r="E649" s="2">
        <v>2135.4899999999998</v>
      </c>
      <c r="F649" s="2"/>
      <c r="G649" s="2">
        <v>1397.85</v>
      </c>
      <c r="H649" s="2"/>
      <c r="I649" s="2">
        <v>6000</v>
      </c>
      <c r="J649" s="2"/>
      <c r="K649" s="4">
        <v>6000</v>
      </c>
      <c r="L649" s="2"/>
      <c r="M649" s="4">
        <v>6000</v>
      </c>
      <c r="N649" s="2"/>
      <c r="O649" s="4">
        <v>0</v>
      </c>
      <c r="P649" s="2"/>
      <c r="Q649" s="4">
        <f t="shared" si="25"/>
        <v>6000</v>
      </c>
      <c r="T649" s="14"/>
    </row>
    <row r="650" spans="1:21" ht="11.85" customHeight="1" x14ac:dyDescent="0.2">
      <c r="A650" s="3" t="s">
        <v>406</v>
      </c>
      <c r="C650" s="2">
        <v>1829.57</v>
      </c>
      <c r="D650" s="2"/>
      <c r="E650" s="2">
        <v>2038.68</v>
      </c>
      <c r="F650" s="2"/>
      <c r="G650" s="2">
        <v>2252.94</v>
      </c>
      <c r="H650" s="2"/>
      <c r="I650" s="2">
        <v>3600</v>
      </c>
      <c r="J650" s="2"/>
      <c r="K650" s="4">
        <v>3600</v>
      </c>
      <c r="L650" s="2"/>
      <c r="M650" s="4">
        <v>3600</v>
      </c>
      <c r="N650" s="2"/>
      <c r="O650" s="4">
        <v>0</v>
      </c>
      <c r="P650" s="2"/>
      <c r="Q650" s="4">
        <f t="shared" si="25"/>
        <v>3600</v>
      </c>
      <c r="T650" s="14"/>
    </row>
    <row r="651" spans="1:21" ht="11.85" customHeight="1" x14ac:dyDescent="0.2">
      <c r="A651" s="3" t="s">
        <v>407</v>
      </c>
      <c r="C651" s="2">
        <v>0</v>
      </c>
      <c r="D651" s="2"/>
      <c r="E651" s="2">
        <v>0</v>
      </c>
      <c r="F651" s="2"/>
      <c r="G651" s="2">
        <v>0</v>
      </c>
      <c r="H651" s="2"/>
      <c r="I651" s="2">
        <v>0</v>
      </c>
      <c r="J651" s="2"/>
      <c r="K651" s="4">
        <v>0</v>
      </c>
      <c r="L651" s="2"/>
      <c r="M651" s="4">
        <v>0</v>
      </c>
      <c r="N651" s="2"/>
      <c r="O651" s="4">
        <v>0</v>
      </c>
      <c r="P651" s="2"/>
      <c r="Q651" s="4">
        <f t="shared" si="25"/>
        <v>0</v>
      </c>
      <c r="T651" s="14"/>
    </row>
    <row r="652" spans="1:21" ht="11.85" customHeight="1" x14ac:dyDescent="0.2">
      <c r="A652" s="3" t="s">
        <v>408</v>
      </c>
      <c r="C652" s="2">
        <v>767.88</v>
      </c>
      <c r="D652" s="2"/>
      <c r="E652" s="2">
        <v>565.6</v>
      </c>
      <c r="F652" s="2"/>
      <c r="G652" s="2">
        <v>369.12</v>
      </c>
      <c r="H652" s="2"/>
      <c r="I652" s="2">
        <v>200</v>
      </c>
      <c r="J652" s="2"/>
      <c r="K652" s="4">
        <v>200</v>
      </c>
      <c r="L652" s="2"/>
      <c r="M652" s="4">
        <v>40</v>
      </c>
      <c r="N652" s="2"/>
      <c r="O652" s="4">
        <v>0</v>
      </c>
      <c r="P652" s="2"/>
      <c r="Q652" s="4">
        <f t="shared" si="25"/>
        <v>40</v>
      </c>
      <c r="T652" s="14"/>
    </row>
    <row r="653" spans="1:21" ht="11.85" customHeight="1" x14ac:dyDescent="0.2">
      <c r="A653" s="3" t="s">
        <v>409</v>
      </c>
      <c r="C653" s="15">
        <v>8378.5</v>
      </c>
      <c r="D653" s="2"/>
      <c r="E653" s="15">
        <v>4228</v>
      </c>
      <c r="F653" s="2"/>
      <c r="G653" s="15">
        <v>4413.4799999999996</v>
      </c>
      <c r="H653" s="2"/>
      <c r="I653" s="15">
        <v>4600</v>
      </c>
      <c r="J653" s="2"/>
      <c r="K653" s="16">
        <v>4600</v>
      </c>
      <c r="L653" s="2"/>
      <c r="M653" s="16">
        <v>2760</v>
      </c>
      <c r="N653" s="2"/>
      <c r="O653" s="16">
        <v>0</v>
      </c>
      <c r="P653" s="2"/>
      <c r="Q653" s="16">
        <f t="shared" si="25"/>
        <v>2760</v>
      </c>
      <c r="T653" s="14"/>
    </row>
    <row r="654" spans="1:21" ht="11.85" customHeight="1" x14ac:dyDescent="0.2">
      <c r="A654" s="3" t="s">
        <v>310</v>
      </c>
      <c r="C654" s="2">
        <f>SUM(C636:C646)+SUM(C647:C653)</f>
        <v>82994.709999999992</v>
      </c>
      <c r="D654" s="2"/>
      <c r="E654" s="2">
        <f>SUM(E636:E646)+SUM(E647:E653)</f>
        <v>67584.95</v>
      </c>
      <c r="F654" s="2"/>
      <c r="G654" s="2">
        <f>SUM(G636:G646)+SUM(G647:G653)</f>
        <v>52283.450000000004</v>
      </c>
      <c r="H654" s="2"/>
      <c r="I654" s="2">
        <f>SUM(I636:I646)+SUM(I647:I653)</f>
        <v>94850</v>
      </c>
      <c r="J654" s="2"/>
      <c r="K654" s="4">
        <f>SUM(K636:K646)+SUM(K647:K653)</f>
        <v>79850</v>
      </c>
      <c r="L654" s="2"/>
      <c r="M654" s="4">
        <f>SUM(M636:M646)+SUM(M647:M653)</f>
        <v>91250</v>
      </c>
      <c r="N654" s="2"/>
      <c r="O654" s="4">
        <f>SUM(O636:O646)+SUM(O647:O653)</f>
        <v>0</v>
      </c>
      <c r="P654" s="2"/>
      <c r="Q654" s="4">
        <f>SUM(Q636:Q646)+SUM(Q647:Q653)</f>
        <v>91250</v>
      </c>
      <c r="R654" s="2"/>
      <c r="U654" s="2"/>
    </row>
    <row r="655" spans="1:21" ht="11.85" customHeight="1" x14ac:dyDescent="0.2">
      <c r="D655" s="2"/>
      <c r="F655" s="2"/>
      <c r="H655" s="2"/>
      <c r="J655" s="2"/>
      <c r="L655" s="2"/>
      <c r="N655" s="2"/>
      <c r="P655" s="2"/>
    </row>
    <row r="656" spans="1:21" ht="11.85" customHeight="1" x14ac:dyDescent="0.2">
      <c r="A656" s="3" t="s">
        <v>410</v>
      </c>
      <c r="C656" s="20">
        <v>106830.37</v>
      </c>
      <c r="D656" s="2"/>
      <c r="E656" s="20">
        <v>57286.52</v>
      </c>
      <c r="F656" s="2"/>
      <c r="G656" s="20">
        <v>0</v>
      </c>
      <c r="H656" s="2"/>
      <c r="I656" s="20">
        <v>0</v>
      </c>
      <c r="J656" s="2"/>
      <c r="K656" s="21">
        <v>0</v>
      </c>
      <c r="L656" s="2"/>
      <c r="M656" s="21">
        <v>0</v>
      </c>
      <c r="N656" s="2"/>
      <c r="O656" s="21">
        <v>0</v>
      </c>
      <c r="P656" s="2"/>
      <c r="Q656" s="21">
        <f>M656+O656</f>
        <v>0</v>
      </c>
      <c r="T656" s="14"/>
    </row>
    <row r="657" spans="1:21" ht="11.85" customHeight="1" x14ac:dyDescent="0.2">
      <c r="A657" s="3" t="s">
        <v>411</v>
      </c>
      <c r="C657" s="15">
        <v>0</v>
      </c>
      <c r="D657" s="2"/>
      <c r="E657" s="15">
        <v>0</v>
      </c>
      <c r="F657" s="2"/>
      <c r="G657" s="15">
        <v>0</v>
      </c>
      <c r="H657" s="2"/>
      <c r="I657" s="15">
        <v>0</v>
      </c>
      <c r="J657" s="2"/>
      <c r="K657" s="16">
        <v>15000</v>
      </c>
      <c r="L657" s="2"/>
      <c r="M657" s="16">
        <v>0</v>
      </c>
      <c r="N657" s="2"/>
      <c r="O657" s="16">
        <v>0</v>
      </c>
      <c r="P657" s="2"/>
      <c r="Q657" s="16">
        <f>M657+O657</f>
        <v>0</v>
      </c>
      <c r="T657" s="14"/>
    </row>
    <row r="658" spans="1:21" ht="11.85" customHeight="1" x14ac:dyDescent="0.2">
      <c r="A658" s="3" t="s">
        <v>313</v>
      </c>
      <c r="C658" s="2">
        <f>SUM(C656:C657)</f>
        <v>106830.37</v>
      </c>
      <c r="D658" s="2"/>
      <c r="E658" s="2">
        <f>SUM(E656:E657)</f>
        <v>57286.52</v>
      </c>
      <c r="F658" s="2"/>
      <c r="G658" s="2">
        <f>SUM(G656:G657)</f>
        <v>0</v>
      </c>
      <c r="H658" s="2"/>
      <c r="I658" s="2">
        <f>SUM(I656:I657)</f>
        <v>0</v>
      </c>
      <c r="J658" s="2"/>
      <c r="K658" s="4">
        <f>SUM(K656:K657)</f>
        <v>15000</v>
      </c>
      <c r="L658" s="2"/>
      <c r="M658" s="4">
        <f>SUM(M656:M657)</f>
        <v>0</v>
      </c>
      <c r="N658" s="2"/>
      <c r="O658" s="4">
        <f>SUM(O656:O657)</f>
        <v>0</v>
      </c>
      <c r="P658" s="2"/>
      <c r="Q658" s="4">
        <f>SUM(Q656:Q657)</f>
        <v>0</v>
      </c>
    </row>
    <row r="659" spans="1:21" ht="11.85" customHeight="1" x14ac:dyDescent="0.2">
      <c r="D659" s="2"/>
      <c r="F659" s="2"/>
      <c r="H659" s="2"/>
      <c r="J659" s="2"/>
      <c r="L659" s="2"/>
      <c r="N659" s="2"/>
      <c r="P659" s="2"/>
    </row>
    <row r="660" spans="1:21" ht="11.85" customHeight="1" x14ac:dyDescent="0.2">
      <c r="A660" s="13" t="s">
        <v>314</v>
      </c>
      <c r="D660" s="2"/>
      <c r="F660" s="2"/>
      <c r="H660" s="2"/>
      <c r="J660" s="2"/>
      <c r="L660" s="2"/>
      <c r="N660" s="2"/>
      <c r="P660" s="2"/>
    </row>
    <row r="661" spans="1:21" ht="11.85" customHeight="1" x14ac:dyDescent="0.2">
      <c r="A661" s="3" t="s">
        <v>412</v>
      </c>
      <c r="C661" s="15">
        <v>0</v>
      </c>
      <c r="D661" s="2"/>
      <c r="E661" s="15">
        <v>0</v>
      </c>
      <c r="F661" s="2"/>
      <c r="G661" s="15">
        <v>0</v>
      </c>
      <c r="H661" s="2"/>
      <c r="I661" s="15">
        <v>0</v>
      </c>
      <c r="J661" s="2"/>
      <c r="K661" s="16">
        <v>0</v>
      </c>
      <c r="L661" s="2"/>
      <c r="M661" s="16">
        <v>0</v>
      </c>
      <c r="N661" s="2"/>
      <c r="O661" s="16">
        <v>0</v>
      </c>
      <c r="P661" s="2"/>
      <c r="Q661" s="16">
        <f>M661+O661</f>
        <v>0</v>
      </c>
      <c r="T661" s="14"/>
    </row>
    <row r="662" spans="1:21" ht="11.85" customHeight="1" x14ac:dyDescent="0.2">
      <c r="A662" s="3" t="s">
        <v>318</v>
      </c>
      <c r="C662" s="2">
        <f>SUM(C661)</f>
        <v>0</v>
      </c>
      <c r="D662" s="2"/>
      <c r="E662" s="2">
        <f>SUM(E661)</f>
        <v>0</v>
      </c>
      <c r="F662" s="2"/>
      <c r="G662" s="2">
        <f>SUM(G661)</f>
        <v>0</v>
      </c>
      <c r="H662" s="2"/>
      <c r="I662" s="2">
        <f>SUM(I661)</f>
        <v>0</v>
      </c>
      <c r="J662" s="2"/>
      <c r="K662" s="4">
        <f>SUM(K661)</f>
        <v>0</v>
      </c>
      <c r="L662" s="2"/>
      <c r="M662" s="4">
        <f>SUM(M661)</f>
        <v>0</v>
      </c>
      <c r="N662" s="2"/>
      <c r="O662" s="4">
        <f>SUM(O661)</f>
        <v>0</v>
      </c>
      <c r="P662" s="2"/>
      <c r="Q662" s="4">
        <f>SUM(Q661)</f>
        <v>0</v>
      </c>
    </row>
    <row r="663" spans="1:21" ht="11.85" customHeight="1" x14ac:dyDescent="0.2">
      <c r="A663" s="3" t="s">
        <v>413</v>
      </c>
      <c r="C663" s="2">
        <f>C620+C633+C654+C658+C662</f>
        <v>441522.68000000005</v>
      </c>
      <c r="D663" s="2"/>
      <c r="E663" s="2">
        <f>E620+E633+E654+E658+E662</f>
        <v>406968.32000000001</v>
      </c>
      <c r="F663" s="2"/>
      <c r="G663" s="2">
        <f>G620+G633+G654+G658+G662</f>
        <v>369653.98000000004</v>
      </c>
      <c r="H663" s="2"/>
      <c r="I663" s="2">
        <f>I620+I633+I654+I658+I662</f>
        <v>440264</v>
      </c>
      <c r="J663" s="2"/>
      <c r="K663" s="4">
        <f>K620+K633+K654+K658+K662</f>
        <v>430040</v>
      </c>
      <c r="L663" s="2"/>
      <c r="M663" s="4">
        <f>M620+M633+M654+M658+M662</f>
        <v>432038</v>
      </c>
      <c r="N663" s="2"/>
      <c r="O663" s="4">
        <f>O620+O633+O654+O658+O662</f>
        <v>4913</v>
      </c>
      <c r="P663" s="2"/>
      <c r="Q663" s="4">
        <f>Q620+Q633+Q654+Q658+Q662</f>
        <v>436951</v>
      </c>
      <c r="T663" s="14"/>
      <c r="U663" s="2"/>
    </row>
    <row r="664" spans="1:21" ht="11.85" customHeight="1" x14ac:dyDescent="0.2">
      <c r="A664" s="1"/>
      <c r="B664" s="1"/>
      <c r="E664" s="2" t="str">
        <f>$E$1</f>
        <v>CITY OF BRADY</v>
      </c>
    </row>
    <row r="665" spans="1:21" ht="11.85" customHeight="1" x14ac:dyDescent="0.2">
      <c r="E665" s="2" t="str">
        <f>$E$2</f>
        <v>BUDGET REPORT</v>
      </c>
    </row>
    <row r="666" spans="1:21" ht="11.85" customHeight="1" x14ac:dyDescent="0.2">
      <c r="E666" s="2" t="str">
        <f>$E$3</f>
        <v>FISCAL YEAR 2019 - 2020</v>
      </c>
    </row>
    <row r="667" spans="1:21" ht="11.85" customHeight="1" x14ac:dyDescent="0.2"/>
    <row r="668" spans="1:21" ht="11.85" customHeight="1" x14ac:dyDescent="0.2">
      <c r="A668" s="3" t="s">
        <v>3</v>
      </c>
    </row>
    <row r="669" spans="1:21" ht="11.85" customHeight="1" x14ac:dyDescent="0.2">
      <c r="A669" s="3" t="s">
        <v>414</v>
      </c>
    </row>
    <row r="670" spans="1:21" ht="11.85" customHeight="1" x14ac:dyDescent="0.2">
      <c r="I670" s="55" t="str">
        <f>$I$6</f>
        <v>(----- 2018-2019 ------)</v>
      </c>
      <c r="J670" s="55"/>
      <c r="K670" s="55"/>
      <c r="L670" s="6"/>
      <c r="M670" s="55" t="str">
        <f>$M$6</f>
        <v>2019-2020</v>
      </c>
      <c r="N670" s="55"/>
      <c r="O670" s="55"/>
      <c r="P670" s="55"/>
      <c r="Q670" s="55"/>
    </row>
    <row r="671" spans="1:21" ht="11.85" customHeight="1" x14ac:dyDescent="0.2">
      <c r="C671" s="7" t="str">
        <f>$C$7</f>
        <v>2015-2016</v>
      </c>
      <c r="D671" s="6"/>
      <c r="E671" s="7" t="str">
        <f>$E$7</f>
        <v>2016-2017</v>
      </c>
      <c r="F671" s="6"/>
      <c r="G671" s="7" t="str">
        <f>$G$7</f>
        <v>2017-2018</v>
      </c>
      <c r="H671" s="6"/>
      <c r="I671" s="7" t="s">
        <v>9</v>
      </c>
      <c r="J671" s="6"/>
      <c r="K671" s="8" t="str">
        <f>+$K$7</f>
        <v>PROJECTED</v>
      </c>
      <c r="L671" s="6"/>
      <c r="M671" s="8" t="str">
        <f>$M$7</f>
        <v>2019-2020</v>
      </c>
      <c r="N671" s="6"/>
      <c r="O671" s="8" t="str">
        <f>$O$7</f>
        <v>2019-2020</v>
      </c>
      <c r="P671" s="6"/>
      <c r="Q671" s="8" t="str">
        <f>$Q$7</f>
        <v>APPROVED</v>
      </c>
    </row>
    <row r="672" spans="1:21" ht="11.85" customHeight="1" x14ac:dyDescent="0.2">
      <c r="A672" s="9" t="s">
        <v>257</v>
      </c>
      <c r="C672" s="10" t="s">
        <v>12</v>
      </c>
      <c r="D672" s="6"/>
      <c r="E672" s="10" t="s">
        <v>12</v>
      </c>
      <c r="F672" s="6"/>
      <c r="G672" s="10" t="s">
        <v>12</v>
      </c>
      <c r="H672" s="6"/>
      <c r="I672" s="10" t="s">
        <v>13</v>
      </c>
      <c r="J672" s="6"/>
      <c r="K672" s="11" t="s">
        <v>13</v>
      </c>
      <c r="L672" s="6"/>
      <c r="M672" s="11" t="str">
        <f>$M$8</f>
        <v>BASE</v>
      </c>
      <c r="N672" s="6"/>
      <c r="O672" s="11" t="str">
        <f>$O$8</f>
        <v>SUPPLEMENTAL</v>
      </c>
      <c r="P672" s="6"/>
      <c r="Q672" s="11" t="str">
        <f>$Q$8</f>
        <v>BUDGET</v>
      </c>
    </row>
    <row r="673" spans="1:21" ht="11.85" customHeight="1" x14ac:dyDescent="0.2"/>
    <row r="674" spans="1:21" ht="11.45" customHeight="1" x14ac:dyDescent="0.2">
      <c r="A674" s="13" t="s">
        <v>258</v>
      </c>
    </row>
    <row r="675" spans="1:21" ht="11.85" customHeight="1" x14ac:dyDescent="0.2">
      <c r="A675" s="3" t="s">
        <v>415</v>
      </c>
      <c r="C675" s="2">
        <v>4320</v>
      </c>
      <c r="D675" s="2"/>
      <c r="E675" s="2">
        <v>4160</v>
      </c>
      <c r="F675" s="2"/>
      <c r="G675" s="2">
        <v>4370</v>
      </c>
      <c r="H675" s="2"/>
      <c r="I675" s="2">
        <v>4350</v>
      </c>
      <c r="J675" s="2"/>
      <c r="K675" s="4">
        <v>4350</v>
      </c>
      <c r="L675" s="2"/>
      <c r="M675" s="4">
        <v>3120</v>
      </c>
      <c r="N675" s="2"/>
      <c r="O675" s="4">
        <v>0</v>
      </c>
      <c r="P675" s="2"/>
      <c r="Q675" s="4">
        <f t="shared" ref="Q675:Q680" si="26">M675+O675</f>
        <v>3120</v>
      </c>
      <c r="T675" s="14"/>
    </row>
    <row r="676" spans="1:21" ht="11.85" customHeight="1" x14ac:dyDescent="0.2">
      <c r="A676" s="3" t="s">
        <v>416</v>
      </c>
      <c r="C676" s="2">
        <v>0</v>
      </c>
      <c r="D676" s="2"/>
      <c r="E676" s="2">
        <v>0</v>
      </c>
      <c r="F676" s="2"/>
      <c r="G676" s="2">
        <v>91.7</v>
      </c>
      <c r="H676" s="2"/>
      <c r="I676" s="2">
        <v>0</v>
      </c>
      <c r="J676" s="2"/>
      <c r="K676" s="4">
        <v>0</v>
      </c>
      <c r="L676" s="2"/>
      <c r="M676" s="4">
        <v>0</v>
      </c>
      <c r="N676" s="2"/>
      <c r="O676" s="4">
        <v>0</v>
      </c>
      <c r="P676" s="2"/>
      <c r="Q676" s="4">
        <f t="shared" si="26"/>
        <v>0</v>
      </c>
      <c r="T676" s="14"/>
    </row>
    <row r="677" spans="1:21" ht="11.85" customHeight="1" x14ac:dyDescent="0.2">
      <c r="A677" s="3" t="s">
        <v>417</v>
      </c>
      <c r="C677" s="2">
        <v>0</v>
      </c>
      <c r="D677" s="2"/>
      <c r="E677" s="2">
        <v>0</v>
      </c>
      <c r="F677" s="2"/>
      <c r="G677" s="2">
        <v>31.49</v>
      </c>
      <c r="H677" s="2"/>
      <c r="I677" s="2">
        <v>0</v>
      </c>
      <c r="J677" s="2"/>
      <c r="K677" s="4">
        <v>0</v>
      </c>
      <c r="L677" s="2"/>
      <c r="M677" s="4">
        <v>0</v>
      </c>
      <c r="N677" s="2"/>
      <c r="O677" s="4">
        <v>0</v>
      </c>
      <c r="P677" s="2"/>
      <c r="Q677" s="4">
        <f t="shared" si="26"/>
        <v>0</v>
      </c>
      <c r="T677" s="14"/>
    </row>
    <row r="678" spans="1:21" ht="11.85" customHeight="1" x14ac:dyDescent="0.2">
      <c r="A678" s="3" t="s">
        <v>418</v>
      </c>
      <c r="C678" s="2">
        <v>11.88</v>
      </c>
      <c r="D678" s="2"/>
      <c r="E678" s="2">
        <v>11.43</v>
      </c>
      <c r="F678" s="2"/>
      <c r="G678" s="2">
        <v>11.03</v>
      </c>
      <c r="H678" s="2"/>
      <c r="I678" s="2">
        <v>12</v>
      </c>
      <c r="J678" s="2"/>
      <c r="K678" s="4">
        <v>12</v>
      </c>
      <c r="L678" s="2"/>
      <c r="M678" s="4">
        <v>8</v>
      </c>
      <c r="N678" s="2"/>
      <c r="O678" s="4">
        <v>0</v>
      </c>
      <c r="P678" s="2"/>
      <c r="Q678" s="4">
        <f t="shared" si="26"/>
        <v>8</v>
      </c>
      <c r="T678" s="14"/>
    </row>
    <row r="679" spans="1:21" ht="11.85" customHeight="1" x14ac:dyDescent="0.2">
      <c r="A679" s="3" t="s">
        <v>419</v>
      </c>
      <c r="C679" s="2">
        <v>0</v>
      </c>
      <c r="D679" s="2"/>
      <c r="E679" s="2">
        <v>0</v>
      </c>
      <c r="F679" s="2"/>
      <c r="G679" s="2">
        <v>0</v>
      </c>
      <c r="H679" s="2"/>
      <c r="I679" s="2">
        <v>0</v>
      </c>
      <c r="J679" s="2"/>
      <c r="K679" s="4">
        <v>0</v>
      </c>
      <c r="L679" s="2"/>
      <c r="M679" s="4">
        <v>0</v>
      </c>
      <c r="N679" s="2"/>
      <c r="O679" s="4">
        <v>0</v>
      </c>
      <c r="P679" s="2"/>
      <c r="Q679" s="4">
        <f t="shared" si="26"/>
        <v>0</v>
      </c>
      <c r="T679" s="14"/>
    </row>
    <row r="680" spans="1:21" ht="11.85" customHeight="1" x14ac:dyDescent="0.2">
      <c r="A680" s="3" t="s">
        <v>420</v>
      </c>
      <c r="C680" s="15">
        <v>590.6</v>
      </c>
      <c r="D680" s="2"/>
      <c r="E680" s="15">
        <v>353.96</v>
      </c>
      <c r="F680" s="2"/>
      <c r="G680" s="15">
        <v>356.91</v>
      </c>
      <c r="H680" s="2"/>
      <c r="I680" s="15">
        <v>337</v>
      </c>
      <c r="J680" s="2"/>
      <c r="K680" s="16">
        <v>337</v>
      </c>
      <c r="L680" s="2"/>
      <c r="M680" s="16">
        <v>243</v>
      </c>
      <c r="N680" s="2"/>
      <c r="O680" s="16">
        <v>0</v>
      </c>
      <c r="P680" s="2"/>
      <c r="Q680" s="16">
        <f t="shared" si="26"/>
        <v>243</v>
      </c>
      <c r="T680" s="14"/>
      <c r="U680" s="2"/>
    </row>
    <row r="681" spans="1:21" ht="11.85" customHeight="1" x14ac:dyDescent="0.2">
      <c r="A681" s="3" t="s">
        <v>269</v>
      </c>
      <c r="C681" s="2">
        <f>SUM(C675:C680)</f>
        <v>4922.4800000000005</v>
      </c>
      <c r="D681" s="2"/>
      <c r="E681" s="2">
        <f>SUM(E675:E680)</f>
        <v>4525.3900000000003</v>
      </c>
      <c r="F681" s="2"/>
      <c r="G681" s="2">
        <f>SUM(G675:G680)</f>
        <v>4861.1299999999992</v>
      </c>
      <c r="H681" s="2"/>
      <c r="I681" s="2">
        <f>SUM(I675:I680)</f>
        <v>4699</v>
      </c>
      <c r="J681" s="2"/>
      <c r="K681" s="4">
        <f>SUM(K675:K680)</f>
        <v>4699</v>
      </c>
      <c r="L681" s="2"/>
      <c r="M681" s="4">
        <f>SUM(M675:M680)</f>
        <v>3371</v>
      </c>
      <c r="N681" s="2"/>
      <c r="O681" s="4">
        <f>SUM(O675:O680)</f>
        <v>0</v>
      </c>
      <c r="P681" s="2"/>
      <c r="Q681" s="4">
        <f>SUM(Q675:Q680)</f>
        <v>3371</v>
      </c>
    </row>
    <row r="682" spans="1:21" ht="11.85" customHeight="1" x14ac:dyDescent="0.2"/>
    <row r="683" spans="1:21" ht="11.85" customHeight="1" x14ac:dyDescent="0.2">
      <c r="A683" s="13" t="s">
        <v>270</v>
      </c>
    </row>
    <row r="684" spans="1:21" ht="11.85" customHeight="1" x14ac:dyDescent="0.2">
      <c r="A684" s="3" t="s">
        <v>421</v>
      </c>
      <c r="C684" s="2">
        <v>1621.4</v>
      </c>
      <c r="D684" s="2"/>
      <c r="E684" s="2">
        <v>1788.4</v>
      </c>
      <c r="F684" s="2"/>
      <c r="G684" s="2">
        <v>1688.4</v>
      </c>
      <c r="H684" s="2"/>
      <c r="I684" s="2">
        <v>1800</v>
      </c>
      <c r="J684" s="2"/>
      <c r="K684" s="4">
        <v>1800</v>
      </c>
      <c r="L684" s="2"/>
      <c r="M684" s="4">
        <v>1800</v>
      </c>
      <c r="N684" s="2"/>
      <c r="O684" s="4">
        <v>0</v>
      </c>
      <c r="P684" s="2"/>
      <c r="Q684" s="4">
        <f t="shared" ref="Q684:Q691" si="27">M684+O684</f>
        <v>1800</v>
      </c>
      <c r="T684" s="14"/>
    </row>
    <row r="685" spans="1:21" ht="11.85" hidden="1" customHeight="1" x14ac:dyDescent="0.2">
      <c r="A685" s="3" t="s">
        <v>422</v>
      </c>
      <c r="C685" s="2">
        <v>0</v>
      </c>
      <c r="D685" s="2"/>
      <c r="E685" s="2">
        <v>0</v>
      </c>
      <c r="F685" s="2"/>
      <c r="G685" s="2">
        <v>0</v>
      </c>
      <c r="H685" s="2"/>
      <c r="I685" s="2">
        <v>0</v>
      </c>
      <c r="J685" s="2"/>
      <c r="K685" s="4">
        <v>0</v>
      </c>
      <c r="L685" s="2"/>
      <c r="M685" s="4">
        <v>0</v>
      </c>
      <c r="N685" s="2"/>
      <c r="O685" s="4">
        <v>0</v>
      </c>
      <c r="P685" s="2"/>
      <c r="Q685" s="4">
        <f t="shared" si="27"/>
        <v>0</v>
      </c>
      <c r="T685" s="14"/>
    </row>
    <row r="686" spans="1:21" ht="11.85" hidden="1" customHeight="1" x14ac:dyDescent="0.2">
      <c r="A686" s="3" t="s">
        <v>423</v>
      </c>
      <c r="C686" s="2">
        <v>0</v>
      </c>
      <c r="D686" s="2"/>
      <c r="E686" s="2">
        <v>0</v>
      </c>
      <c r="F686" s="2"/>
      <c r="G686" s="2">
        <v>0</v>
      </c>
      <c r="H686" s="2"/>
      <c r="I686" s="2">
        <v>0</v>
      </c>
      <c r="J686" s="2"/>
      <c r="K686" s="4">
        <v>0</v>
      </c>
      <c r="L686" s="2"/>
      <c r="M686" s="4">
        <v>0</v>
      </c>
      <c r="N686" s="2"/>
      <c r="O686" s="4">
        <v>0</v>
      </c>
      <c r="P686" s="2"/>
      <c r="Q686" s="4">
        <f t="shared" si="27"/>
        <v>0</v>
      </c>
      <c r="T686" s="14"/>
    </row>
    <row r="687" spans="1:21" ht="11.85" hidden="1" customHeight="1" x14ac:dyDescent="0.2">
      <c r="A687" s="3" t="s">
        <v>424</v>
      </c>
      <c r="C687" s="2">
        <v>0</v>
      </c>
      <c r="D687" s="2"/>
      <c r="E687" s="2">
        <v>0</v>
      </c>
      <c r="F687" s="2"/>
      <c r="G687" s="2">
        <v>0</v>
      </c>
      <c r="H687" s="2"/>
      <c r="I687" s="2">
        <v>0</v>
      </c>
      <c r="J687" s="2"/>
      <c r="K687" s="4">
        <v>0</v>
      </c>
      <c r="L687" s="2"/>
      <c r="M687" s="4">
        <v>0</v>
      </c>
      <c r="N687" s="2"/>
      <c r="O687" s="4">
        <v>0</v>
      </c>
      <c r="P687" s="2"/>
      <c r="Q687" s="4">
        <f t="shared" si="27"/>
        <v>0</v>
      </c>
      <c r="T687" s="14"/>
    </row>
    <row r="688" spans="1:21" ht="11.85" hidden="1" customHeight="1" x14ac:dyDescent="0.2">
      <c r="A688" s="3" t="s">
        <v>425</v>
      </c>
      <c r="C688" s="2">
        <v>0</v>
      </c>
      <c r="D688" s="2"/>
      <c r="E688" s="2">
        <v>0</v>
      </c>
      <c r="F688" s="2"/>
      <c r="G688" s="2">
        <v>0</v>
      </c>
      <c r="H688" s="2"/>
      <c r="I688" s="2">
        <v>0</v>
      </c>
      <c r="J688" s="2"/>
      <c r="K688" s="4">
        <v>0</v>
      </c>
      <c r="L688" s="2"/>
      <c r="M688" s="4">
        <v>0</v>
      </c>
      <c r="N688" s="2"/>
      <c r="O688" s="4">
        <v>0</v>
      </c>
      <c r="P688" s="2"/>
      <c r="Q688" s="4">
        <f t="shared" si="27"/>
        <v>0</v>
      </c>
      <c r="T688" s="14"/>
    </row>
    <row r="689" spans="1:20" ht="11.85" customHeight="1" x14ac:dyDescent="0.2">
      <c r="A689" s="3" t="s">
        <v>426</v>
      </c>
      <c r="C689" s="15">
        <v>46927.96</v>
      </c>
      <c r="D689" s="2"/>
      <c r="E689" s="15">
        <v>42382.59</v>
      </c>
      <c r="F689" s="2"/>
      <c r="G689" s="15">
        <v>24663.26</v>
      </c>
      <c r="H689" s="2"/>
      <c r="I689" s="15">
        <v>31200</v>
      </c>
      <c r="J689" s="2"/>
      <c r="K689" s="16">
        <v>37200</v>
      </c>
      <c r="L689" s="2"/>
      <c r="M689" s="16">
        <v>31200</v>
      </c>
      <c r="N689" s="2"/>
      <c r="O689" s="16">
        <v>0</v>
      </c>
      <c r="P689" s="2"/>
      <c r="Q689" s="16">
        <f t="shared" si="27"/>
        <v>31200</v>
      </c>
      <c r="T689" s="14"/>
    </row>
    <row r="690" spans="1:20" ht="11.85" hidden="1" customHeight="1" x14ac:dyDescent="0.2">
      <c r="A690" s="3" t="s">
        <v>427</v>
      </c>
      <c r="C690" s="2">
        <v>0</v>
      </c>
      <c r="D690" s="2"/>
      <c r="E690" s="2">
        <v>0</v>
      </c>
      <c r="F690" s="2"/>
      <c r="G690" s="2">
        <v>0</v>
      </c>
      <c r="H690" s="2"/>
      <c r="I690" s="2">
        <v>0</v>
      </c>
      <c r="J690" s="2"/>
      <c r="K690" s="4">
        <v>0</v>
      </c>
      <c r="L690" s="2"/>
      <c r="M690" s="4">
        <v>0</v>
      </c>
      <c r="N690" s="2"/>
      <c r="O690" s="4">
        <v>0</v>
      </c>
      <c r="P690" s="2"/>
      <c r="Q690" s="4">
        <f t="shared" si="27"/>
        <v>0</v>
      </c>
      <c r="T690" s="14"/>
    </row>
    <row r="691" spans="1:20" ht="11.85" hidden="1" customHeight="1" x14ac:dyDescent="0.2">
      <c r="A691" s="3" t="s">
        <v>428</v>
      </c>
      <c r="C691" s="15">
        <v>0</v>
      </c>
      <c r="D691" s="2"/>
      <c r="E691" s="15">
        <v>0</v>
      </c>
      <c r="F691" s="2"/>
      <c r="G691" s="15">
        <v>0</v>
      </c>
      <c r="H691" s="2"/>
      <c r="I691" s="15">
        <v>0</v>
      </c>
      <c r="J691" s="2"/>
      <c r="K691" s="16">
        <v>0</v>
      </c>
      <c r="L691" s="2"/>
      <c r="M691" s="16">
        <v>0</v>
      </c>
      <c r="N691" s="2"/>
      <c r="O691" s="16">
        <v>0</v>
      </c>
      <c r="P691" s="2"/>
      <c r="Q691" s="16">
        <f t="shared" si="27"/>
        <v>0</v>
      </c>
      <c r="T691" s="14"/>
    </row>
    <row r="692" spans="1:20" ht="11.85" customHeight="1" x14ac:dyDescent="0.2">
      <c r="A692" s="3" t="s">
        <v>287</v>
      </c>
      <c r="C692" s="2">
        <f>SUM(C684:C691)</f>
        <v>48549.36</v>
      </c>
      <c r="D692" s="2"/>
      <c r="E692" s="2">
        <f>SUM(E684:E691)</f>
        <v>44170.99</v>
      </c>
      <c r="F692" s="2"/>
      <c r="G692" s="2">
        <f>SUM(G684:G691)</f>
        <v>26351.66</v>
      </c>
      <c r="H692" s="2"/>
      <c r="I692" s="2">
        <f>SUM(I684:I691)</f>
        <v>33000</v>
      </c>
      <c r="J692" s="2"/>
      <c r="K692" s="4">
        <f>SUM(K684:K691)</f>
        <v>39000</v>
      </c>
      <c r="L692" s="2"/>
      <c r="M692" s="4">
        <f>SUM(M684:M691)</f>
        <v>33000</v>
      </c>
      <c r="N692" s="2"/>
      <c r="O692" s="4">
        <f>SUM(O684:O691)</f>
        <v>0</v>
      </c>
      <c r="P692" s="2"/>
      <c r="Q692" s="4">
        <f>SUM(Q684:Q691)</f>
        <v>33000</v>
      </c>
    </row>
    <row r="693" spans="1:20" ht="11.85" customHeight="1" x14ac:dyDescent="0.2">
      <c r="D693" s="2"/>
      <c r="F693" s="2"/>
      <c r="H693" s="2"/>
      <c r="J693" s="2"/>
      <c r="L693" s="2"/>
      <c r="N693" s="2"/>
      <c r="P693" s="2"/>
    </row>
    <row r="694" spans="1:20" ht="11.85" customHeight="1" x14ac:dyDescent="0.2">
      <c r="A694" s="13" t="s">
        <v>288</v>
      </c>
      <c r="D694" s="2"/>
      <c r="F694" s="2"/>
      <c r="H694" s="2"/>
      <c r="J694" s="2"/>
      <c r="L694" s="2"/>
      <c r="N694" s="2"/>
      <c r="P694" s="2"/>
    </row>
    <row r="695" spans="1:20" ht="11.85" customHeight="1" x14ac:dyDescent="0.2">
      <c r="A695" s="3" t="s">
        <v>429</v>
      </c>
      <c r="C695" s="2">
        <v>2586.3000000000002</v>
      </c>
      <c r="D695" s="2"/>
      <c r="E695" s="2">
        <v>3564.55</v>
      </c>
      <c r="F695" s="2"/>
      <c r="G695" s="2">
        <v>4272.8100000000004</v>
      </c>
      <c r="H695" s="2"/>
      <c r="I695" s="2">
        <v>3500</v>
      </c>
      <c r="J695" s="2"/>
      <c r="K695" s="4">
        <v>4500</v>
      </c>
      <c r="L695" s="2"/>
      <c r="M695" s="4">
        <v>3500</v>
      </c>
      <c r="N695" s="2"/>
      <c r="O695" s="4">
        <v>0</v>
      </c>
      <c r="P695" s="2"/>
      <c r="Q695" s="4">
        <f t="shared" ref="Q695:Q701" si="28">M695+O695</f>
        <v>3500</v>
      </c>
      <c r="T695" s="14"/>
    </row>
    <row r="696" spans="1:20" ht="11.85" customHeight="1" x14ac:dyDescent="0.2">
      <c r="A696" s="3" t="s">
        <v>430</v>
      </c>
      <c r="C696" s="2">
        <v>6073.89</v>
      </c>
      <c r="D696" s="2"/>
      <c r="E696" s="2">
        <v>3649.33</v>
      </c>
      <c r="F696" s="2"/>
      <c r="G696" s="2">
        <v>3644.27</v>
      </c>
      <c r="H696" s="2"/>
      <c r="I696" s="2">
        <v>1000</v>
      </c>
      <c r="J696" s="2"/>
      <c r="K696" s="4">
        <v>2000</v>
      </c>
      <c r="L696" s="2"/>
      <c r="M696" s="4">
        <v>2000</v>
      </c>
      <c r="N696" s="2"/>
      <c r="O696" s="4">
        <v>0</v>
      </c>
      <c r="P696" s="2"/>
      <c r="Q696" s="4">
        <f t="shared" si="28"/>
        <v>2000</v>
      </c>
      <c r="T696" s="14"/>
    </row>
    <row r="697" spans="1:20" ht="11.85" customHeight="1" x14ac:dyDescent="0.2">
      <c r="A697" s="3" t="s">
        <v>431</v>
      </c>
      <c r="C697" s="2">
        <v>1542.82</v>
      </c>
      <c r="D697" s="2"/>
      <c r="E697" s="2">
        <v>2509.13</v>
      </c>
      <c r="F697" s="2"/>
      <c r="G697" s="2">
        <v>935.66</v>
      </c>
      <c r="H697" s="2"/>
      <c r="I697" s="2">
        <v>2000</v>
      </c>
      <c r="J697" s="2"/>
      <c r="K697" s="4">
        <v>2000</v>
      </c>
      <c r="L697" s="2"/>
      <c r="M697" s="4">
        <v>1500</v>
      </c>
      <c r="N697" s="2"/>
      <c r="O697" s="4">
        <v>0</v>
      </c>
      <c r="P697" s="2"/>
      <c r="Q697" s="4">
        <f t="shared" si="28"/>
        <v>1500</v>
      </c>
      <c r="T697" s="14"/>
    </row>
    <row r="698" spans="1:20" ht="11.85" hidden="1" customHeight="1" x14ac:dyDescent="0.2">
      <c r="A698" s="3" t="s">
        <v>432</v>
      </c>
      <c r="C698" s="2">
        <v>0</v>
      </c>
      <c r="D698" s="2"/>
      <c r="E698" s="2">
        <v>0</v>
      </c>
      <c r="F698" s="2"/>
      <c r="G698" s="2">
        <v>0</v>
      </c>
      <c r="H698" s="2"/>
      <c r="I698" s="2">
        <v>0</v>
      </c>
      <c r="J698" s="2"/>
      <c r="K698" s="4">
        <v>0</v>
      </c>
      <c r="L698" s="2"/>
      <c r="M698" s="4">
        <v>0</v>
      </c>
      <c r="N698" s="2"/>
      <c r="O698" s="4">
        <v>0</v>
      </c>
      <c r="P698" s="2"/>
      <c r="Q698" s="4">
        <f t="shared" si="28"/>
        <v>0</v>
      </c>
      <c r="T698" s="14"/>
    </row>
    <row r="699" spans="1:20" ht="11.85" hidden="1" customHeight="1" x14ac:dyDescent="0.2">
      <c r="A699" s="3" t="s">
        <v>433</v>
      </c>
      <c r="C699" s="2">
        <v>0</v>
      </c>
      <c r="D699" s="2"/>
      <c r="E699" s="2">
        <v>0</v>
      </c>
      <c r="F699" s="2"/>
      <c r="G699" s="2">
        <v>0</v>
      </c>
      <c r="H699" s="2"/>
      <c r="I699" s="2">
        <v>0</v>
      </c>
      <c r="J699" s="2"/>
      <c r="K699" s="4">
        <v>0</v>
      </c>
      <c r="L699" s="2"/>
      <c r="M699" s="4">
        <v>0</v>
      </c>
      <c r="N699" s="2"/>
      <c r="O699" s="4">
        <v>0</v>
      </c>
      <c r="P699" s="2"/>
      <c r="Q699" s="4">
        <f t="shared" si="28"/>
        <v>0</v>
      </c>
      <c r="T699" s="14"/>
    </row>
    <row r="700" spans="1:20" ht="11.85" hidden="1" customHeight="1" x14ac:dyDescent="0.2">
      <c r="A700" s="3" t="s">
        <v>434</v>
      </c>
      <c r="C700" s="2">
        <v>0</v>
      </c>
      <c r="D700" s="2"/>
      <c r="E700" s="2">
        <v>0</v>
      </c>
      <c r="F700" s="2"/>
      <c r="G700" s="2">
        <v>0</v>
      </c>
      <c r="H700" s="2"/>
      <c r="I700" s="2">
        <v>0</v>
      </c>
      <c r="J700" s="2"/>
      <c r="K700" s="4">
        <v>0</v>
      </c>
      <c r="L700" s="2"/>
      <c r="M700" s="4">
        <v>0</v>
      </c>
      <c r="N700" s="2"/>
      <c r="O700" s="4">
        <v>0</v>
      </c>
      <c r="P700" s="2"/>
      <c r="Q700" s="4">
        <f t="shared" si="28"/>
        <v>0</v>
      </c>
      <c r="T700" s="14"/>
    </row>
    <row r="701" spans="1:20" ht="11.85" customHeight="1" x14ac:dyDescent="0.2">
      <c r="A701" s="3" t="s">
        <v>435</v>
      </c>
      <c r="C701" s="15">
        <v>9914.86</v>
      </c>
      <c r="D701" s="2"/>
      <c r="E701" s="15">
        <v>10795.08</v>
      </c>
      <c r="F701" s="2"/>
      <c r="G701" s="15">
        <v>7214.19</v>
      </c>
      <c r="H701" s="2"/>
      <c r="I701" s="15">
        <v>11000</v>
      </c>
      <c r="J701" s="2"/>
      <c r="K701" s="16">
        <v>1300</v>
      </c>
      <c r="L701" s="2"/>
      <c r="M701" s="16">
        <v>11000</v>
      </c>
      <c r="N701" s="2"/>
      <c r="O701" s="16">
        <v>0</v>
      </c>
      <c r="P701" s="2"/>
      <c r="Q701" s="16">
        <f t="shared" si="28"/>
        <v>11000</v>
      </c>
      <c r="T701" s="14"/>
    </row>
    <row r="702" spans="1:20" ht="11.85" customHeight="1" x14ac:dyDescent="0.2">
      <c r="A702" s="3" t="s">
        <v>310</v>
      </c>
      <c r="C702" s="2">
        <f>SUM(C695:C701)</f>
        <v>20117.870000000003</v>
      </c>
      <c r="D702" s="2"/>
      <c r="E702" s="2">
        <f>SUM(E695:E701)</f>
        <v>20518.09</v>
      </c>
      <c r="F702" s="2"/>
      <c r="G702" s="2">
        <f>SUM(G695:G701)</f>
        <v>16066.93</v>
      </c>
      <c r="H702" s="2"/>
      <c r="I702" s="2">
        <f>SUM(I695:I701)</f>
        <v>17500</v>
      </c>
      <c r="J702" s="2"/>
      <c r="K702" s="4">
        <f>SUM(K695:K701)</f>
        <v>9800</v>
      </c>
      <c r="L702" s="2"/>
      <c r="M702" s="4">
        <f>SUM(M695:M701)</f>
        <v>18000</v>
      </c>
      <c r="N702" s="2"/>
      <c r="O702" s="4">
        <f>SUM(O695:O701)</f>
        <v>0</v>
      </c>
      <c r="P702" s="2"/>
      <c r="Q702" s="4">
        <f>SUM(Q695:Q701)</f>
        <v>18000</v>
      </c>
    </row>
    <row r="703" spans="1:20" ht="11.85" customHeight="1" x14ac:dyDescent="0.2">
      <c r="D703" s="2"/>
      <c r="F703" s="2"/>
      <c r="H703" s="2"/>
      <c r="J703" s="2"/>
      <c r="L703" s="2"/>
      <c r="N703" s="2"/>
      <c r="P703" s="2"/>
    </row>
    <row r="704" spans="1:20" ht="11.85" customHeight="1" x14ac:dyDescent="0.2">
      <c r="A704" s="3" t="s">
        <v>436</v>
      </c>
      <c r="C704" s="2">
        <f>C681+C692+C702</f>
        <v>73589.710000000006</v>
      </c>
      <c r="D704" s="2"/>
      <c r="E704" s="2">
        <f>E681+E692+E702</f>
        <v>69214.47</v>
      </c>
      <c r="F704" s="2"/>
      <c r="G704" s="2">
        <f>G681+G692+G702</f>
        <v>47279.72</v>
      </c>
      <c r="H704" s="2"/>
      <c r="I704" s="2">
        <f>I681+I692+I702</f>
        <v>55199</v>
      </c>
      <c r="J704" s="2"/>
      <c r="K704" s="4">
        <f>K681+K692+K702</f>
        <v>53499</v>
      </c>
      <c r="L704" s="2"/>
      <c r="M704" s="4">
        <f>M681+M692+M702</f>
        <v>54371</v>
      </c>
      <c r="N704" s="2"/>
      <c r="O704" s="4">
        <f>O681+O692+O702</f>
        <v>0</v>
      </c>
      <c r="P704" s="2"/>
      <c r="Q704" s="4">
        <f>Q681+Q692+Q702</f>
        <v>54371</v>
      </c>
      <c r="T704" s="14"/>
    </row>
    <row r="705" spans="4:16" ht="11.85" customHeight="1" x14ac:dyDescent="0.2">
      <c r="D705" s="2"/>
      <c r="F705" s="2"/>
      <c r="H705" s="2"/>
      <c r="J705" s="2"/>
      <c r="L705" s="2"/>
      <c r="N705" s="2"/>
      <c r="P705" s="2"/>
    </row>
    <row r="706" spans="4:16" ht="11.85" customHeight="1" x14ac:dyDescent="0.2">
      <c r="D706" s="2"/>
      <c r="F706" s="2"/>
      <c r="H706" s="2"/>
      <c r="J706" s="2"/>
      <c r="L706" s="2"/>
      <c r="N706" s="2"/>
      <c r="P706" s="2"/>
    </row>
    <row r="707" spans="4:16" ht="11.85" customHeight="1" x14ac:dyDescent="0.2">
      <c r="D707" s="2"/>
      <c r="F707" s="2"/>
      <c r="H707" s="2"/>
      <c r="J707" s="2"/>
      <c r="L707" s="2"/>
      <c r="N707" s="2"/>
      <c r="P707" s="2"/>
    </row>
    <row r="708" spans="4:16" ht="11.85" customHeight="1" x14ac:dyDescent="0.2">
      <c r="D708" s="2"/>
      <c r="F708" s="2"/>
      <c r="H708" s="2"/>
      <c r="J708" s="2"/>
      <c r="L708" s="2"/>
      <c r="N708" s="2"/>
      <c r="P708" s="2"/>
    </row>
    <row r="709" spans="4:16" ht="11.85" customHeight="1" x14ac:dyDescent="0.2"/>
    <row r="710" spans="4:16" ht="11.85" customHeight="1" x14ac:dyDescent="0.2"/>
    <row r="711" spans="4:16" ht="11.85" customHeight="1" x14ac:dyDescent="0.2"/>
    <row r="712" spans="4:16" ht="11.85" customHeight="1" x14ac:dyDescent="0.2"/>
    <row r="713" spans="4:16" ht="11.85" customHeight="1" x14ac:dyDescent="0.2"/>
    <row r="714" spans="4:16" ht="11.85" customHeight="1" x14ac:dyDescent="0.2"/>
    <row r="715" spans="4:16" ht="11.85" customHeight="1" x14ac:dyDescent="0.2"/>
    <row r="716" spans="4:16" ht="11.85" customHeight="1" x14ac:dyDescent="0.2"/>
    <row r="717" spans="4:16" ht="11.85" customHeight="1" x14ac:dyDescent="0.2"/>
    <row r="718" spans="4:16" ht="11.85" customHeight="1" x14ac:dyDescent="0.2"/>
    <row r="719" spans="4:16" ht="11.85" customHeight="1" x14ac:dyDescent="0.2"/>
    <row r="720" spans="4:16" ht="11.85" customHeight="1" x14ac:dyDescent="0.2"/>
    <row r="721" spans="1:17" ht="11.85" customHeight="1" x14ac:dyDescent="0.2"/>
    <row r="722" spans="1:17" ht="11.85" customHeight="1" x14ac:dyDescent="0.2"/>
    <row r="723" spans="1:17" ht="11.85" customHeight="1" x14ac:dyDescent="0.2"/>
    <row r="724" spans="1:17" ht="11.85" customHeight="1" x14ac:dyDescent="0.2"/>
    <row r="725" spans="1:17" ht="11.85" customHeight="1" x14ac:dyDescent="0.2"/>
    <row r="726" spans="1:17" ht="11.85" customHeight="1" x14ac:dyDescent="0.2"/>
    <row r="727" spans="1:17" ht="11.85" customHeight="1" x14ac:dyDescent="0.2">
      <c r="A727" s="1"/>
      <c r="B727" s="1"/>
      <c r="E727" s="2" t="str">
        <f>$E$1</f>
        <v>CITY OF BRADY</v>
      </c>
    </row>
    <row r="728" spans="1:17" ht="11.85" customHeight="1" x14ac:dyDescent="0.2">
      <c r="E728" s="2" t="str">
        <f>$E$2</f>
        <v>BUDGET REPORT</v>
      </c>
    </row>
    <row r="729" spans="1:17" ht="11.85" customHeight="1" x14ac:dyDescent="0.2">
      <c r="E729" s="2" t="str">
        <f>$E$3</f>
        <v>FISCAL YEAR 2019 - 2020</v>
      </c>
    </row>
    <row r="730" spans="1:17" ht="11.85" customHeight="1" x14ac:dyDescent="0.2">
      <c r="A730" s="3" t="s">
        <v>3</v>
      </c>
    </row>
    <row r="731" spans="1:17" ht="11.85" customHeight="1" x14ac:dyDescent="0.2">
      <c r="A731" s="3" t="s">
        <v>437</v>
      </c>
    </row>
    <row r="732" spans="1:17" ht="11.85" customHeight="1" x14ac:dyDescent="0.2">
      <c r="C732" s="7"/>
      <c r="I732" s="55" t="str">
        <f>$I$6</f>
        <v>(----- 2018-2019 ------)</v>
      </c>
      <c r="J732" s="55"/>
      <c r="K732" s="55"/>
      <c r="L732" s="6"/>
      <c r="M732" s="55" t="str">
        <f>$M$6</f>
        <v>2019-2020</v>
      </c>
      <c r="N732" s="55"/>
      <c r="O732" s="55"/>
      <c r="P732" s="55"/>
      <c r="Q732" s="55"/>
    </row>
    <row r="733" spans="1:17" ht="11.85" customHeight="1" x14ac:dyDescent="0.2">
      <c r="C733" s="7" t="str">
        <f>$C$7</f>
        <v>2015-2016</v>
      </c>
      <c r="D733" s="6"/>
      <c r="E733" s="7" t="str">
        <f>$E$7</f>
        <v>2016-2017</v>
      </c>
      <c r="F733" s="6"/>
      <c r="G733" s="7" t="str">
        <f>$G$7</f>
        <v>2017-2018</v>
      </c>
      <c r="H733" s="6"/>
      <c r="I733" s="7" t="s">
        <v>9</v>
      </c>
      <c r="J733" s="6"/>
      <c r="K733" s="8" t="str">
        <f>+$K$7</f>
        <v>PROJECTED</v>
      </c>
      <c r="L733" s="6"/>
      <c r="M733" s="8" t="str">
        <f>$M$7</f>
        <v>2019-2020</v>
      </c>
      <c r="N733" s="6"/>
      <c r="O733" s="8" t="str">
        <f>$O$7</f>
        <v>2019-2020</v>
      </c>
      <c r="P733" s="6"/>
      <c r="Q733" s="8" t="str">
        <f>$Q$7</f>
        <v>APPROVED</v>
      </c>
    </row>
    <row r="734" spans="1:17" ht="11.85" customHeight="1" x14ac:dyDescent="0.2">
      <c r="A734" s="9" t="s">
        <v>257</v>
      </c>
      <c r="C734" s="10" t="s">
        <v>12</v>
      </c>
      <c r="D734" s="6"/>
      <c r="E734" s="10" t="s">
        <v>12</v>
      </c>
      <c r="F734" s="6"/>
      <c r="G734" s="10" t="s">
        <v>12</v>
      </c>
      <c r="H734" s="6"/>
      <c r="I734" s="10" t="s">
        <v>13</v>
      </c>
      <c r="J734" s="6"/>
      <c r="K734" s="11" t="s">
        <v>13</v>
      </c>
      <c r="L734" s="6"/>
      <c r="M734" s="11" t="str">
        <f>$M$8</f>
        <v>BASE</v>
      </c>
      <c r="N734" s="6"/>
      <c r="O734" s="11" t="str">
        <f>$O$8</f>
        <v>SUPPLEMENTAL</v>
      </c>
      <c r="P734" s="6"/>
      <c r="Q734" s="11" t="str">
        <f>$Q$8</f>
        <v>BUDGET</v>
      </c>
    </row>
    <row r="735" spans="1:17" ht="11.85" customHeight="1" x14ac:dyDescent="0.2"/>
    <row r="736" spans="1:17" ht="11.85" customHeight="1" x14ac:dyDescent="0.2">
      <c r="A736" s="13" t="s">
        <v>258</v>
      </c>
    </row>
    <row r="737" spans="1:21" ht="11.85" customHeight="1" x14ac:dyDescent="0.2">
      <c r="A737" s="3" t="s">
        <v>438</v>
      </c>
      <c r="C737" s="2">
        <v>82737.710000000006</v>
      </c>
      <c r="D737" s="2"/>
      <c r="E737" s="2">
        <v>87050.46</v>
      </c>
      <c r="F737" s="2"/>
      <c r="G737" s="2">
        <v>68096.02</v>
      </c>
      <c r="H737" s="2"/>
      <c r="I737" s="2">
        <v>122300</v>
      </c>
      <c r="J737" s="2"/>
      <c r="K737" s="4">
        <v>110300</v>
      </c>
      <c r="L737" s="2"/>
      <c r="M737" s="4">
        <v>135615</v>
      </c>
      <c r="N737" s="2"/>
      <c r="O737" s="4">
        <v>2080</v>
      </c>
      <c r="P737" s="2"/>
      <c r="Q737" s="4">
        <f t="shared" ref="Q737:Q744" si="29">M737+O737</f>
        <v>137695</v>
      </c>
      <c r="T737" s="14"/>
    </row>
    <row r="738" spans="1:21" ht="11.85" customHeight="1" x14ac:dyDescent="0.2">
      <c r="A738" s="3" t="s">
        <v>439</v>
      </c>
      <c r="C738" s="2">
        <v>218.09</v>
      </c>
      <c r="D738" s="2"/>
      <c r="E738" s="2">
        <v>1401.92</v>
      </c>
      <c r="F738" s="2"/>
      <c r="G738" s="2">
        <v>160.5</v>
      </c>
      <c r="H738" s="2"/>
      <c r="I738" s="2">
        <v>500</v>
      </c>
      <c r="J738" s="2"/>
      <c r="K738" s="4">
        <v>500</v>
      </c>
      <c r="L738" s="2"/>
      <c r="M738" s="4">
        <v>500</v>
      </c>
      <c r="N738" s="2"/>
      <c r="O738" s="4">
        <v>0</v>
      </c>
      <c r="P738" s="2"/>
      <c r="Q738" s="4">
        <f t="shared" si="29"/>
        <v>500</v>
      </c>
      <c r="T738" s="14"/>
    </row>
    <row r="739" spans="1:21" ht="11.85" customHeight="1" x14ac:dyDescent="0.2">
      <c r="A739" s="3" t="s">
        <v>440</v>
      </c>
      <c r="C739" s="2">
        <v>0</v>
      </c>
      <c r="D739" s="2"/>
      <c r="E739" s="2">
        <v>0</v>
      </c>
      <c r="F739" s="2"/>
      <c r="G739" s="2">
        <v>0</v>
      </c>
      <c r="H739" s="2"/>
      <c r="I739" s="2">
        <v>0</v>
      </c>
      <c r="J739" s="2"/>
      <c r="K739" s="4">
        <v>240</v>
      </c>
      <c r="L739" s="2"/>
      <c r="M739" s="4">
        <v>240</v>
      </c>
      <c r="N739" s="2"/>
      <c r="O739" s="4">
        <v>0</v>
      </c>
      <c r="P739" s="2"/>
      <c r="Q739" s="4">
        <f t="shared" si="29"/>
        <v>240</v>
      </c>
      <c r="T739" s="14"/>
    </row>
    <row r="740" spans="1:21" ht="11.85" customHeight="1" x14ac:dyDescent="0.2">
      <c r="A740" s="3" t="s">
        <v>441</v>
      </c>
      <c r="C740" s="2">
        <v>9396.24</v>
      </c>
      <c r="D740" s="2"/>
      <c r="E740" s="2">
        <v>9864</v>
      </c>
      <c r="F740" s="2"/>
      <c r="G740" s="2">
        <v>8575.56</v>
      </c>
      <c r="H740" s="2"/>
      <c r="I740" s="2">
        <v>37362</v>
      </c>
      <c r="J740" s="2"/>
      <c r="K740" s="4">
        <v>33958</v>
      </c>
      <c r="L740" s="2"/>
      <c r="M740" s="4">
        <v>48239</v>
      </c>
      <c r="N740" s="2"/>
      <c r="O740" s="4">
        <v>0</v>
      </c>
      <c r="P740" s="2"/>
      <c r="Q740" s="4">
        <f t="shared" si="29"/>
        <v>48239</v>
      </c>
      <c r="T740" s="14"/>
    </row>
    <row r="741" spans="1:21" ht="11.85" customHeight="1" x14ac:dyDescent="0.2">
      <c r="A741" s="3" t="s">
        <v>442</v>
      </c>
      <c r="C741" s="2">
        <v>3783.44</v>
      </c>
      <c r="D741" s="2"/>
      <c r="E741" s="2">
        <v>4021.79</v>
      </c>
      <c r="F741" s="2"/>
      <c r="G741" s="2">
        <v>3206.35</v>
      </c>
      <c r="H741" s="2"/>
      <c r="I741" s="2">
        <v>8495</v>
      </c>
      <c r="J741" s="2"/>
      <c r="K741" s="4">
        <v>8495</v>
      </c>
      <c r="L741" s="2"/>
      <c r="M741" s="4">
        <v>7995</v>
      </c>
      <c r="N741" s="2"/>
      <c r="O741" s="4">
        <v>215</v>
      </c>
      <c r="P741" s="2"/>
      <c r="Q741" s="4">
        <f t="shared" si="29"/>
        <v>8210</v>
      </c>
      <c r="T741" s="14"/>
    </row>
    <row r="742" spans="1:21" ht="11.85" customHeight="1" x14ac:dyDescent="0.2">
      <c r="A742" s="3" t="s">
        <v>443</v>
      </c>
      <c r="C742" s="2">
        <v>2591.56</v>
      </c>
      <c r="D742" s="2"/>
      <c r="E742" s="2">
        <v>2723.07</v>
      </c>
      <c r="F742" s="2"/>
      <c r="G742" s="2">
        <v>1912.98</v>
      </c>
      <c r="H742" s="2"/>
      <c r="I742" s="2">
        <v>2366</v>
      </c>
      <c r="J742" s="2"/>
      <c r="K742" s="4">
        <v>2366</v>
      </c>
      <c r="L742" s="2"/>
      <c r="M742" s="4">
        <v>2215</v>
      </c>
      <c r="N742" s="2"/>
      <c r="O742" s="4">
        <v>0</v>
      </c>
      <c r="P742" s="2"/>
      <c r="Q742" s="4">
        <f t="shared" si="29"/>
        <v>2215</v>
      </c>
      <c r="T742" s="14"/>
    </row>
    <row r="743" spans="1:21" ht="11.85" customHeight="1" x14ac:dyDescent="0.2">
      <c r="A743" s="3" t="s">
        <v>444</v>
      </c>
      <c r="C743" s="2">
        <v>908.33</v>
      </c>
      <c r="D743" s="2"/>
      <c r="E743" s="2">
        <v>201.9</v>
      </c>
      <c r="F743" s="2"/>
      <c r="G743" s="2">
        <v>734.6</v>
      </c>
      <c r="H743" s="2"/>
      <c r="I743" s="2">
        <v>1620</v>
      </c>
      <c r="J743" s="2"/>
      <c r="K743" s="4">
        <v>10791</v>
      </c>
      <c r="L743" s="2"/>
      <c r="M743" s="4">
        <v>1134</v>
      </c>
      <c r="N743" s="2"/>
      <c r="O743" s="4">
        <v>0</v>
      </c>
      <c r="P743" s="2"/>
      <c r="Q743" s="4">
        <f t="shared" si="29"/>
        <v>1134</v>
      </c>
      <c r="T743" s="14"/>
    </row>
    <row r="744" spans="1:21" ht="11.85" customHeight="1" x14ac:dyDescent="0.2">
      <c r="A744" s="3" t="s">
        <v>445</v>
      </c>
      <c r="C744" s="15">
        <v>6363.79</v>
      </c>
      <c r="D744" s="2"/>
      <c r="E744" s="15">
        <v>6783.57</v>
      </c>
      <c r="F744" s="2"/>
      <c r="G744" s="15">
        <v>5220.3</v>
      </c>
      <c r="H744" s="2"/>
      <c r="I744" s="15">
        <v>10791</v>
      </c>
      <c r="J744" s="2"/>
      <c r="K744" s="16">
        <v>1620</v>
      </c>
      <c r="L744" s="2"/>
      <c r="M744" s="16">
        <v>10617</v>
      </c>
      <c r="N744" s="2"/>
      <c r="O744" s="16">
        <v>162</v>
      </c>
      <c r="P744" s="2"/>
      <c r="Q744" s="16">
        <f t="shared" si="29"/>
        <v>10779</v>
      </c>
      <c r="T744" s="14"/>
    </row>
    <row r="745" spans="1:21" ht="11.85" customHeight="1" x14ac:dyDescent="0.2">
      <c r="A745" s="3" t="s">
        <v>269</v>
      </c>
      <c r="C745" s="2">
        <f>SUM(C737:C744)</f>
        <v>105999.16</v>
      </c>
      <c r="D745" s="2"/>
      <c r="E745" s="2">
        <f>SUM(E737:E744)</f>
        <v>112046.70999999999</v>
      </c>
      <c r="F745" s="2"/>
      <c r="G745" s="2">
        <f>SUM(G737:G744)</f>
        <v>87906.310000000012</v>
      </c>
      <c r="H745" s="2"/>
      <c r="I745" s="2">
        <f>SUM(I737:I744)</f>
        <v>183434</v>
      </c>
      <c r="J745" s="2"/>
      <c r="K745" s="4">
        <f>SUM(K737:K744)</f>
        <v>168270</v>
      </c>
      <c r="L745" s="2"/>
      <c r="M745" s="4">
        <f>SUM(M737:M744)</f>
        <v>206555</v>
      </c>
      <c r="N745" s="2"/>
      <c r="O745" s="4">
        <f>SUM(O737:O744)</f>
        <v>2457</v>
      </c>
      <c r="P745" s="2"/>
      <c r="Q745" s="4">
        <f>SUM(Q737:Q744)</f>
        <v>209012</v>
      </c>
      <c r="R745" s="2"/>
      <c r="U745" s="2"/>
    </row>
    <row r="746" spans="1:21" ht="11.85" customHeight="1" x14ac:dyDescent="0.2">
      <c r="D746" s="2"/>
      <c r="F746" s="2"/>
      <c r="H746" s="2"/>
      <c r="J746" s="2"/>
      <c r="L746" s="2"/>
      <c r="N746" s="2"/>
      <c r="P746" s="2"/>
    </row>
    <row r="747" spans="1:21" ht="11.85" customHeight="1" x14ac:dyDescent="0.2">
      <c r="A747" s="13" t="s">
        <v>270</v>
      </c>
      <c r="D747" s="2"/>
      <c r="F747" s="2"/>
      <c r="H747" s="2"/>
      <c r="J747" s="2"/>
      <c r="L747" s="2"/>
      <c r="N747" s="2"/>
      <c r="P747" s="2"/>
    </row>
    <row r="748" spans="1:21" ht="11.85" customHeight="1" x14ac:dyDescent="0.2">
      <c r="A748" s="3" t="s">
        <v>446</v>
      </c>
      <c r="C748" s="2">
        <v>0</v>
      </c>
      <c r="D748" s="2"/>
      <c r="E748" s="2">
        <v>0</v>
      </c>
      <c r="F748" s="2"/>
      <c r="G748" s="2">
        <v>0</v>
      </c>
      <c r="H748" s="2"/>
      <c r="I748" s="2">
        <v>0</v>
      </c>
      <c r="J748" s="2"/>
      <c r="K748" s="4">
        <v>0</v>
      </c>
      <c r="L748" s="2"/>
      <c r="M748" s="4">
        <v>0</v>
      </c>
      <c r="N748" s="2"/>
      <c r="O748" s="4">
        <v>0</v>
      </c>
      <c r="P748" s="2"/>
      <c r="Q748" s="4">
        <f t="shared" ref="Q748:Q761" si="30">M748+O748</f>
        <v>0</v>
      </c>
      <c r="T748" s="14"/>
    </row>
    <row r="749" spans="1:21" ht="11.85" customHeight="1" x14ac:dyDescent="0.2">
      <c r="A749" s="3" t="s">
        <v>447</v>
      </c>
      <c r="C749" s="2">
        <v>53247.46</v>
      </c>
      <c r="D749" s="2"/>
      <c r="E749" s="2">
        <v>61554.19</v>
      </c>
      <c r="F749" s="2"/>
      <c r="G749" s="2">
        <v>71986.259999999995</v>
      </c>
      <c r="H749" s="2"/>
      <c r="I749" s="2">
        <v>60000</v>
      </c>
      <c r="J749" s="2"/>
      <c r="K749" s="4">
        <v>60000</v>
      </c>
      <c r="L749" s="2"/>
      <c r="M749" s="4">
        <v>60000</v>
      </c>
      <c r="N749" s="2"/>
      <c r="O749" s="4">
        <v>0</v>
      </c>
      <c r="P749" s="2"/>
      <c r="Q749" s="4">
        <f t="shared" si="30"/>
        <v>60000</v>
      </c>
      <c r="T749" s="14"/>
    </row>
    <row r="750" spans="1:21" ht="11.85" customHeight="1" x14ac:dyDescent="0.2">
      <c r="A750" s="3" t="s">
        <v>448</v>
      </c>
      <c r="C750" s="2">
        <v>18000</v>
      </c>
      <c r="D750" s="2"/>
      <c r="E750" s="2">
        <v>19951.5</v>
      </c>
      <c r="F750" s="2"/>
      <c r="G750" s="2">
        <v>17119.78</v>
      </c>
      <c r="H750" s="2"/>
      <c r="I750" s="2">
        <v>2200</v>
      </c>
      <c r="J750" s="2"/>
      <c r="K750" s="4">
        <v>2200</v>
      </c>
      <c r="L750" s="2"/>
      <c r="M750" s="4">
        <v>2200</v>
      </c>
      <c r="N750" s="2"/>
      <c r="O750" s="4">
        <v>0</v>
      </c>
      <c r="P750" s="2"/>
      <c r="Q750" s="4">
        <f t="shared" si="30"/>
        <v>2200</v>
      </c>
      <c r="T750" s="14"/>
    </row>
    <row r="751" spans="1:21" ht="11.85" customHeight="1" x14ac:dyDescent="0.2">
      <c r="A751" s="3" t="s">
        <v>449</v>
      </c>
      <c r="C751" s="2">
        <v>1771</v>
      </c>
      <c r="D751" s="2"/>
      <c r="E751" s="2">
        <v>960</v>
      </c>
      <c r="F751" s="2"/>
      <c r="G751" s="2">
        <v>0</v>
      </c>
      <c r="H751" s="2"/>
      <c r="I751" s="2">
        <v>0</v>
      </c>
      <c r="J751" s="2"/>
      <c r="K751" s="4">
        <v>0</v>
      </c>
      <c r="L751" s="2"/>
      <c r="M751" s="4">
        <v>0</v>
      </c>
      <c r="N751" s="2"/>
      <c r="O751" s="4">
        <v>0</v>
      </c>
      <c r="P751" s="2"/>
      <c r="Q751" s="4">
        <f t="shared" si="30"/>
        <v>0</v>
      </c>
      <c r="T751" s="14"/>
    </row>
    <row r="752" spans="1:21" ht="11.85" customHeight="1" x14ac:dyDescent="0.2">
      <c r="A752" s="3" t="s">
        <v>450</v>
      </c>
      <c r="C752" s="2">
        <v>1400.48</v>
      </c>
      <c r="D752" s="2"/>
      <c r="E752" s="2">
        <v>1468.67</v>
      </c>
      <c r="F752" s="2"/>
      <c r="G752" s="2">
        <v>1625.19</v>
      </c>
      <c r="H752" s="2"/>
      <c r="I752" s="2">
        <v>1850</v>
      </c>
      <c r="J752" s="2"/>
      <c r="K752" s="4">
        <v>1850</v>
      </c>
      <c r="L752" s="2"/>
      <c r="M752" s="4">
        <v>2050</v>
      </c>
      <c r="N752" s="2"/>
      <c r="O752" s="4">
        <v>0</v>
      </c>
      <c r="P752" s="2"/>
      <c r="Q752" s="4">
        <f t="shared" si="30"/>
        <v>2050</v>
      </c>
      <c r="R752" s="31"/>
      <c r="T752" s="14"/>
    </row>
    <row r="753" spans="1:21" ht="11.85" customHeight="1" x14ac:dyDescent="0.2">
      <c r="A753" s="3" t="s">
        <v>451</v>
      </c>
      <c r="C753" s="2">
        <v>0</v>
      </c>
      <c r="D753" s="2"/>
      <c r="E753" s="2">
        <v>0</v>
      </c>
      <c r="F753" s="2"/>
      <c r="G753" s="2">
        <v>0</v>
      </c>
      <c r="H753" s="2"/>
      <c r="I753" s="2">
        <v>200</v>
      </c>
      <c r="J753" s="2"/>
      <c r="K753" s="4">
        <v>200</v>
      </c>
      <c r="L753" s="2"/>
      <c r="M753" s="4">
        <v>200</v>
      </c>
      <c r="N753" s="2"/>
      <c r="O753" s="4">
        <v>0</v>
      </c>
      <c r="P753" s="2"/>
      <c r="Q753" s="4">
        <f t="shared" si="30"/>
        <v>200</v>
      </c>
      <c r="T753" s="14"/>
    </row>
    <row r="754" spans="1:21" ht="11.85" hidden="1" customHeight="1" x14ac:dyDescent="0.2">
      <c r="A754" s="3" t="s">
        <v>452</v>
      </c>
      <c r="C754" s="2">
        <v>0</v>
      </c>
      <c r="D754" s="2"/>
      <c r="E754" s="2">
        <v>0</v>
      </c>
      <c r="F754" s="2"/>
      <c r="G754" s="2">
        <v>0</v>
      </c>
      <c r="H754" s="2"/>
      <c r="I754" s="2">
        <v>0</v>
      </c>
      <c r="J754" s="2"/>
      <c r="K754" s="4">
        <v>0</v>
      </c>
      <c r="L754" s="2"/>
      <c r="M754" s="4">
        <v>0</v>
      </c>
      <c r="N754" s="2"/>
      <c r="O754" s="4">
        <v>0</v>
      </c>
      <c r="P754" s="2"/>
      <c r="Q754" s="4">
        <f t="shared" si="30"/>
        <v>0</v>
      </c>
      <c r="T754" s="14"/>
    </row>
    <row r="755" spans="1:21" ht="11.85" customHeight="1" x14ac:dyDescent="0.2">
      <c r="A755" s="3" t="s">
        <v>453</v>
      </c>
      <c r="C755" s="2">
        <v>11128.56</v>
      </c>
      <c r="D755" s="2"/>
      <c r="E755" s="2">
        <v>10039.35</v>
      </c>
      <c r="F755" s="2"/>
      <c r="G755" s="2">
        <v>10153.52</v>
      </c>
      <c r="H755" s="2"/>
      <c r="I755" s="2">
        <v>15000</v>
      </c>
      <c r="J755" s="2"/>
      <c r="K755" s="4">
        <v>8000</v>
      </c>
      <c r="L755" s="2"/>
      <c r="M755" s="4">
        <v>6500</v>
      </c>
      <c r="N755" s="2"/>
      <c r="O755" s="4">
        <v>0</v>
      </c>
      <c r="P755" s="2"/>
      <c r="Q755" s="4">
        <f t="shared" si="30"/>
        <v>6500</v>
      </c>
      <c r="T755" s="14"/>
    </row>
    <row r="756" spans="1:21" ht="11.85" customHeight="1" x14ac:dyDescent="0.2">
      <c r="A756" s="3" t="s">
        <v>454</v>
      </c>
      <c r="C756" s="2">
        <v>1750</v>
      </c>
      <c r="D756" s="2"/>
      <c r="E756" s="2">
        <v>1450</v>
      </c>
      <c r="F756" s="2"/>
      <c r="G756" s="2">
        <v>0</v>
      </c>
      <c r="H756" s="2"/>
      <c r="I756" s="2">
        <v>2000</v>
      </c>
      <c r="J756" s="2"/>
      <c r="K756" s="4">
        <v>2000</v>
      </c>
      <c r="L756" s="2"/>
      <c r="M756" s="4">
        <v>2000</v>
      </c>
      <c r="N756" s="2"/>
      <c r="O756" s="4">
        <v>0</v>
      </c>
      <c r="P756" s="2"/>
      <c r="Q756" s="4">
        <f t="shared" si="30"/>
        <v>2000</v>
      </c>
      <c r="T756" s="14"/>
    </row>
    <row r="757" spans="1:21" ht="11.85" customHeight="1" x14ac:dyDescent="0.2">
      <c r="A757" s="3" t="s">
        <v>455</v>
      </c>
      <c r="C757" s="2">
        <v>372.21</v>
      </c>
      <c r="D757" s="2"/>
      <c r="E757" s="2">
        <v>300.27999999999997</v>
      </c>
      <c r="F757" s="2"/>
      <c r="G757" s="2">
        <v>389.46</v>
      </c>
      <c r="H757" s="2"/>
      <c r="I757" s="2">
        <v>480</v>
      </c>
      <c r="J757" s="2"/>
      <c r="K757" s="4">
        <v>480</v>
      </c>
      <c r="L757" s="2"/>
      <c r="M757" s="4">
        <v>480</v>
      </c>
      <c r="N757" s="2"/>
      <c r="O757" s="4">
        <v>0</v>
      </c>
      <c r="P757" s="2"/>
      <c r="Q757" s="4">
        <f t="shared" si="30"/>
        <v>480</v>
      </c>
      <c r="T757" s="14"/>
    </row>
    <row r="758" spans="1:21" ht="11.85" customHeight="1" x14ac:dyDescent="0.2">
      <c r="A758" s="3" t="s">
        <v>456</v>
      </c>
      <c r="C758" s="2">
        <v>12692.95</v>
      </c>
      <c r="D758" s="2"/>
      <c r="E758" s="2">
        <v>9318.91</v>
      </c>
      <c r="F758" s="2"/>
      <c r="G758" s="2">
        <v>3511.71</v>
      </c>
      <c r="H758" s="2"/>
      <c r="I758" s="2">
        <v>12000</v>
      </c>
      <c r="J758" s="2"/>
      <c r="K758" s="4">
        <v>0</v>
      </c>
      <c r="L758" s="2"/>
      <c r="M758" s="4">
        <v>0</v>
      </c>
      <c r="N758" s="2"/>
      <c r="O758" s="4">
        <v>0</v>
      </c>
      <c r="P758" s="2"/>
      <c r="Q758" s="4">
        <f t="shared" si="30"/>
        <v>0</v>
      </c>
      <c r="T758" s="14"/>
    </row>
    <row r="759" spans="1:21" ht="11.85" customHeight="1" x14ac:dyDescent="0.2">
      <c r="A759" s="3" t="s">
        <v>457</v>
      </c>
      <c r="C759" s="2">
        <v>1375</v>
      </c>
      <c r="D759" s="2"/>
      <c r="E759" s="2">
        <v>1250</v>
      </c>
      <c r="F759" s="2"/>
      <c r="G759" s="2">
        <v>1500</v>
      </c>
      <c r="H759" s="2"/>
      <c r="I759" s="2">
        <v>1680</v>
      </c>
      <c r="J759" s="2"/>
      <c r="K759" s="4">
        <v>1680</v>
      </c>
      <c r="L759" s="2"/>
      <c r="M759" s="4">
        <v>2100</v>
      </c>
      <c r="N759" s="2"/>
      <c r="O759" s="4">
        <v>0</v>
      </c>
      <c r="P759" s="2"/>
      <c r="Q759" s="4">
        <f t="shared" si="30"/>
        <v>2100</v>
      </c>
      <c r="T759" s="14"/>
    </row>
    <row r="760" spans="1:21" ht="11.85" customHeight="1" x14ac:dyDescent="0.2">
      <c r="A760" s="3" t="s">
        <v>458</v>
      </c>
      <c r="C760" s="2">
        <v>1099.8800000000001</v>
      </c>
      <c r="D760" s="2"/>
      <c r="E760" s="2">
        <v>0</v>
      </c>
      <c r="F760" s="2"/>
      <c r="G760" s="2">
        <v>210</v>
      </c>
      <c r="H760" s="2"/>
      <c r="I760" s="2">
        <v>200</v>
      </c>
      <c r="J760" s="2"/>
      <c r="K760" s="4">
        <v>200</v>
      </c>
      <c r="L760" s="2"/>
      <c r="M760" s="4">
        <v>1500</v>
      </c>
      <c r="N760" s="2"/>
      <c r="O760" s="4">
        <v>0</v>
      </c>
      <c r="P760" s="2"/>
      <c r="Q760" s="4">
        <f t="shared" si="30"/>
        <v>1500</v>
      </c>
      <c r="T760" s="14"/>
    </row>
    <row r="761" spans="1:21" ht="11.85" customHeight="1" x14ac:dyDescent="0.2">
      <c r="A761" s="3" t="s">
        <v>459</v>
      </c>
      <c r="C761" s="15">
        <v>0</v>
      </c>
      <c r="D761" s="2"/>
      <c r="E761" s="15">
        <v>0</v>
      </c>
      <c r="F761" s="2"/>
      <c r="G761" s="15">
        <v>0</v>
      </c>
      <c r="H761" s="2"/>
      <c r="I761" s="15">
        <v>200</v>
      </c>
      <c r="J761" s="2"/>
      <c r="K761" s="16">
        <v>200</v>
      </c>
      <c r="L761" s="2"/>
      <c r="M761" s="16">
        <v>200</v>
      </c>
      <c r="N761" s="2"/>
      <c r="O761" s="16">
        <v>0</v>
      </c>
      <c r="P761" s="2"/>
      <c r="Q761" s="16">
        <f t="shared" si="30"/>
        <v>200</v>
      </c>
      <c r="T761" s="14"/>
    </row>
    <row r="762" spans="1:21" ht="11.85" customHeight="1" x14ac:dyDescent="0.2">
      <c r="A762" s="3" t="s">
        <v>287</v>
      </c>
      <c r="C762" s="2">
        <f>SUM(C748:C761)</f>
        <v>102837.54</v>
      </c>
      <c r="D762" s="2"/>
      <c r="E762" s="2">
        <f>SUM(E748:E761)</f>
        <v>106292.90000000001</v>
      </c>
      <c r="F762" s="2"/>
      <c r="G762" s="2">
        <f>SUM(G748:G761)</f>
        <v>106495.92000000001</v>
      </c>
      <c r="H762" s="2"/>
      <c r="I762" s="2">
        <f>SUM(I748:I761)</f>
        <v>95810</v>
      </c>
      <c r="J762" s="2"/>
      <c r="K762" s="4">
        <f>SUM(K748:K761)</f>
        <v>76810</v>
      </c>
      <c r="L762" s="2"/>
      <c r="M762" s="4">
        <f>SUM(M748:M761)</f>
        <v>77230</v>
      </c>
      <c r="N762" s="2"/>
      <c r="O762" s="4">
        <f>SUM(O748:O761)</f>
        <v>0</v>
      </c>
      <c r="P762" s="2"/>
      <c r="Q762" s="4">
        <f>SUM(Q748:Q761)</f>
        <v>77230</v>
      </c>
      <c r="U762" s="2"/>
    </row>
    <row r="763" spans="1:21" ht="11.85" customHeight="1" x14ac:dyDescent="0.2"/>
    <row r="764" spans="1:21" ht="11.85" customHeight="1" x14ac:dyDescent="0.2">
      <c r="A764" s="13" t="s">
        <v>288</v>
      </c>
    </row>
    <row r="765" spans="1:21" ht="11.85" customHeight="1" x14ac:dyDescent="0.2">
      <c r="A765" s="3" t="s">
        <v>460</v>
      </c>
      <c r="C765" s="2">
        <v>392.24</v>
      </c>
      <c r="D765" s="2"/>
      <c r="E765" s="2">
        <v>124.95</v>
      </c>
      <c r="F765" s="2"/>
      <c r="G765" s="2">
        <v>214.75</v>
      </c>
      <c r="H765" s="2"/>
      <c r="I765" s="2">
        <v>100</v>
      </c>
      <c r="J765" s="2"/>
      <c r="K765" s="4">
        <v>100</v>
      </c>
      <c r="L765" s="2"/>
      <c r="M765" s="4">
        <v>100</v>
      </c>
      <c r="N765" s="2"/>
      <c r="O765" s="4">
        <v>0</v>
      </c>
      <c r="P765" s="2"/>
      <c r="Q765" s="4">
        <f t="shared" ref="Q765:Q785" si="31">M765+O765</f>
        <v>100</v>
      </c>
      <c r="T765" s="14"/>
    </row>
    <row r="766" spans="1:21" ht="11.85" customHeight="1" x14ac:dyDescent="0.2">
      <c r="A766" s="3" t="s">
        <v>461</v>
      </c>
      <c r="C766" s="2">
        <v>0</v>
      </c>
      <c r="D766" s="2"/>
      <c r="E766" s="2">
        <v>50</v>
      </c>
      <c r="F766" s="2"/>
      <c r="G766" s="2">
        <v>0</v>
      </c>
      <c r="H766" s="2"/>
      <c r="I766" s="2">
        <v>1500</v>
      </c>
      <c r="J766" s="2"/>
      <c r="K766" s="4">
        <v>1500</v>
      </c>
      <c r="L766" s="2"/>
      <c r="M766" s="4">
        <v>0</v>
      </c>
      <c r="N766" s="2"/>
      <c r="O766" s="4">
        <v>0</v>
      </c>
      <c r="P766" s="2"/>
      <c r="Q766" s="4">
        <f t="shared" si="31"/>
        <v>0</v>
      </c>
      <c r="T766" s="14"/>
    </row>
    <row r="767" spans="1:21" ht="11.85" customHeight="1" x14ac:dyDescent="0.2">
      <c r="A767" s="3" t="s">
        <v>462</v>
      </c>
      <c r="C767" s="2">
        <v>4251.8500000000004</v>
      </c>
      <c r="D767" s="2"/>
      <c r="E767" s="2">
        <v>5535.44</v>
      </c>
      <c r="F767" s="2"/>
      <c r="G767" s="2">
        <v>3926.3</v>
      </c>
      <c r="H767" s="2"/>
      <c r="I767" s="2">
        <v>5300</v>
      </c>
      <c r="J767" s="2"/>
      <c r="K767" s="4">
        <v>5060</v>
      </c>
      <c r="L767" s="2"/>
      <c r="M767" s="4">
        <v>5300</v>
      </c>
      <c r="N767" s="2"/>
      <c r="O767" s="4">
        <v>0</v>
      </c>
      <c r="P767" s="2"/>
      <c r="Q767" s="4">
        <f t="shared" si="31"/>
        <v>5300</v>
      </c>
      <c r="T767" s="14"/>
    </row>
    <row r="768" spans="1:21" ht="11.85" hidden="1" customHeight="1" x14ac:dyDescent="0.2">
      <c r="A768" s="3" t="s">
        <v>463</v>
      </c>
      <c r="C768" s="2">
        <v>0</v>
      </c>
      <c r="D768" s="2"/>
      <c r="E768" s="2">
        <v>0</v>
      </c>
      <c r="F768" s="2"/>
      <c r="G768" s="2">
        <v>0</v>
      </c>
      <c r="H768" s="2"/>
      <c r="I768" s="2">
        <v>0</v>
      </c>
      <c r="J768" s="2"/>
      <c r="K768" s="4">
        <v>0</v>
      </c>
      <c r="L768" s="2"/>
      <c r="M768" s="4">
        <v>0</v>
      </c>
      <c r="N768" s="2"/>
      <c r="O768" s="4">
        <v>0</v>
      </c>
      <c r="P768" s="2"/>
      <c r="Q768" s="4">
        <f t="shared" si="31"/>
        <v>0</v>
      </c>
      <c r="T768" s="14"/>
    </row>
    <row r="769" spans="1:20" ht="11.85" hidden="1" customHeight="1" x14ac:dyDescent="0.2">
      <c r="A769" s="3" t="s">
        <v>464</v>
      </c>
      <c r="C769" s="2">
        <v>0</v>
      </c>
      <c r="D769" s="2"/>
      <c r="E769" s="2">
        <v>0</v>
      </c>
      <c r="F769" s="2"/>
      <c r="G769" s="2">
        <v>0</v>
      </c>
      <c r="H769" s="2"/>
      <c r="I769" s="2">
        <v>0</v>
      </c>
      <c r="J769" s="2"/>
      <c r="K769" s="4">
        <v>0</v>
      </c>
      <c r="L769" s="2"/>
      <c r="M769" s="4">
        <v>0</v>
      </c>
      <c r="N769" s="2"/>
      <c r="O769" s="4">
        <v>0</v>
      </c>
      <c r="P769" s="2"/>
      <c r="Q769" s="4">
        <f t="shared" si="31"/>
        <v>0</v>
      </c>
      <c r="T769" s="14"/>
    </row>
    <row r="770" spans="1:20" ht="11.85" customHeight="1" x14ac:dyDescent="0.2">
      <c r="A770" s="3" t="s">
        <v>465</v>
      </c>
      <c r="C770" s="2">
        <v>5382.15</v>
      </c>
      <c r="D770" s="2"/>
      <c r="E770" s="2">
        <v>5139.05</v>
      </c>
      <c r="F770" s="2"/>
      <c r="G770" s="2">
        <v>5702.06</v>
      </c>
      <c r="H770" s="2"/>
      <c r="I770" s="2">
        <v>6000</v>
      </c>
      <c r="J770" s="2"/>
      <c r="K770" s="4">
        <v>6000</v>
      </c>
      <c r="L770" s="2"/>
      <c r="M770" s="4">
        <v>6000</v>
      </c>
      <c r="N770" s="2"/>
      <c r="O770" s="4">
        <v>0</v>
      </c>
      <c r="P770" s="2"/>
      <c r="Q770" s="4">
        <f t="shared" si="31"/>
        <v>6000</v>
      </c>
      <c r="T770" s="14"/>
    </row>
    <row r="771" spans="1:20" ht="11.85" customHeight="1" x14ac:dyDescent="0.2">
      <c r="A771" s="3" t="s">
        <v>466</v>
      </c>
      <c r="C771" s="2">
        <v>2.2599999999999998</v>
      </c>
      <c r="D771" s="2"/>
      <c r="E771" s="2">
        <v>9.9499999999999993</v>
      </c>
      <c r="F771" s="2"/>
      <c r="G771" s="2">
        <v>22.5</v>
      </c>
      <c r="H771" s="2"/>
      <c r="I771" s="2">
        <v>0</v>
      </c>
      <c r="J771" s="2"/>
      <c r="K771" s="4">
        <v>1000</v>
      </c>
      <c r="L771" s="2"/>
      <c r="M771" s="4">
        <v>1000</v>
      </c>
      <c r="N771" s="2"/>
      <c r="O771" s="4">
        <v>0</v>
      </c>
      <c r="P771" s="2"/>
      <c r="Q771" s="4">
        <f t="shared" si="31"/>
        <v>1000</v>
      </c>
      <c r="T771" s="14"/>
    </row>
    <row r="772" spans="1:20" ht="11.85" customHeight="1" x14ac:dyDescent="0.2">
      <c r="A772" s="3" t="s">
        <v>467</v>
      </c>
      <c r="C772" s="2">
        <v>0</v>
      </c>
      <c r="D772" s="2"/>
      <c r="E772" s="2">
        <v>0</v>
      </c>
      <c r="F772" s="2"/>
      <c r="G772" s="2">
        <v>0</v>
      </c>
      <c r="H772" s="2"/>
      <c r="I772" s="2">
        <v>200</v>
      </c>
      <c r="J772" s="2"/>
      <c r="K772" s="4">
        <v>200</v>
      </c>
      <c r="L772" s="2"/>
      <c r="M772" s="4">
        <v>200</v>
      </c>
      <c r="N772" s="2"/>
      <c r="O772" s="4">
        <v>0</v>
      </c>
      <c r="P772" s="2"/>
      <c r="Q772" s="4">
        <f t="shared" si="31"/>
        <v>200</v>
      </c>
      <c r="T772" s="14"/>
    </row>
    <row r="773" spans="1:20" ht="11.85" customHeight="1" x14ac:dyDescent="0.2">
      <c r="A773" s="3" t="s">
        <v>468</v>
      </c>
      <c r="C773" s="2">
        <v>2712.58</v>
      </c>
      <c r="D773" s="2"/>
      <c r="E773" s="2">
        <v>2727.93</v>
      </c>
      <c r="F773" s="2"/>
      <c r="G773" s="2">
        <v>2554.4299999999998</v>
      </c>
      <c r="H773" s="2"/>
      <c r="I773" s="2">
        <v>3000</v>
      </c>
      <c r="J773" s="2"/>
      <c r="K773" s="4">
        <v>3000</v>
      </c>
      <c r="L773" s="2"/>
      <c r="M773" s="4">
        <v>3000</v>
      </c>
      <c r="N773" s="2"/>
      <c r="O773" s="4">
        <v>0</v>
      </c>
      <c r="P773" s="2"/>
      <c r="Q773" s="4">
        <f t="shared" si="31"/>
        <v>3000</v>
      </c>
      <c r="T773" s="14"/>
    </row>
    <row r="774" spans="1:20" ht="11.85" customHeight="1" x14ac:dyDescent="0.2">
      <c r="A774" s="3" t="s">
        <v>469</v>
      </c>
      <c r="C774" s="2">
        <v>114.75</v>
      </c>
      <c r="D774" s="2"/>
      <c r="E774" s="2">
        <v>34.4</v>
      </c>
      <c r="F774" s="2"/>
      <c r="G774" s="2">
        <v>0</v>
      </c>
      <c r="H774" s="2"/>
      <c r="I774" s="2">
        <v>300</v>
      </c>
      <c r="J774" s="2"/>
      <c r="K774" s="4">
        <v>300</v>
      </c>
      <c r="L774" s="2"/>
      <c r="M774" s="4">
        <v>300</v>
      </c>
      <c r="N774" s="2"/>
      <c r="O774" s="4">
        <v>0</v>
      </c>
      <c r="P774" s="2"/>
      <c r="Q774" s="4">
        <f t="shared" si="31"/>
        <v>300</v>
      </c>
      <c r="T774" s="14"/>
    </row>
    <row r="775" spans="1:20" ht="11.85" customHeight="1" x14ac:dyDescent="0.2">
      <c r="A775" s="3" t="s">
        <v>470</v>
      </c>
      <c r="C775" s="2">
        <v>5535.57</v>
      </c>
      <c r="D775" s="2"/>
      <c r="E775" s="2">
        <v>10644.84</v>
      </c>
      <c r="F775" s="2"/>
      <c r="G775" s="2">
        <v>4584.03</v>
      </c>
      <c r="H775" s="2"/>
      <c r="I775" s="2">
        <v>7000</v>
      </c>
      <c r="J775" s="2"/>
      <c r="K775" s="4">
        <v>7000</v>
      </c>
      <c r="L775" s="2"/>
      <c r="M775" s="4">
        <v>7000</v>
      </c>
      <c r="N775" s="2"/>
      <c r="O775" s="4">
        <v>0</v>
      </c>
      <c r="P775" s="2"/>
      <c r="Q775" s="4">
        <f t="shared" si="31"/>
        <v>7000</v>
      </c>
      <c r="T775" s="14"/>
    </row>
    <row r="776" spans="1:20" ht="11.85" customHeight="1" x14ac:dyDescent="0.2">
      <c r="A776" s="3" t="s">
        <v>471</v>
      </c>
      <c r="C776" s="2">
        <v>10199.82</v>
      </c>
      <c r="D776" s="2"/>
      <c r="E776" s="2">
        <v>4947.45</v>
      </c>
      <c r="F776" s="2"/>
      <c r="G776" s="2">
        <v>7079.94</v>
      </c>
      <c r="H776" s="2"/>
      <c r="I776" s="2">
        <v>6000</v>
      </c>
      <c r="J776" s="2"/>
      <c r="K776" s="4">
        <v>6000</v>
      </c>
      <c r="L776" s="2"/>
      <c r="M776" s="4">
        <v>6000</v>
      </c>
      <c r="N776" s="2"/>
      <c r="O776" s="4">
        <v>0</v>
      </c>
      <c r="P776" s="2"/>
      <c r="Q776" s="4">
        <f t="shared" si="31"/>
        <v>6000</v>
      </c>
      <c r="T776" s="14"/>
    </row>
    <row r="777" spans="1:20" ht="11.85" customHeight="1" x14ac:dyDescent="0.2">
      <c r="A777" s="3" t="s">
        <v>472</v>
      </c>
      <c r="C777" s="2">
        <v>7360.11</v>
      </c>
      <c r="D777" s="2"/>
      <c r="E777" s="2">
        <v>5868.05</v>
      </c>
      <c r="F777" s="2"/>
      <c r="G777" s="2">
        <v>9302.89</v>
      </c>
      <c r="H777" s="2"/>
      <c r="I777" s="2">
        <v>9000</v>
      </c>
      <c r="J777" s="2"/>
      <c r="K777" s="4">
        <v>8000</v>
      </c>
      <c r="L777" s="2"/>
      <c r="M777" s="4">
        <v>9000</v>
      </c>
      <c r="N777" s="2"/>
      <c r="O777" s="4">
        <v>0</v>
      </c>
      <c r="P777" s="2"/>
      <c r="Q777" s="4">
        <f t="shared" si="31"/>
        <v>9000</v>
      </c>
      <c r="T777" s="14"/>
    </row>
    <row r="778" spans="1:20" ht="11.85" customHeight="1" x14ac:dyDescent="0.2">
      <c r="A778" s="3" t="s">
        <v>473</v>
      </c>
      <c r="C778" s="2">
        <v>1674.52</v>
      </c>
      <c r="D778" s="2"/>
      <c r="E778" s="2">
        <v>1648.35</v>
      </c>
      <c r="F778" s="2"/>
      <c r="G778" s="2">
        <v>1324.36</v>
      </c>
      <c r="H778" s="2"/>
      <c r="I778" s="2">
        <v>1500</v>
      </c>
      <c r="J778" s="2"/>
      <c r="K778" s="4">
        <v>2600</v>
      </c>
      <c r="L778" s="2"/>
      <c r="M778" s="4">
        <v>1500</v>
      </c>
      <c r="N778" s="2"/>
      <c r="O778" s="4">
        <v>0</v>
      </c>
      <c r="P778" s="2"/>
      <c r="Q778" s="4">
        <f t="shared" si="31"/>
        <v>1500</v>
      </c>
      <c r="T778" s="14"/>
    </row>
    <row r="779" spans="1:20" ht="11.85" customHeight="1" x14ac:dyDescent="0.2">
      <c r="A779" s="3" t="s">
        <v>474</v>
      </c>
      <c r="C779" s="2">
        <v>680</v>
      </c>
      <c r="D779" s="2"/>
      <c r="E779" s="2">
        <v>144.9</v>
      </c>
      <c r="F779" s="2"/>
      <c r="G779" s="2">
        <v>654.03</v>
      </c>
      <c r="H779" s="2"/>
      <c r="I779" s="2">
        <v>220</v>
      </c>
      <c r="J779" s="2"/>
      <c r="K779" s="4">
        <v>220</v>
      </c>
      <c r="L779" s="2"/>
      <c r="M779" s="4">
        <v>220</v>
      </c>
      <c r="N779" s="2"/>
      <c r="O779" s="4">
        <v>0</v>
      </c>
      <c r="P779" s="2"/>
      <c r="Q779" s="4">
        <f t="shared" si="31"/>
        <v>220</v>
      </c>
      <c r="T779" s="14"/>
    </row>
    <row r="780" spans="1:20" ht="11.85" customHeight="1" x14ac:dyDescent="0.2">
      <c r="A780" s="3" t="s">
        <v>475</v>
      </c>
      <c r="C780" s="2">
        <v>0</v>
      </c>
      <c r="D780" s="2"/>
      <c r="E780" s="2">
        <v>0</v>
      </c>
      <c r="F780" s="2"/>
      <c r="G780" s="2">
        <v>-15</v>
      </c>
      <c r="H780" s="2"/>
      <c r="I780" s="2">
        <v>0</v>
      </c>
      <c r="J780" s="2"/>
      <c r="K780" s="4">
        <v>0</v>
      </c>
      <c r="L780" s="2"/>
      <c r="M780" s="4">
        <v>0</v>
      </c>
      <c r="N780" s="2"/>
      <c r="O780" s="4">
        <v>0</v>
      </c>
      <c r="P780" s="2"/>
      <c r="Q780" s="4">
        <f t="shared" si="31"/>
        <v>0</v>
      </c>
      <c r="T780" s="14"/>
    </row>
    <row r="781" spans="1:20" ht="11.85" customHeight="1" x14ac:dyDescent="0.2">
      <c r="A781" s="3" t="s">
        <v>476</v>
      </c>
      <c r="C781" s="2">
        <v>3800.1</v>
      </c>
      <c r="D781" s="2"/>
      <c r="E781" s="2">
        <v>2069.6</v>
      </c>
      <c r="F781" s="2"/>
      <c r="G781" s="2">
        <v>5606.43</v>
      </c>
      <c r="H781" s="2"/>
      <c r="I781" s="2">
        <v>7500</v>
      </c>
      <c r="J781" s="2"/>
      <c r="K781" s="4">
        <v>7500</v>
      </c>
      <c r="L781" s="2"/>
      <c r="M781" s="4">
        <v>9000</v>
      </c>
      <c r="N781" s="2"/>
      <c r="O781" s="4">
        <v>0</v>
      </c>
      <c r="P781" s="2"/>
      <c r="Q781" s="4">
        <f t="shared" si="31"/>
        <v>9000</v>
      </c>
      <c r="T781" s="14"/>
    </row>
    <row r="782" spans="1:20" ht="11.85" customHeight="1" x14ac:dyDescent="0.2">
      <c r="A782" s="3" t="s">
        <v>477</v>
      </c>
      <c r="C782" s="2">
        <v>2485.21</v>
      </c>
      <c r="D782" s="2"/>
      <c r="E782" s="2">
        <v>3069.57</v>
      </c>
      <c r="F782" s="2"/>
      <c r="G782" s="2">
        <v>2769.63</v>
      </c>
      <c r="H782" s="2"/>
      <c r="I782" s="2">
        <v>0</v>
      </c>
      <c r="J782" s="2"/>
      <c r="K782" s="4">
        <v>0</v>
      </c>
      <c r="L782" s="2"/>
      <c r="M782" s="4">
        <v>0</v>
      </c>
      <c r="N782" s="2"/>
      <c r="O782" s="4">
        <v>0</v>
      </c>
      <c r="P782" s="2"/>
      <c r="Q782" s="4">
        <f t="shared" si="31"/>
        <v>0</v>
      </c>
      <c r="T782" s="14"/>
    </row>
    <row r="783" spans="1:20" ht="11.85" customHeight="1" x14ac:dyDescent="0.2">
      <c r="A783" s="3" t="s">
        <v>478</v>
      </c>
      <c r="C783" s="2">
        <v>1921.47</v>
      </c>
      <c r="D783" s="2"/>
      <c r="E783" s="2">
        <v>1946.47</v>
      </c>
      <c r="F783" s="2"/>
      <c r="G783" s="2">
        <v>0</v>
      </c>
      <c r="H783" s="2"/>
      <c r="I783" s="2">
        <v>2000</v>
      </c>
      <c r="J783" s="2"/>
      <c r="K783" s="4">
        <v>2000</v>
      </c>
      <c r="L783" s="2"/>
      <c r="M783" s="4">
        <v>2000</v>
      </c>
      <c r="N783" s="2"/>
      <c r="O783" s="4">
        <v>0</v>
      </c>
      <c r="P783" s="2"/>
      <c r="Q783" s="4">
        <f t="shared" si="31"/>
        <v>2000</v>
      </c>
      <c r="T783" s="14"/>
    </row>
    <row r="784" spans="1:20" ht="11.85" customHeight="1" x14ac:dyDescent="0.2">
      <c r="A784" s="3" t="s">
        <v>479</v>
      </c>
      <c r="C784" s="2">
        <v>1325.12</v>
      </c>
      <c r="D784" s="2"/>
      <c r="E784" s="2">
        <v>1225.17</v>
      </c>
      <c r="F784" s="2"/>
      <c r="G784" s="2">
        <v>1427.71</v>
      </c>
      <c r="H784" s="2"/>
      <c r="I784" s="2">
        <v>1200</v>
      </c>
      <c r="J784" s="2"/>
      <c r="K784" s="4">
        <v>1200</v>
      </c>
      <c r="L784" s="2"/>
      <c r="M784" s="4">
        <v>1200</v>
      </c>
      <c r="N784" s="2"/>
      <c r="O784" s="4">
        <v>0</v>
      </c>
      <c r="P784" s="2"/>
      <c r="Q784" s="4">
        <f t="shared" si="31"/>
        <v>1200</v>
      </c>
      <c r="T784" s="14"/>
    </row>
    <row r="785" spans="1:21" ht="11.85" customHeight="1" x14ac:dyDescent="0.2">
      <c r="A785" s="3" t="s">
        <v>480</v>
      </c>
      <c r="C785" s="2">
        <v>8143.83</v>
      </c>
      <c r="D785" s="2"/>
      <c r="E785" s="2">
        <v>8069.22</v>
      </c>
      <c r="F785" s="2"/>
      <c r="G785" s="2">
        <v>8391.8700000000008</v>
      </c>
      <c r="H785" s="2"/>
      <c r="I785" s="2">
        <v>7000</v>
      </c>
      <c r="J785" s="2"/>
      <c r="K785" s="4">
        <v>7000</v>
      </c>
      <c r="L785" s="2"/>
      <c r="M785" s="4">
        <v>7000</v>
      </c>
      <c r="N785" s="2"/>
      <c r="O785" s="4">
        <v>0</v>
      </c>
      <c r="P785" s="2"/>
      <c r="Q785" s="4">
        <f t="shared" si="31"/>
        <v>7000</v>
      </c>
      <c r="T785" s="14"/>
      <c r="U785" s="2"/>
    </row>
    <row r="786" spans="1:21" ht="11.85" customHeight="1" x14ac:dyDescent="0.2">
      <c r="D786" s="2"/>
      <c r="F786" s="2"/>
      <c r="H786" s="2"/>
      <c r="J786" s="2"/>
      <c r="L786" s="2"/>
      <c r="N786" s="2"/>
      <c r="P786" s="2"/>
    </row>
    <row r="787" spans="1:21" ht="11.85" customHeight="1" x14ac:dyDescent="0.2">
      <c r="D787" s="2"/>
      <c r="F787" s="2"/>
      <c r="H787" s="2"/>
      <c r="J787" s="2"/>
      <c r="L787" s="2"/>
      <c r="N787" s="2"/>
      <c r="P787" s="2"/>
    </row>
    <row r="788" spans="1:21" ht="11.85" customHeight="1" x14ac:dyDescent="0.2">
      <c r="D788" s="2"/>
      <c r="F788" s="2"/>
      <c r="H788" s="2"/>
      <c r="J788" s="2"/>
      <c r="L788" s="2"/>
      <c r="N788" s="2"/>
      <c r="P788" s="2"/>
    </row>
    <row r="789" spans="1:21" ht="11.85" customHeight="1" x14ac:dyDescent="0.2">
      <c r="A789" s="1"/>
      <c r="B789" s="1"/>
      <c r="E789" s="2" t="str">
        <f>$E$1</f>
        <v>CITY OF BRADY</v>
      </c>
    </row>
    <row r="790" spans="1:21" ht="11.85" customHeight="1" x14ac:dyDescent="0.2">
      <c r="E790" s="2" t="str">
        <f>$E$2</f>
        <v>BUDGET REPORT</v>
      </c>
    </row>
    <row r="791" spans="1:21" ht="11.85" customHeight="1" x14ac:dyDescent="0.2">
      <c r="E791" s="2" t="str">
        <f>$E$3</f>
        <v>FISCAL YEAR 2019 - 2020</v>
      </c>
    </row>
    <row r="792" spans="1:21" ht="11.85" customHeight="1" x14ac:dyDescent="0.2">
      <c r="A792" s="3" t="s">
        <v>3</v>
      </c>
    </row>
    <row r="793" spans="1:21" ht="11.85" customHeight="1" x14ac:dyDescent="0.2">
      <c r="A793" s="3" t="s">
        <v>437</v>
      </c>
    </row>
    <row r="794" spans="1:21" ht="11.85" customHeight="1" x14ac:dyDescent="0.2">
      <c r="I794" s="55" t="str">
        <f>$I$6</f>
        <v>(----- 2018-2019 ------)</v>
      </c>
      <c r="J794" s="55"/>
      <c r="K794" s="55"/>
      <c r="L794" s="6"/>
      <c r="M794" s="55" t="str">
        <f>$M$6</f>
        <v>2019-2020</v>
      </c>
      <c r="N794" s="55"/>
      <c r="O794" s="55"/>
      <c r="P794" s="55"/>
      <c r="Q794" s="55"/>
    </row>
    <row r="795" spans="1:21" ht="11.85" customHeight="1" x14ac:dyDescent="0.2">
      <c r="C795" s="7" t="str">
        <f>$C$7</f>
        <v>2015-2016</v>
      </c>
      <c r="D795" s="6"/>
      <c r="E795" s="7" t="str">
        <f>$E$7</f>
        <v>2016-2017</v>
      </c>
      <c r="F795" s="6"/>
      <c r="G795" s="7" t="str">
        <f>$G$7</f>
        <v>2017-2018</v>
      </c>
      <c r="H795" s="6"/>
      <c r="I795" s="7" t="s">
        <v>9</v>
      </c>
      <c r="J795" s="6"/>
      <c r="K795" s="8" t="str">
        <f>+$K$7</f>
        <v>PROJECTED</v>
      </c>
      <c r="L795" s="6"/>
      <c r="M795" s="8" t="str">
        <f>$M$7</f>
        <v>2019-2020</v>
      </c>
      <c r="N795" s="6"/>
      <c r="O795" s="8" t="str">
        <f>$O$7</f>
        <v>2019-2020</v>
      </c>
      <c r="P795" s="6"/>
      <c r="Q795" s="8" t="str">
        <f>$Q$7</f>
        <v>APPROVED</v>
      </c>
    </row>
    <row r="796" spans="1:21" ht="11.85" customHeight="1" x14ac:dyDescent="0.2">
      <c r="A796" s="9" t="s">
        <v>257</v>
      </c>
      <c r="C796" s="10" t="s">
        <v>12</v>
      </c>
      <c r="D796" s="6"/>
      <c r="E796" s="10" t="s">
        <v>12</v>
      </c>
      <c r="F796" s="6"/>
      <c r="G796" s="10" t="s">
        <v>12</v>
      </c>
      <c r="H796" s="6"/>
      <c r="I796" s="10" t="s">
        <v>13</v>
      </c>
      <c r="J796" s="6"/>
      <c r="K796" s="11" t="s">
        <v>13</v>
      </c>
      <c r="L796" s="6"/>
      <c r="M796" s="11" t="str">
        <f>$M$8</f>
        <v>BASE</v>
      </c>
      <c r="N796" s="6"/>
      <c r="O796" s="11" t="str">
        <f>$O$8</f>
        <v>SUPPLEMENTAL</v>
      </c>
      <c r="P796" s="6"/>
      <c r="Q796" s="11" t="str">
        <f>$Q$8</f>
        <v>BUDGET</v>
      </c>
    </row>
    <row r="797" spans="1:21" ht="11.25" customHeight="1" x14ac:dyDescent="0.2">
      <c r="D797" s="2"/>
      <c r="F797" s="2"/>
      <c r="H797" s="2"/>
      <c r="J797" s="2"/>
      <c r="L797" s="2"/>
      <c r="N797" s="2"/>
      <c r="P797" s="2"/>
    </row>
    <row r="798" spans="1:21" ht="11.85" customHeight="1" x14ac:dyDescent="0.2">
      <c r="A798" s="3" t="s">
        <v>481</v>
      </c>
      <c r="C798" s="2">
        <v>150</v>
      </c>
      <c r="D798" s="2"/>
      <c r="E798" s="2">
        <v>755</v>
      </c>
      <c r="F798" s="2"/>
      <c r="G798" s="2">
        <v>0</v>
      </c>
      <c r="H798" s="2"/>
      <c r="I798" s="2">
        <v>100</v>
      </c>
      <c r="J798" s="2"/>
      <c r="K798" s="4">
        <v>100</v>
      </c>
      <c r="L798" s="2"/>
      <c r="M798" s="4">
        <v>100</v>
      </c>
      <c r="N798" s="2"/>
      <c r="O798" s="4">
        <v>0</v>
      </c>
      <c r="P798" s="2"/>
      <c r="Q798" s="4">
        <f>M798+O798</f>
        <v>100</v>
      </c>
      <c r="T798" s="14"/>
    </row>
    <row r="799" spans="1:21" ht="11.85" customHeight="1" x14ac:dyDescent="0.2">
      <c r="A799" s="3" t="s">
        <v>482</v>
      </c>
      <c r="C799" s="2">
        <v>1716.26</v>
      </c>
      <c r="D799" s="2"/>
      <c r="E799" s="2">
        <v>1531.26</v>
      </c>
      <c r="F799" s="2"/>
      <c r="G799" s="2">
        <v>1316.25</v>
      </c>
      <c r="H799" s="2"/>
      <c r="I799" s="2">
        <v>550</v>
      </c>
      <c r="J799" s="2"/>
      <c r="K799" s="4">
        <v>550</v>
      </c>
      <c r="L799" s="2"/>
      <c r="M799" s="4">
        <v>900</v>
      </c>
      <c r="N799" s="2"/>
      <c r="O799" s="4">
        <v>0</v>
      </c>
      <c r="P799" s="2"/>
      <c r="Q799" s="4">
        <f>M799+O799</f>
        <v>900</v>
      </c>
      <c r="T799" s="14"/>
    </row>
    <row r="800" spans="1:21" ht="11.85" customHeight="1" x14ac:dyDescent="0.2">
      <c r="A800" s="3" t="s">
        <v>483</v>
      </c>
      <c r="C800" s="15">
        <v>9250</v>
      </c>
      <c r="D800" s="2"/>
      <c r="E800" s="15">
        <v>10750</v>
      </c>
      <c r="F800" s="2"/>
      <c r="G800" s="15">
        <v>9750</v>
      </c>
      <c r="H800" s="2"/>
      <c r="I800" s="15">
        <v>9750</v>
      </c>
      <c r="J800" s="2"/>
      <c r="K800" s="16">
        <v>9750</v>
      </c>
      <c r="L800" s="2"/>
      <c r="M800" s="16">
        <v>10000</v>
      </c>
      <c r="N800" s="2"/>
      <c r="O800" s="16">
        <v>0</v>
      </c>
      <c r="P800" s="2"/>
      <c r="Q800" s="16">
        <f>M800+O800</f>
        <v>10000</v>
      </c>
      <c r="T800" s="14"/>
    </row>
    <row r="801" spans="1:21" ht="11.85" customHeight="1" x14ac:dyDescent="0.2">
      <c r="A801" s="3" t="s">
        <v>310</v>
      </c>
      <c r="C801" s="2">
        <f>SUM(C765:C785)+SUM(C798:C800)</f>
        <v>67097.84</v>
      </c>
      <c r="D801" s="2"/>
      <c r="E801" s="2">
        <f>SUM(E765:E785)+SUM(E798:E800)</f>
        <v>66291.599999999991</v>
      </c>
      <c r="F801" s="2"/>
      <c r="G801" s="2">
        <f>SUM(G765:G785)+SUM(G798:G800)</f>
        <v>64612.179999999993</v>
      </c>
      <c r="H801" s="2"/>
      <c r="I801" s="2">
        <f>SUM(I765:I785)+SUM(I798:I800)</f>
        <v>68220</v>
      </c>
      <c r="J801" s="2"/>
      <c r="K801" s="4">
        <f>SUM(K765:K785)+SUM(K798:K800)</f>
        <v>69080</v>
      </c>
      <c r="L801" s="2"/>
      <c r="M801" s="4">
        <f>SUM(M765:M785)+SUM(M798:M800)</f>
        <v>69820</v>
      </c>
      <c r="N801" s="2"/>
      <c r="O801" s="4">
        <f>SUM(O765:O785)+SUM(O798:O800)</f>
        <v>0</v>
      </c>
      <c r="P801" s="2"/>
      <c r="Q801" s="4">
        <f>SUM(Q765:Q785)+SUM(Q798:Q800)</f>
        <v>69820</v>
      </c>
      <c r="U801" s="2"/>
    </row>
    <row r="802" spans="1:21" ht="11.85" customHeight="1" x14ac:dyDescent="0.2">
      <c r="D802" s="2"/>
      <c r="F802" s="2"/>
      <c r="H802" s="2"/>
      <c r="J802" s="2"/>
      <c r="L802" s="2"/>
      <c r="N802" s="2"/>
      <c r="P802" s="2"/>
    </row>
    <row r="803" spans="1:21" ht="11.85" customHeight="1" x14ac:dyDescent="0.2">
      <c r="A803" s="3" t="s">
        <v>484</v>
      </c>
      <c r="C803" s="20">
        <v>0</v>
      </c>
      <c r="D803" s="2"/>
      <c r="E803" s="20">
        <v>0</v>
      </c>
      <c r="F803" s="2"/>
      <c r="G803" s="20">
        <v>0</v>
      </c>
      <c r="H803" s="2"/>
      <c r="I803" s="20">
        <v>0</v>
      </c>
      <c r="J803" s="2"/>
      <c r="K803" s="21">
        <v>45000</v>
      </c>
      <c r="L803" s="2"/>
      <c r="M803" s="21">
        <v>0</v>
      </c>
      <c r="N803" s="2"/>
      <c r="O803" s="21">
        <v>0</v>
      </c>
      <c r="P803" s="2"/>
      <c r="Q803" s="21">
        <f>M803+O803</f>
        <v>0</v>
      </c>
      <c r="T803" s="14"/>
    </row>
    <row r="804" spans="1:21" ht="11.85" customHeight="1" x14ac:dyDescent="0.2">
      <c r="A804" s="3" t="s">
        <v>485</v>
      </c>
      <c r="C804" s="15">
        <v>0</v>
      </c>
      <c r="D804" s="2"/>
      <c r="E804" s="15">
        <v>20593.84</v>
      </c>
      <c r="F804" s="2"/>
      <c r="G804" s="15">
        <v>19285</v>
      </c>
      <c r="H804" s="2"/>
      <c r="I804" s="15">
        <v>0</v>
      </c>
      <c r="J804" s="2"/>
      <c r="K804" s="16">
        <v>0</v>
      </c>
      <c r="L804" s="2"/>
      <c r="M804" s="16">
        <v>0</v>
      </c>
      <c r="N804" s="2"/>
      <c r="O804" s="16">
        <v>0</v>
      </c>
      <c r="P804" s="2"/>
      <c r="Q804" s="16">
        <f>M804+O804</f>
        <v>0</v>
      </c>
      <c r="T804" s="14"/>
    </row>
    <row r="805" spans="1:21" ht="11.85" customHeight="1" x14ac:dyDescent="0.2">
      <c r="A805" s="3" t="s">
        <v>313</v>
      </c>
      <c r="C805" s="2">
        <f>SUM(C803:C804)</f>
        <v>0</v>
      </c>
      <c r="D805" s="2"/>
      <c r="E805" s="2">
        <f>SUM(E803:E804)</f>
        <v>20593.84</v>
      </c>
      <c r="F805" s="2"/>
      <c r="G805" s="2">
        <f>SUM(G803:G804)</f>
        <v>19285</v>
      </c>
      <c r="H805" s="2"/>
      <c r="I805" s="2">
        <f>SUM(I803:I804)</f>
        <v>0</v>
      </c>
      <c r="J805" s="2"/>
      <c r="K805" s="4">
        <f>SUM(K803:K804)</f>
        <v>45000</v>
      </c>
      <c r="L805" s="2"/>
      <c r="M805" s="4">
        <f>SUM(M803:M804)</f>
        <v>0</v>
      </c>
      <c r="N805" s="2"/>
      <c r="O805" s="4">
        <f>SUM(O803:O804)</f>
        <v>0</v>
      </c>
      <c r="P805" s="2"/>
      <c r="Q805" s="4">
        <f>SUM(Q803:Q804)</f>
        <v>0</v>
      </c>
    </row>
    <row r="806" spans="1:21" ht="11.85" customHeight="1" x14ac:dyDescent="0.2">
      <c r="D806" s="2"/>
      <c r="F806" s="2"/>
      <c r="H806" s="2"/>
      <c r="J806" s="2"/>
      <c r="L806" s="2"/>
      <c r="N806" s="2"/>
      <c r="P806" s="2"/>
    </row>
    <row r="807" spans="1:21" ht="11.85" customHeight="1" x14ac:dyDescent="0.2">
      <c r="A807" s="3" t="s">
        <v>486</v>
      </c>
      <c r="C807" s="2">
        <f>C745+C762+C801+C805</f>
        <v>275934.54000000004</v>
      </c>
      <c r="D807" s="2"/>
      <c r="E807" s="2">
        <f>E745+E762+E801+E805</f>
        <v>305225.05</v>
      </c>
      <c r="F807" s="2"/>
      <c r="G807" s="2">
        <f>G745+G762+G801+G805</f>
        <v>278299.41000000003</v>
      </c>
      <c r="H807" s="2"/>
      <c r="I807" s="2">
        <f>I745+I762+I801+I805</f>
        <v>347464</v>
      </c>
      <c r="J807" s="2"/>
      <c r="K807" s="4">
        <f>K745+K762+K801+K805</f>
        <v>359160</v>
      </c>
      <c r="L807" s="2"/>
      <c r="M807" s="4">
        <f>M745+M762+M801+M805</f>
        <v>353605</v>
      </c>
      <c r="N807" s="2"/>
      <c r="O807" s="4">
        <f>O745+O762+O801+O805</f>
        <v>2457</v>
      </c>
      <c r="P807" s="2"/>
      <c r="Q807" s="4">
        <f>Q745+Q762+Q801+Q805</f>
        <v>356062</v>
      </c>
      <c r="R807" s="2"/>
      <c r="T807" s="14"/>
      <c r="U807" s="2"/>
    </row>
    <row r="808" spans="1:21" ht="11.85" customHeight="1" x14ac:dyDescent="0.2"/>
    <row r="809" spans="1:21" ht="11.85" customHeight="1" x14ac:dyDescent="0.2"/>
    <row r="810" spans="1:21" ht="11.85" customHeight="1" x14ac:dyDescent="0.2"/>
    <row r="811" spans="1:21" ht="11.85" customHeight="1" x14ac:dyDescent="0.2"/>
    <row r="812" spans="1:21" ht="11.85" customHeight="1" x14ac:dyDescent="0.2"/>
    <row r="813" spans="1:21" ht="11.85" customHeight="1" x14ac:dyDescent="0.2"/>
    <row r="814" spans="1:21" ht="11.85" customHeight="1" x14ac:dyDescent="0.2"/>
    <row r="815" spans="1:21" ht="11.85" customHeight="1" x14ac:dyDescent="0.2"/>
    <row r="816" spans="1:21" ht="11.85" customHeight="1" x14ac:dyDescent="0.2"/>
    <row r="817" ht="11.85" customHeight="1" x14ac:dyDescent="0.2"/>
    <row r="818" ht="11.85" customHeight="1" x14ac:dyDescent="0.2"/>
    <row r="819" ht="11.85" customHeight="1" x14ac:dyDescent="0.2"/>
    <row r="820" ht="11.85" customHeight="1" x14ac:dyDescent="0.2"/>
    <row r="821" ht="11.85" customHeight="1" x14ac:dyDescent="0.2"/>
    <row r="822" ht="11.85" customHeight="1" x14ac:dyDescent="0.2"/>
    <row r="823" ht="11.85" customHeight="1" x14ac:dyDescent="0.2"/>
    <row r="824" ht="11.85" customHeight="1" x14ac:dyDescent="0.2"/>
    <row r="825" ht="11.85" customHeight="1" x14ac:dyDescent="0.2"/>
    <row r="826" ht="11.85" customHeight="1" x14ac:dyDescent="0.2"/>
    <row r="827" ht="11.85" customHeight="1" x14ac:dyDescent="0.2"/>
    <row r="828" ht="11.85" customHeight="1" x14ac:dyDescent="0.2"/>
    <row r="829" ht="11.85" customHeight="1" x14ac:dyDescent="0.2"/>
    <row r="830" ht="11.85" customHeight="1" x14ac:dyDescent="0.2"/>
    <row r="831" ht="11.85" customHeight="1" x14ac:dyDescent="0.2"/>
    <row r="832" ht="11.85" customHeight="1" x14ac:dyDescent="0.2"/>
    <row r="833" ht="11.85" customHeight="1" x14ac:dyDescent="0.2"/>
    <row r="834" ht="11.85" customHeight="1" x14ac:dyDescent="0.2"/>
    <row r="835" ht="11.85" customHeight="1" x14ac:dyDescent="0.2"/>
    <row r="836" ht="11.85" customHeight="1" x14ac:dyDescent="0.2"/>
    <row r="837" ht="11.85" customHeight="1" x14ac:dyDescent="0.2"/>
    <row r="838" ht="11.85" customHeight="1" x14ac:dyDescent="0.2"/>
    <row r="839" ht="11.85" customHeight="1" x14ac:dyDescent="0.2"/>
    <row r="840" ht="11.85" customHeight="1" x14ac:dyDescent="0.2"/>
    <row r="841" ht="11.85" customHeight="1" x14ac:dyDescent="0.2"/>
    <row r="842" ht="11.85" customHeight="1" x14ac:dyDescent="0.2"/>
    <row r="843" ht="11.85" customHeight="1" x14ac:dyDescent="0.2"/>
    <row r="844" ht="11.85" customHeight="1" x14ac:dyDescent="0.2"/>
    <row r="845" ht="11.85" customHeight="1" x14ac:dyDescent="0.2"/>
    <row r="846" ht="11.85" customHeight="1" x14ac:dyDescent="0.2"/>
    <row r="847" ht="11.85" customHeight="1" x14ac:dyDescent="0.2"/>
    <row r="848" ht="11.85" customHeight="1" x14ac:dyDescent="0.2"/>
    <row r="849" spans="1:20" ht="11.85" customHeight="1" x14ac:dyDescent="0.2"/>
    <row r="850" spans="1:20" ht="11.85" customHeight="1" x14ac:dyDescent="0.2"/>
    <row r="851" spans="1:20" ht="11.85" customHeight="1" x14ac:dyDescent="0.2"/>
    <row r="852" spans="1:20" ht="11.85" customHeight="1" x14ac:dyDescent="0.2">
      <c r="A852" s="1"/>
      <c r="B852" s="1"/>
      <c r="E852" s="2" t="str">
        <f>$E$1</f>
        <v>CITY OF BRADY</v>
      </c>
    </row>
    <row r="853" spans="1:20" ht="11.85" customHeight="1" x14ac:dyDescent="0.2">
      <c r="E853" s="2" t="str">
        <f>$E$2</f>
        <v>BUDGET REPORT</v>
      </c>
    </row>
    <row r="854" spans="1:20" ht="11.85" customHeight="1" x14ac:dyDescent="0.2">
      <c r="E854" s="2" t="str">
        <f>$E$3</f>
        <v>FISCAL YEAR 2019 - 2020</v>
      </c>
    </row>
    <row r="855" spans="1:20" ht="11.85" customHeight="1" x14ac:dyDescent="0.2">
      <c r="A855" s="3" t="s">
        <v>3</v>
      </c>
    </row>
    <row r="856" spans="1:20" ht="11.85" customHeight="1" x14ac:dyDescent="0.2">
      <c r="A856" s="3" t="s">
        <v>487</v>
      </c>
    </row>
    <row r="857" spans="1:20" ht="11.85" customHeight="1" x14ac:dyDescent="0.2">
      <c r="I857" s="55" t="str">
        <f>$I$6</f>
        <v>(----- 2018-2019 ------)</v>
      </c>
      <c r="J857" s="55"/>
      <c r="K857" s="55"/>
      <c r="L857" s="6"/>
      <c r="M857" s="55" t="str">
        <f>$M$6</f>
        <v>2019-2020</v>
      </c>
      <c r="N857" s="55"/>
      <c r="O857" s="55"/>
      <c r="P857" s="55"/>
      <c r="Q857" s="55"/>
    </row>
    <row r="858" spans="1:20" ht="11.85" customHeight="1" x14ac:dyDescent="0.2">
      <c r="C858" s="7" t="str">
        <f>$C$7</f>
        <v>2015-2016</v>
      </c>
      <c r="D858" s="6"/>
      <c r="E858" s="7" t="str">
        <f>$E$7</f>
        <v>2016-2017</v>
      </c>
      <c r="F858" s="6"/>
      <c r="G858" s="7" t="str">
        <f>$G$7</f>
        <v>2017-2018</v>
      </c>
      <c r="H858" s="6"/>
      <c r="I858" s="7" t="s">
        <v>9</v>
      </c>
      <c r="J858" s="6"/>
      <c r="K858" s="8" t="str">
        <f>+$K$7</f>
        <v>PROJECTED</v>
      </c>
      <c r="L858" s="6"/>
      <c r="M858" s="8" t="str">
        <f>$M$7</f>
        <v>2019-2020</v>
      </c>
      <c r="N858" s="6"/>
      <c r="O858" s="8" t="str">
        <f>$O$7</f>
        <v>2019-2020</v>
      </c>
      <c r="P858" s="6"/>
      <c r="Q858" s="8" t="str">
        <f>$Q$7</f>
        <v>APPROVED</v>
      </c>
    </row>
    <row r="859" spans="1:20" ht="11.85" customHeight="1" x14ac:dyDescent="0.2">
      <c r="A859" s="9" t="s">
        <v>257</v>
      </c>
      <c r="C859" s="10" t="s">
        <v>12</v>
      </c>
      <c r="D859" s="6"/>
      <c r="E859" s="10" t="s">
        <v>12</v>
      </c>
      <c r="F859" s="6"/>
      <c r="G859" s="10" t="s">
        <v>12</v>
      </c>
      <c r="H859" s="6"/>
      <c r="I859" s="10" t="s">
        <v>13</v>
      </c>
      <c r="J859" s="6"/>
      <c r="K859" s="11" t="s">
        <v>13</v>
      </c>
      <c r="L859" s="6"/>
      <c r="M859" s="11" t="str">
        <f>$M$8</f>
        <v>BASE</v>
      </c>
      <c r="N859" s="6"/>
      <c r="O859" s="11" t="str">
        <f>$O$8</f>
        <v>SUPPLEMENTAL</v>
      </c>
      <c r="P859" s="6"/>
      <c r="Q859" s="11" t="str">
        <f>$Q$8</f>
        <v>BUDGET</v>
      </c>
    </row>
    <row r="860" spans="1:20" ht="11.85" customHeight="1" x14ac:dyDescent="0.2"/>
    <row r="861" spans="1:20" ht="11.85" customHeight="1" x14ac:dyDescent="0.2">
      <c r="A861" s="13" t="s">
        <v>258</v>
      </c>
    </row>
    <row r="862" spans="1:20" ht="11.85" customHeight="1" x14ac:dyDescent="0.2">
      <c r="A862" s="3" t="s">
        <v>488</v>
      </c>
      <c r="C862" s="2">
        <v>46137.31</v>
      </c>
      <c r="D862" s="2"/>
      <c r="E862" s="2">
        <v>45649.99</v>
      </c>
      <c r="F862" s="2"/>
      <c r="G862" s="2">
        <v>44258.15</v>
      </c>
      <c r="H862" s="2"/>
      <c r="I862" s="2">
        <v>51500</v>
      </c>
      <c r="J862" s="2"/>
      <c r="K862" s="4">
        <v>51500</v>
      </c>
      <c r="L862" s="2"/>
      <c r="M862" s="4">
        <v>38376</v>
      </c>
      <c r="N862" s="2"/>
      <c r="O862" s="4">
        <v>0</v>
      </c>
      <c r="P862" s="2"/>
      <c r="Q862" s="4">
        <f t="shared" ref="Q862:Q868" si="32">M862+O862</f>
        <v>38376</v>
      </c>
      <c r="T862" s="14"/>
    </row>
    <row r="863" spans="1:20" ht="11.85" customHeight="1" x14ac:dyDescent="0.2">
      <c r="A863" s="3" t="s">
        <v>489</v>
      </c>
      <c r="C863" s="2">
        <v>295.5</v>
      </c>
      <c r="D863" s="2"/>
      <c r="E863" s="2">
        <v>721.89</v>
      </c>
      <c r="F863" s="2"/>
      <c r="G863" s="2">
        <v>1556.04</v>
      </c>
      <c r="H863" s="2"/>
      <c r="I863" s="2">
        <v>500</v>
      </c>
      <c r="J863" s="2"/>
      <c r="K863" s="4">
        <v>500</v>
      </c>
      <c r="L863" s="2"/>
      <c r="M863" s="4">
        <v>500</v>
      </c>
      <c r="N863" s="2"/>
      <c r="O863" s="4">
        <v>0</v>
      </c>
      <c r="P863" s="2"/>
      <c r="Q863" s="4">
        <f t="shared" si="32"/>
        <v>500</v>
      </c>
      <c r="T863" s="14"/>
    </row>
    <row r="864" spans="1:20" ht="11.85" customHeight="1" x14ac:dyDescent="0.2">
      <c r="A864" s="3" t="s">
        <v>490</v>
      </c>
      <c r="C864" s="2">
        <v>0</v>
      </c>
      <c r="D864" s="2"/>
      <c r="E864" s="2">
        <v>0</v>
      </c>
      <c r="F864" s="2"/>
      <c r="G864" s="2">
        <v>0</v>
      </c>
      <c r="H864" s="2"/>
      <c r="I864" s="2">
        <v>0</v>
      </c>
      <c r="J864" s="2"/>
      <c r="K864" s="4">
        <v>0</v>
      </c>
      <c r="L864" s="2"/>
      <c r="M864" s="4">
        <v>0</v>
      </c>
      <c r="N864" s="2"/>
      <c r="O864" s="4">
        <v>0</v>
      </c>
      <c r="P864" s="2"/>
      <c r="Q864" s="4">
        <f t="shared" si="32"/>
        <v>0</v>
      </c>
      <c r="T864" s="14"/>
    </row>
    <row r="865" spans="1:21" ht="11.85" customHeight="1" x14ac:dyDescent="0.2">
      <c r="A865" s="3" t="s">
        <v>491</v>
      </c>
      <c r="C865" s="2">
        <v>0</v>
      </c>
      <c r="D865" s="2"/>
      <c r="E865" s="2">
        <v>0</v>
      </c>
      <c r="F865" s="2"/>
      <c r="G865" s="2">
        <v>0</v>
      </c>
      <c r="H865" s="2"/>
      <c r="I865" s="2">
        <v>0</v>
      </c>
      <c r="J865" s="2"/>
      <c r="K865" s="4">
        <v>0</v>
      </c>
      <c r="L865" s="2"/>
      <c r="M865" s="4">
        <v>0</v>
      </c>
      <c r="N865" s="2"/>
      <c r="O865" s="4">
        <v>0</v>
      </c>
      <c r="P865" s="2"/>
      <c r="Q865" s="4">
        <f t="shared" si="32"/>
        <v>0</v>
      </c>
      <c r="T865" s="14"/>
    </row>
    <row r="866" spans="1:21" ht="11.85" customHeight="1" x14ac:dyDescent="0.2">
      <c r="A866" s="3" t="s">
        <v>492</v>
      </c>
      <c r="C866" s="2">
        <v>1261.82</v>
      </c>
      <c r="D866" s="2"/>
      <c r="E866" s="2">
        <v>1260.76</v>
      </c>
      <c r="F866" s="2"/>
      <c r="G866" s="2">
        <v>1203.82</v>
      </c>
      <c r="H866" s="2"/>
      <c r="I866" s="2">
        <v>1250</v>
      </c>
      <c r="J866" s="2"/>
      <c r="K866" s="4">
        <v>1250</v>
      </c>
      <c r="L866" s="2"/>
      <c r="M866" s="4">
        <v>1060</v>
      </c>
      <c r="N866" s="2"/>
      <c r="O866" s="4">
        <v>0</v>
      </c>
      <c r="P866" s="2"/>
      <c r="Q866" s="4">
        <f t="shared" si="32"/>
        <v>1060</v>
      </c>
      <c r="T866" s="14"/>
    </row>
    <row r="867" spans="1:21" ht="11.85" customHeight="1" x14ac:dyDescent="0.2">
      <c r="A867" s="3" t="s">
        <v>493</v>
      </c>
      <c r="C867" s="2">
        <v>837.08</v>
      </c>
      <c r="D867" s="2"/>
      <c r="E867" s="2">
        <v>46.32</v>
      </c>
      <c r="F867" s="2"/>
      <c r="G867" s="2">
        <v>831.97</v>
      </c>
      <c r="H867" s="2"/>
      <c r="I867" s="2">
        <v>4140</v>
      </c>
      <c r="J867" s="2"/>
      <c r="K867" s="4">
        <v>4140</v>
      </c>
      <c r="L867" s="2"/>
      <c r="M867" s="4">
        <v>2041</v>
      </c>
      <c r="N867" s="2"/>
      <c r="O867" s="4">
        <v>0</v>
      </c>
      <c r="P867" s="2"/>
      <c r="Q867" s="4">
        <f t="shared" si="32"/>
        <v>2041</v>
      </c>
      <c r="T867" s="14"/>
    </row>
    <row r="868" spans="1:21" ht="11.85" customHeight="1" x14ac:dyDescent="0.2">
      <c r="A868" s="3" t="s">
        <v>494</v>
      </c>
      <c r="C868" s="15">
        <v>3552.17</v>
      </c>
      <c r="D868" s="2"/>
      <c r="E868" s="15">
        <v>3547.57</v>
      </c>
      <c r="F868" s="2"/>
      <c r="G868" s="15">
        <v>3535.87</v>
      </c>
      <c r="H868" s="2"/>
      <c r="I868" s="15">
        <v>4058</v>
      </c>
      <c r="J868" s="2"/>
      <c r="K868" s="16">
        <v>4058</v>
      </c>
      <c r="L868" s="2"/>
      <c r="M868" s="16">
        <v>3032</v>
      </c>
      <c r="N868" s="2"/>
      <c r="O868" s="16">
        <v>0</v>
      </c>
      <c r="P868" s="2"/>
      <c r="Q868" s="16">
        <f t="shared" si="32"/>
        <v>3032</v>
      </c>
      <c r="T868" s="14"/>
    </row>
    <row r="869" spans="1:21" ht="11.85" customHeight="1" x14ac:dyDescent="0.2">
      <c r="A869" s="3" t="s">
        <v>269</v>
      </c>
      <c r="C869" s="2">
        <f>SUM(C862:C868)</f>
        <v>52083.88</v>
      </c>
      <c r="D869" s="2"/>
      <c r="E869" s="2">
        <f>SUM(E862:E868)</f>
        <v>51226.53</v>
      </c>
      <c r="F869" s="2"/>
      <c r="G869" s="2">
        <f>SUM(G862:G868)</f>
        <v>51385.850000000006</v>
      </c>
      <c r="H869" s="2"/>
      <c r="I869" s="2">
        <f>SUM(I862:I868)</f>
        <v>61448</v>
      </c>
      <c r="J869" s="2"/>
      <c r="K869" s="4">
        <f>SUM(K862:K868)</f>
        <v>61448</v>
      </c>
      <c r="L869" s="2"/>
      <c r="M869" s="4">
        <f>SUM(M862:M868)</f>
        <v>45009</v>
      </c>
      <c r="N869" s="2"/>
      <c r="O869" s="4">
        <f>SUM(O862:O868)</f>
        <v>0</v>
      </c>
      <c r="P869" s="2"/>
      <c r="Q869" s="4">
        <f>SUM(Q862:Q868)</f>
        <v>45009</v>
      </c>
      <c r="R869" s="2"/>
      <c r="U869" s="2"/>
    </row>
    <row r="870" spans="1:21" ht="11.85" customHeight="1" x14ac:dyDescent="0.2">
      <c r="D870" s="2"/>
      <c r="F870" s="2"/>
      <c r="H870" s="2"/>
      <c r="J870" s="2"/>
      <c r="L870" s="2"/>
      <c r="N870" s="2"/>
      <c r="P870" s="2"/>
    </row>
    <row r="871" spans="1:21" ht="11.85" customHeight="1" x14ac:dyDescent="0.2">
      <c r="A871" s="13" t="s">
        <v>270</v>
      </c>
      <c r="D871" s="2"/>
      <c r="F871" s="2"/>
      <c r="H871" s="2"/>
      <c r="J871" s="2"/>
      <c r="L871" s="2"/>
      <c r="N871" s="2"/>
      <c r="P871" s="2"/>
    </row>
    <row r="872" spans="1:21" ht="11.85" customHeight="1" x14ac:dyDescent="0.2">
      <c r="A872" s="3" t="s">
        <v>495</v>
      </c>
      <c r="C872" s="2">
        <v>0</v>
      </c>
      <c r="D872" s="2"/>
      <c r="E872" s="2">
        <v>0</v>
      </c>
      <c r="F872" s="2"/>
      <c r="G872" s="2">
        <v>0</v>
      </c>
      <c r="H872" s="2"/>
      <c r="I872" s="2">
        <v>0</v>
      </c>
      <c r="J872" s="2"/>
      <c r="K872" s="4">
        <v>0</v>
      </c>
      <c r="L872" s="2"/>
      <c r="M872" s="4">
        <v>0</v>
      </c>
      <c r="N872" s="2"/>
      <c r="O872" s="4">
        <v>0</v>
      </c>
      <c r="P872" s="2"/>
      <c r="Q872" s="4">
        <f t="shared" ref="Q872:Q877" si="33">M872+O872</f>
        <v>0</v>
      </c>
      <c r="T872" s="14"/>
    </row>
    <row r="873" spans="1:21" ht="11.85" customHeight="1" x14ac:dyDescent="0.2">
      <c r="A873" s="3" t="s">
        <v>496</v>
      </c>
      <c r="C873" s="2">
        <v>23872.22</v>
      </c>
      <c r="D873" s="2"/>
      <c r="E873" s="2">
        <v>23473.11</v>
      </c>
      <c r="F873" s="2"/>
      <c r="G873" s="2">
        <v>31548.29</v>
      </c>
      <c r="H873" s="2"/>
      <c r="I873" s="2">
        <v>24000</v>
      </c>
      <c r="J873" s="2"/>
      <c r="K873" s="4">
        <v>24000</v>
      </c>
      <c r="L873" s="2"/>
      <c r="M873" s="4">
        <v>33000</v>
      </c>
      <c r="N873" s="2"/>
      <c r="O873" s="4">
        <v>0</v>
      </c>
      <c r="P873" s="2"/>
      <c r="Q873" s="4">
        <f t="shared" si="33"/>
        <v>33000</v>
      </c>
      <c r="T873" s="14"/>
    </row>
    <row r="874" spans="1:21" ht="11.85" customHeight="1" x14ac:dyDescent="0.2">
      <c r="A874" s="3" t="s">
        <v>497</v>
      </c>
      <c r="C874" s="2">
        <v>0</v>
      </c>
      <c r="D874" s="2"/>
      <c r="E874" s="2">
        <v>0</v>
      </c>
      <c r="F874" s="2"/>
      <c r="G874" s="2">
        <v>0</v>
      </c>
      <c r="H874" s="2"/>
      <c r="I874" s="2">
        <v>0</v>
      </c>
      <c r="J874" s="2"/>
      <c r="K874" s="4">
        <v>0</v>
      </c>
      <c r="L874" s="2"/>
      <c r="M874" s="4">
        <v>0</v>
      </c>
      <c r="N874" s="2"/>
      <c r="O874" s="4">
        <v>0</v>
      </c>
      <c r="P874" s="2"/>
      <c r="Q874" s="4">
        <f t="shared" si="33"/>
        <v>0</v>
      </c>
      <c r="T874" s="14"/>
    </row>
    <row r="875" spans="1:21" ht="11.85" customHeight="1" x14ac:dyDescent="0.2">
      <c r="A875" s="3" t="s">
        <v>498</v>
      </c>
      <c r="C875" s="2">
        <v>0</v>
      </c>
      <c r="D875" s="2"/>
      <c r="E875" s="2">
        <v>0</v>
      </c>
      <c r="F875" s="2"/>
      <c r="G875" s="2">
        <v>0</v>
      </c>
      <c r="H875" s="2"/>
      <c r="I875" s="2">
        <v>0</v>
      </c>
      <c r="J875" s="2"/>
      <c r="K875" s="4">
        <v>0</v>
      </c>
      <c r="L875" s="2"/>
      <c r="M875" s="4">
        <v>0</v>
      </c>
      <c r="N875" s="2"/>
      <c r="O875" s="4">
        <v>0</v>
      </c>
      <c r="P875" s="2"/>
      <c r="Q875" s="4">
        <f t="shared" si="33"/>
        <v>0</v>
      </c>
      <c r="T875" s="14"/>
    </row>
    <row r="876" spans="1:21" ht="11.85" customHeight="1" x14ac:dyDescent="0.2">
      <c r="A876" s="3" t="s">
        <v>499</v>
      </c>
      <c r="C876" s="2">
        <v>0</v>
      </c>
      <c r="D876" s="2"/>
      <c r="E876" s="2">
        <v>0</v>
      </c>
      <c r="F876" s="2"/>
      <c r="G876" s="2">
        <v>0</v>
      </c>
      <c r="H876" s="2"/>
      <c r="I876" s="2">
        <v>300</v>
      </c>
      <c r="J876" s="2"/>
      <c r="K876" s="4">
        <v>300</v>
      </c>
      <c r="L876" s="2"/>
      <c r="M876" s="4">
        <v>300</v>
      </c>
      <c r="N876" s="2"/>
      <c r="O876" s="4">
        <v>0</v>
      </c>
      <c r="P876" s="2"/>
      <c r="Q876" s="4">
        <f t="shared" si="33"/>
        <v>300</v>
      </c>
      <c r="T876" s="14"/>
    </row>
    <row r="877" spans="1:21" ht="11.85" customHeight="1" x14ac:dyDescent="0.2">
      <c r="A877" s="3" t="s">
        <v>500</v>
      </c>
      <c r="C877" s="15">
        <v>0</v>
      </c>
      <c r="D877" s="2"/>
      <c r="E877" s="15">
        <v>0</v>
      </c>
      <c r="F877" s="2"/>
      <c r="G877" s="15">
        <v>0</v>
      </c>
      <c r="H877" s="2"/>
      <c r="I877" s="15">
        <v>0</v>
      </c>
      <c r="J877" s="2"/>
      <c r="K877" s="16">
        <v>0</v>
      </c>
      <c r="L877" s="2"/>
      <c r="M877" s="16">
        <v>0</v>
      </c>
      <c r="N877" s="2"/>
      <c r="O877" s="16">
        <v>0</v>
      </c>
      <c r="P877" s="2"/>
      <c r="Q877" s="16">
        <f t="shared" si="33"/>
        <v>0</v>
      </c>
      <c r="T877" s="14"/>
    </row>
    <row r="878" spans="1:21" ht="11.85" customHeight="1" x14ac:dyDescent="0.2">
      <c r="A878" s="3" t="s">
        <v>287</v>
      </c>
      <c r="C878" s="2">
        <f>SUM(C872:C877)</f>
        <v>23872.22</v>
      </c>
      <c r="D878" s="2"/>
      <c r="E878" s="2">
        <f>SUM(E872:E877)</f>
        <v>23473.11</v>
      </c>
      <c r="F878" s="2"/>
      <c r="G878" s="2">
        <f>SUM(G872:G877)</f>
        <v>31548.29</v>
      </c>
      <c r="H878" s="2"/>
      <c r="I878" s="2">
        <f>SUM(I872:I877)</f>
        <v>24300</v>
      </c>
      <c r="J878" s="2"/>
      <c r="K878" s="4">
        <f>SUM(K872:K877)</f>
        <v>24300</v>
      </c>
      <c r="L878" s="2"/>
      <c r="M878" s="4">
        <f>SUM(M872:M877)</f>
        <v>33300</v>
      </c>
      <c r="N878" s="2"/>
      <c r="O878" s="4">
        <f>SUM(O872:O877)</f>
        <v>0</v>
      </c>
      <c r="P878" s="2"/>
      <c r="Q878" s="4">
        <f>SUM(Q872:Q877)</f>
        <v>33300</v>
      </c>
      <c r="T878" s="14"/>
    </row>
    <row r="879" spans="1:21" ht="11.85" customHeight="1" x14ac:dyDescent="0.2">
      <c r="T879" s="14"/>
    </row>
    <row r="880" spans="1:21" ht="11.85" customHeight="1" x14ac:dyDescent="0.2">
      <c r="A880" s="13" t="s">
        <v>288</v>
      </c>
      <c r="T880" s="14"/>
    </row>
    <row r="881" spans="1:21" ht="11.85" customHeight="1" x14ac:dyDescent="0.2">
      <c r="A881" s="3" t="s">
        <v>501</v>
      </c>
      <c r="C881" s="2">
        <v>166.51</v>
      </c>
      <c r="D881" s="2"/>
      <c r="E881" s="2">
        <v>193.79</v>
      </c>
      <c r="F881" s="2"/>
      <c r="G881" s="2">
        <v>336.66</v>
      </c>
      <c r="H881" s="2"/>
      <c r="I881" s="2">
        <v>300</v>
      </c>
      <c r="J881" s="2"/>
      <c r="K881" s="4">
        <v>300</v>
      </c>
      <c r="L881" s="2"/>
      <c r="M881" s="4">
        <v>300</v>
      </c>
      <c r="N881" s="2"/>
      <c r="O881" s="4">
        <v>0</v>
      </c>
      <c r="P881" s="2"/>
      <c r="Q881" s="4">
        <f t="shared" ref="Q881:Q894" si="34">M881+O881</f>
        <v>300</v>
      </c>
      <c r="T881" s="14"/>
    </row>
    <row r="882" spans="1:21" ht="11.85" customHeight="1" x14ac:dyDescent="0.2">
      <c r="A882" s="3" t="s">
        <v>502</v>
      </c>
      <c r="C882" s="2">
        <v>2775</v>
      </c>
      <c r="D882" s="2"/>
      <c r="E882" s="2">
        <v>1665</v>
      </c>
      <c r="F882" s="2"/>
      <c r="G882" s="2">
        <v>2590</v>
      </c>
      <c r="H882" s="2"/>
      <c r="I882" s="2">
        <v>3000</v>
      </c>
      <c r="J882" s="2"/>
      <c r="K882" s="4">
        <v>3000</v>
      </c>
      <c r="L882" s="2"/>
      <c r="M882" s="4">
        <v>3000</v>
      </c>
      <c r="N882" s="2"/>
      <c r="O882" s="4">
        <v>0</v>
      </c>
      <c r="P882" s="2"/>
      <c r="Q882" s="4">
        <f t="shared" si="34"/>
        <v>3000</v>
      </c>
      <c r="T882" s="14"/>
    </row>
    <row r="883" spans="1:21" ht="11.85" customHeight="1" x14ac:dyDescent="0.2">
      <c r="A883" s="3" t="s">
        <v>503</v>
      </c>
      <c r="C883" s="2">
        <v>1314.23</v>
      </c>
      <c r="D883" s="2"/>
      <c r="E883" s="2">
        <v>1056.71</v>
      </c>
      <c r="F883" s="2"/>
      <c r="G883" s="2">
        <v>2858.16</v>
      </c>
      <c r="H883" s="2"/>
      <c r="I883" s="2">
        <v>2000</v>
      </c>
      <c r="J883" s="2"/>
      <c r="K883" s="4">
        <v>2000</v>
      </c>
      <c r="L883" s="2"/>
      <c r="M883" s="4">
        <v>2000</v>
      </c>
      <c r="N883" s="2"/>
      <c r="O883" s="4">
        <v>0</v>
      </c>
      <c r="P883" s="2"/>
      <c r="Q883" s="4">
        <f t="shared" si="34"/>
        <v>2000</v>
      </c>
      <c r="T883" s="14"/>
    </row>
    <row r="884" spans="1:21" ht="11.85" hidden="1" customHeight="1" x14ac:dyDescent="0.2">
      <c r="A884" s="3" t="s">
        <v>504</v>
      </c>
      <c r="C884" s="2">
        <v>0</v>
      </c>
      <c r="D884" s="2"/>
      <c r="E884" s="2">
        <v>0</v>
      </c>
      <c r="F884" s="2"/>
      <c r="G884" s="2">
        <v>0</v>
      </c>
      <c r="H884" s="2"/>
      <c r="I884" s="2">
        <v>0</v>
      </c>
      <c r="J884" s="2"/>
      <c r="K884" s="4">
        <v>0</v>
      </c>
      <c r="L884" s="2"/>
      <c r="M884" s="4">
        <v>0</v>
      </c>
      <c r="N884" s="2"/>
      <c r="O884" s="4">
        <v>0</v>
      </c>
      <c r="P884" s="2"/>
      <c r="Q884" s="4">
        <f t="shared" si="34"/>
        <v>0</v>
      </c>
      <c r="T884" s="14"/>
    </row>
    <row r="885" spans="1:21" ht="11.85" customHeight="1" x14ac:dyDescent="0.2">
      <c r="A885" s="3" t="s">
        <v>505</v>
      </c>
      <c r="C885" s="2">
        <v>0</v>
      </c>
      <c r="D885" s="2"/>
      <c r="E885" s="2">
        <v>0</v>
      </c>
      <c r="F885" s="2"/>
      <c r="G885" s="2">
        <v>95732.74</v>
      </c>
      <c r="H885" s="2"/>
      <c r="I885" s="2">
        <v>0</v>
      </c>
      <c r="J885" s="2"/>
      <c r="K885" s="4">
        <v>0</v>
      </c>
      <c r="L885" s="2"/>
      <c r="M885" s="4">
        <v>0</v>
      </c>
      <c r="N885" s="2"/>
      <c r="O885" s="4">
        <v>0</v>
      </c>
      <c r="P885" s="2"/>
      <c r="Q885" s="4">
        <f t="shared" si="34"/>
        <v>0</v>
      </c>
      <c r="T885" s="14"/>
    </row>
    <row r="886" spans="1:21" ht="11.85" customHeight="1" x14ac:dyDescent="0.2">
      <c r="A886" s="3" t="s">
        <v>506</v>
      </c>
      <c r="C886" s="2">
        <v>0</v>
      </c>
      <c r="D886" s="2"/>
      <c r="E886" s="2">
        <v>0</v>
      </c>
      <c r="F886" s="2"/>
      <c r="G886" s="2">
        <v>0</v>
      </c>
      <c r="H886" s="2"/>
      <c r="I886" s="2">
        <v>0</v>
      </c>
      <c r="J886" s="2"/>
      <c r="K886" s="4">
        <v>0</v>
      </c>
      <c r="L886" s="2"/>
      <c r="M886" s="4">
        <v>0</v>
      </c>
      <c r="N886" s="2"/>
      <c r="O886" s="4">
        <v>0</v>
      </c>
      <c r="P886" s="2"/>
      <c r="Q886" s="4">
        <f t="shared" si="34"/>
        <v>0</v>
      </c>
      <c r="T886" s="14"/>
    </row>
    <row r="887" spans="1:21" ht="11.85" customHeight="1" x14ac:dyDescent="0.2">
      <c r="A887" s="3" t="s">
        <v>507</v>
      </c>
      <c r="C887" s="2">
        <v>2981.16</v>
      </c>
      <c r="D887" s="2"/>
      <c r="E887" s="2">
        <v>4073.45</v>
      </c>
      <c r="F887" s="2"/>
      <c r="G887" s="2">
        <v>5652.71</v>
      </c>
      <c r="H887" s="2"/>
      <c r="I887" s="2">
        <v>4200</v>
      </c>
      <c r="J887" s="2"/>
      <c r="K887" s="4">
        <v>4200</v>
      </c>
      <c r="L887" s="2"/>
      <c r="M887" s="4">
        <v>2200</v>
      </c>
      <c r="N887" s="2"/>
      <c r="O887" s="4">
        <v>0</v>
      </c>
      <c r="P887" s="2"/>
      <c r="Q887" s="4">
        <f t="shared" si="34"/>
        <v>2200</v>
      </c>
      <c r="T887" s="14"/>
    </row>
    <row r="888" spans="1:21" ht="11.85" customHeight="1" x14ac:dyDescent="0.2">
      <c r="A888" s="3" t="s">
        <v>508</v>
      </c>
      <c r="C888" s="2">
        <v>517.12</v>
      </c>
      <c r="D888" s="2"/>
      <c r="E888" s="2">
        <v>505.74</v>
      </c>
      <c r="F888" s="2"/>
      <c r="G888" s="2">
        <v>940.97</v>
      </c>
      <c r="H888" s="2"/>
      <c r="I888" s="2">
        <v>700</v>
      </c>
      <c r="J888" s="2"/>
      <c r="K888" s="4">
        <v>700</v>
      </c>
      <c r="L888" s="2"/>
      <c r="M888" s="4">
        <v>700</v>
      </c>
      <c r="N888" s="2"/>
      <c r="O888" s="4">
        <v>0</v>
      </c>
      <c r="P888" s="2"/>
      <c r="Q888" s="4">
        <f t="shared" si="34"/>
        <v>700</v>
      </c>
      <c r="T888" s="14"/>
    </row>
    <row r="889" spans="1:21" ht="11.85" customHeight="1" x14ac:dyDescent="0.2">
      <c r="A889" s="3" t="s">
        <v>509</v>
      </c>
      <c r="C889" s="2">
        <v>2826</v>
      </c>
      <c r="D889" s="2"/>
      <c r="E889" s="2">
        <v>1321</v>
      </c>
      <c r="F889" s="2"/>
      <c r="G889" s="2">
        <v>1949</v>
      </c>
      <c r="H889" s="2"/>
      <c r="I889" s="2">
        <v>1800</v>
      </c>
      <c r="J889" s="2"/>
      <c r="K889" s="4">
        <v>1800</v>
      </c>
      <c r="L889" s="2"/>
      <c r="M889" s="4">
        <v>1800</v>
      </c>
      <c r="N889" s="2"/>
      <c r="O889" s="4">
        <v>0</v>
      </c>
      <c r="P889" s="2"/>
      <c r="Q889" s="4">
        <f t="shared" si="34"/>
        <v>1800</v>
      </c>
      <c r="T889" s="14"/>
    </row>
    <row r="890" spans="1:21" ht="11.85" customHeight="1" x14ac:dyDescent="0.2">
      <c r="A890" s="3" t="s">
        <v>510</v>
      </c>
      <c r="C890" s="2">
        <v>0</v>
      </c>
      <c r="D890" s="2"/>
      <c r="E890" s="2">
        <v>0</v>
      </c>
      <c r="F890" s="2"/>
      <c r="G890" s="2">
        <v>0</v>
      </c>
      <c r="H890" s="2"/>
      <c r="I890" s="2">
        <v>0</v>
      </c>
      <c r="J890" s="2"/>
      <c r="K890" s="4">
        <v>0</v>
      </c>
      <c r="L890" s="2"/>
      <c r="M890" s="4">
        <v>0</v>
      </c>
      <c r="N890" s="2"/>
      <c r="O890" s="4">
        <v>0</v>
      </c>
      <c r="P890" s="2"/>
      <c r="Q890" s="4">
        <f t="shared" si="34"/>
        <v>0</v>
      </c>
      <c r="T890" s="14"/>
    </row>
    <row r="891" spans="1:21" ht="11.85" customHeight="1" x14ac:dyDescent="0.2">
      <c r="A891" s="3" t="s">
        <v>511</v>
      </c>
      <c r="C891" s="2">
        <v>6248.39</v>
      </c>
      <c r="D891" s="2"/>
      <c r="E891" s="2">
        <v>4216.05</v>
      </c>
      <c r="F891" s="2"/>
      <c r="G891" s="2">
        <v>4034.5</v>
      </c>
      <c r="H891" s="2"/>
      <c r="I891" s="2">
        <v>4500</v>
      </c>
      <c r="J891" s="2"/>
      <c r="K891" s="4">
        <v>7870</v>
      </c>
      <c r="L891" s="2"/>
      <c r="M891" s="4">
        <v>6500</v>
      </c>
      <c r="N891" s="2"/>
      <c r="O891" s="4">
        <v>0</v>
      </c>
      <c r="P891" s="2"/>
      <c r="Q891" s="4">
        <f t="shared" si="34"/>
        <v>6500</v>
      </c>
      <c r="T891" s="14"/>
    </row>
    <row r="892" spans="1:21" ht="11.85" customHeight="1" x14ac:dyDescent="0.2">
      <c r="A892" s="3" t="s">
        <v>512</v>
      </c>
      <c r="C892" s="2">
        <v>0</v>
      </c>
      <c r="D892" s="2"/>
      <c r="E892" s="2">
        <v>0</v>
      </c>
      <c r="F892" s="2"/>
      <c r="G892" s="2">
        <v>1136.3599999999999</v>
      </c>
      <c r="H892" s="2"/>
      <c r="I892" s="2">
        <v>1300</v>
      </c>
      <c r="J892" s="2"/>
      <c r="K892" s="4">
        <v>1300</v>
      </c>
      <c r="L892" s="2"/>
      <c r="M892" s="4">
        <v>1300</v>
      </c>
      <c r="N892" s="2"/>
      <c r="O892" s="4">
        <v>0</v>
      </c>
      <c r="P892" s="2"/>
      <c r="Q892" s="4">
        <f t="shared" si="34"/>
        <v>1300</v>
      </c>
      <c r="T892" s="14"/>
    </row>
    <row r="893" spans="1:21" ht="11.85" customHeight="1" x14ac:dyDescent="0.2">
      <c r="A893" s="3" t="s">
        <v>513</v>
      </c>
      <c r="C893" s="2">
        <v>3661.95</v>
      </c>
      <c r="D893" s="2"/>
      <c r="E893" s="2">
        <v>2461.34</v>
      </c>
      <c r="F893" s="2"/>
      <c r="G893" s="2">
        <v>2859.62</v>
      </c>
      <c r="H893" s="2"/>
      <c r="I893" s="2">
        <v>3500</v>
      </c>
      <c r="J893" s="2"/>
      <c r="K893" s="4">
        <v>3500</v>
      </c>
      <c r="L893" s="2"/>
      <c r="M893" s="4">
        <v>3500</v>
      </c>
      <c r="N893" s="2"/>
      <c r="O893" s="4">
        <v>0</v>
      </c>
      <c r="P893" s="2"/>
      <c r="Q893" s="4">
        <f t="shared" si="34"/>
        <v>3500</v>
      </c>
      <c r="T893" s="14"/>
    </row>
    <row r="894" spans="1:21" ht="11.85" customHeight="1" x14ac:dyDescent="0.2">
      <c r="A894" s="3" t="s">
        <v>514</v>
      </c>
      <c r="C894" s="15">
        <v>0</v>
      </c>
      <c r="D894" s="2"/>
      <c r="E894" s="15">
        <v>0</v>
      </c>
      <c r="F894" s="2"/>
      <c r="G894" s="15">
        <v>0</v>
      </c>
      <c r="H894" s="2"/>
      <c r="I894" s="15">
        <v>0</v>
      </c>
      <c r="J894" s="2"/>
      <c r="K894" s="16">
        <v>0</v>
      </c>
      <c r="L894" s="2"/>
      <c r="M894" s="16">
        <v>0</v>
      </c>
      <c r="N894" s="2"/>
      <c r="O894" s="16">
        <v>0</v>
      </c>
      <c r="P894" s="2"/>
      <c r="Q894" s="16">
        <f t="shared" si="34"/>
        <v>0</v>
      </c>
      <c r="T894" s="14"/>
    </row>
    <row r="895" spans="1:21" ht="11.85" customHeight="1" x14ac:dyDescent="0.2">
      <c r="A895" s="3" t="s">
        <v>310</v>
      </c>
      <c r="C895" s="2">
        <f>SUM(C881:C894)</f>
        <v>20490.36</v>
      </c>
      <c r="D895" s="2"/>
      <c r="E895" s="2">
        <f>SUM(E881:E894)</f>
        <v>15493.079999999998</v>
      </c>
      <c r="F895" s="2"/>
      <c r="G895" s="2">
        <f>SUM(G881:G894)</f>
        <v>118090.72</v>
      </c>
      <c r="H895" s="2"/>
      <c r="I895" s="2">
        <f>SUM(I881:I894)</f>
        <v>21300</v>
      </c>
      <c r="J895" s="2"/>
      <c r="K895" s="4">
        <f>SUM(K881:K894)</f>
        <v>24670</v>
      </c>
      <c r="L895" s="2"/>
      <c r="M895" s="4">
        <f>SUM(M881:M894)</f>
        <v>21300</v>
      </c>
      <c r="N895" s="2"/>
      <c r="O895" s="4">
        <f>SUM(O881:O894)</f>
        <v>0</v>
      </c>
      <c r="P895" s="2"/>
      <c r="Q895" s="4">
        <f>SUM(Q881:Q894)</f>
        <v>21300</v>
      </c>
      <c r="U895" s="2"/>
    </row>
    <row r="896" spans="1:21" ht="11.85" customHeight="1" x14ac:dyDescent="0.2">
      <c r="D896" s="2"/>
      <c r="F896" s="2"/>
      <c r="H896" s="2"/>
      <c r="J896" s="2"/>
      <c r="L896" s="2"/>
      <c r="N896" s="2"/>
      <c r="P896" s="2"/>
    </row>
    <row r="897" spans="1:21" ht="11.85" customHeight="1" x14ac:dyDescent="0.2">
      <c r="A897" s="3" t="s">
        <v>515</v>
      </c>
      <c r="C897" s="20">
        <v>0</v>
      </c>
      <c r="D897" s="2"/>
      <c r="E897" s="20">
        <v>0</v>
      </c>
      <c r="F897" s="2"/>
      <c r="G897" s="20">
        <v>0</v>
      </c>
      <c r="H897" s="2"/>
      <c r="I897" s="20">
        <v>0</v>
      </c>
      <c r="J897" s="2"/>
      <c r="K897" s="21">
        <v>0</v>
      </c>
      <c r="L897" s="2"/>
      <c r="M897" s="21">
        <v>0</v>
      </c>
      <c r="N897" s="2"/>
      <c r="O897" s="21">
        <v>0</v>
      </c>
      <c r="P897" s="2"/>
      <c r="Q897" s="21">
        <f>M897+O897</f>
        <v>0</v>
      </c>
      <c r="T897" s="14"/>
    </row>
    <row r="898" spans="1:21" ht="11.85" customHeight="1" x14ac:dyDescent="0.2">
      <c r="A898" s="3" t="s">
        <v>516</v>
      </c>
      <c r="C898" s="15">
        <v>10970</v>
      </c>
      <c r="D898" s="2"/>
      <c r="E898" s="15">
        <v>0</v>
      </c>
      <c r="F898" s="2"/>
      <c r="G898" s="15">
        <v>0</v>
      </c>
      <c r="H898" s="2"/>
      <c r="I898" s="15">
        <v>0</v>
      </c>
      <c r="J898" s="2"/>
      <c r="K898" s="16">
        <v>0</v>
      </c>
      <c r="L898" s="2"/>
      <c r="M898" s="16">
        <v>0</v>
      </c>
      <c r="N898" s="2"/>
      <c r="O898" s="16">
        <v>0</v>
      </c>
      <c r="P898" s="2"/>
      <c r="Q898" s="16">
        <f>M898+O898</f>
        <v>0</v>
      </c>
      <c r="T898" s="14"/>
    </row>
    <row r="899" spans="1:21" ht="11.85" customHeight="1" x14ac:dyDescent="0.2">
      <c r="A899" s="3" t="s">
        <v>313</v>
      </c>
      <c r="C899" s="2">
        <f>SUM(C897:C898)</f>
        <v>10970</v>
      </c>
      <c r="D899" s="2"/>
      <c r="E899" s="2">
        <f>SUM(E897:E898)</f>
        <v>0</v>
      </c>
      <c r="F899" s="2"/>
      <c r="G899" s="2">
        <f>SUM(G897:G898)</f>
        <v>0</v>
      </c>
      <c r="H899" s="2"/>
      <c r="I899" s="2">
        <f>SUM(I897:I898)</f>
        <v>0</v>
      </c>
      <c r="J899" s="2"/>
      <c r="K899" s="4">
        <f>SUM(K897:K898)</f>
        <v>0</v>
      </c>
      <c r="L899" s="2"/>
      <c r="M899" s="4">
        <f>SUM(M897:M898)</f>
        <v>0</v>
      </c>
      <c r="N899" s="2"/>
      <c r="O899" s="4">
        <f>SUM(O897:O898)</f>
        <v>0</v>
      </c>
      <c r="P899" s="2"/>
      <c r="Q899" s="4">
        <f>SUM(Q897:Q898)</f>
        <v>0</v>
      </c>
    </row>
    <row r="900" spans="1:21" ht="11.85" customHeight="1" x14ac:dyDescent="0.2">
      <c r="D900" s="2"/>
      <c r="F900" s="2"/>
      <c r="H900" s="2"/>
      <c r="J900" s="2"/>
      <c r="L900" s="2"/>
      <c r="N900" s="2"/>
      <c r="P900" s="2"/>
    </row>
    <row r="901" spans="1:21" ht="11.85" customHeight="1" x14ac:dyDescent="0.2">
      <c r="A901" s="3" t="s">
        <v>517</v>
      </c>
      <c r="C901" s="2">
        <f>C869+C878+C895+C899</f>
        <v>107416.46</v>
      </c>
      <c r="D901" s="2"/>
      <c r="E901" s="2">
        <f>E869+E878+E895+E899</f>
        <v>90192.72</v>
      </c>
      <c r="F901" s="2"/>
      <c r="G901" s="2">
        <f>G869+G878+G895+G899</f>
        <v>201024.86000000002</v>
      </c>
      <c r="H901" s="2"/>
      <c r="I901" s="2">
        <f>I869+I878+I895+I899</f>
        <v>107048</v>
      </c>
      <c r="J901" s="2"/>
      <c r="K901" s="4">
        <f>K869+K878+K895+K899</f>
        <v>110418</v>
      </c>
      <c r="L901" s="2"/>
      <c r="M901" s="4">
        <f>M869+M878+M895+M899</f>
        <v>99609</v>
      </c>
      <c r="N901" s="2"/>
      <c r="O901" s="4">
        <f>O869+O878+O895+O899</f>
        <v>0</v>
      </c>
      <c r="P901" s="2"/>
      <c r="Q901" s="4">
        <f>Q869+Q878+Q895+Q899</f>
        <v>99609</v>
      </c>
      <c r="R901" s="2"/>
      <c r="T901" s="14"/>
      <c r="U901" s="2"/>
    </row>
    <row r="902" spans="1:21" ht="11.85" customHeight="1" x14ac:dyDescent="0.2">
      <c r="D902" s="2"/>
      <c r="F902" s="2"/>
      <c r="H902" s="2"/>
      <c r="J902" s="2"/>
      <c r="L902" s="2"/>
      <c r="N902" s="2"/>
      <c r="P902" s="2"/>
    </row>
    <row r="903" spans="1:21" ht="11.85" customHeight="1" x14ac:dyDescent="0.2">
      <c r="D903" s="2"/>
      <c r="F903" s="2"/>
      <c r="H903" s="2"/>
      <c r="J903" s="2"/>
      <c r="L903" s="2"/>
      <c r="N903" s="2"/>
      <c r="P903" s="2"/>
    </row>
    <row r="904" spans="1:21" ht="11.85" customHeight="1" x14ac:dyDescent="0.2">
      <c r="D904" s="2"/>
      <c r="F904" s="2"/>
      <c r="H904" s="2"/>
      <c r="J904" s="2"/>
      <c r="L904" s="2"/>
      <c r="N904" s="2"/>
      <c r="P904" s="2"/>
    </row>
    <row r="905" spans="1:21" ht="11.85" customHeight="1" x14ac:dyDescent="0.2">
      <c r="D905" s="2"/>
      <c r="F905" s="2"/>
      <c r="H905" s="2"/>
      <c r="J905" s="2"/>
      <c r="L905" s="2"/>
      <c r="N905" s="2"/>
      <c r="P905" s="2"/>
    </row>
    <row r="906" spans="1:21" ht="11.85" customHeight="1" x14ac:dyDescent="0.2">
      <c r="D906" s="2"/>
      <c r="F906" s="2"/>
      <c r="H906" s="2"/>
      <c r="J906" s="2"/>
      <c r="L906" s="2"/>
      <c r="N906" s="2"/>
      <c r="P906" s="2"/>
    </row>
    <row r="907" spans="1:21" ht="11.85" customHeight="1" x14ac:dyDescent="0.2">
      <c r="D907" s="2"/>
      <c r="F907" s="2"/>
      <c r="H907" s="2"/>
      <c r="J907" s="2"/>
      <c r="L907" s="2"/>
      <c r="N907" s="2"/>
      <c r="P907" s="2"/>
    </row>
    <row r="908" spans="1:21" ht="11.85" customHeight="1" x14ac:dyDescent="0.2">
      <c r="D908" s="2"/>
      <c r="F908" s="2"/>
      <c r="H908" s="2"/>
      <c r="J908" s="2"/>
      <c r="L908" s="2"/>
      <c r="N908" s="2"/>
      <c r="P908" s="2"/>
    </row>
    <row r="909" spans="1:21" ht="11.85" customHeight="1" x14ac:dyDescent="0.2">
      <c r="D909" s="2"/>
      <c r="F909" s="2"/>
      <c r="H909" s="2"/>
      <c r="J909" s="2"/>
      <c r="L909" s="2"/>
      <c r="N909" s="2"/>
      <c r="P909" s="2"/>
    </row>
    <row r="910" spans="1:21" ht="11.85" customHeight="1" x14ac:dyDescent="0.2">
      <c r="D910" s="2"/>
      <c r="F910" s="2"/>
      <c r="H910" s="2"/>
      <c r="J910" s="2"/>
      <c r="L910" s="2"/>
      <c r="N910" s="2"/>
      <c r="P910" s="2"/>
    </row>
    <row r="911" spans="1:21" ht="11.85" customHeight="1" x14ac:dyDescent="0.2">
      <c r="D911" s="2"/>
      <c r="F911" s="2"/>
      <c r="H911" s="2"/>
      <c r="J911" s="2"/>
      <c r="L911" s="2"/>
      <c r="N911" s="2"/>
      <c r="P911" s="2"/>
    </row>
    <row r="912" spans="1:21" ht="11.85" customHeight="1" x14ac:dyDescent="0.2">
      <c r="D912" s="2"/>
      <c r="F912" s="2"/>
      <c r="H912" s="2"/>
      <c r="J912" s="2"/>
      <c r="L912" s="2"/>
      <c r="N912" s="2"/>
      <c r="P912" s="2"/>
    </row>
    <row r="913" spans="1:20" ht="11.85" customHeight="1" x14ac:dyDescent="0.2">
      <c r="D913" s="2"/>
      <c r="F913" s="2"/>
      <c r="H913" s="2"/>
      <c r="J913" s="2"/>
      <c r="L913" s="2"/>
      <c r="N913" s="2"/>
      <c r="P913" s="2"/>
    </row>
    <row r="914" spans="1:20" ht="11.85" customHeight="1" x14ac:dyDescent="0.2">
      <c r="A914" s="1"/>
      <c r="B914" s="1"/>
      <c r="E914" s="2" t="str">
        <f>$E$1</f>
        <v>CITY OF BRADY</v>
      </c>
    </row>
    <row r="915" spans="1:20" ht="11.85" customHeight="1" x14ac:dyDescent="0.2">
      <c r="E915" s="2" t="str">
        <f>$E$2</f>
        <v>BUDGET REPORT</v>
      </c>
    </row>
    <row r="916" spans="1:20" ht="11.85" customHeight="1" x14ac:dyDescent="0.2">
      <c r="E916" s="2" t="str">
        <f>$E$3</f>
        <v>FISCAL YEAR 2019 - 2020</v>
      </c>
    </row>
    <row r="917" spans="1:20" ht="11.85" customHeight="1" x14ac:dyDescent="0.2">
      <c r="A917" s="3" t="s">
        <v>3</v>
      </c>
    </row>
    <row r="918" spans="1:20" ht="11.85" customHeight="1" x14ac:dyDescent="0.2">
      <c r="A918" s="3" t="s">
        <v>518</v>
      </c>
    </row>
    <row r="919" spans="1:20" ht="11.85" customHeight="1" x14ac:dyDescent="0.2">
      <c r="I919" s="55" t="str">
        <f>$I$6</f>
        <v>(----- 2018-2019 ------)</v>
      </c>
      <c r="J919" s="55"/>
      <c r="K919" s="55"/>
      <c r="L919" s="6"/>
      <c r="M919" s="55" t="str">
        <f>$M$6</f>
        <v>2019-2020</v>
      </c>
      <c r="N919" s="55"/>
      <c r="O919" s="55"/>
      <c r="P919" s="55"/>
      <c r="Q919" s="55"/>
    </row>
    <row r="920" spans="1:20" ht="11.85" customHeight="1" x14ac:dyDescent="0.2">
      <c r="C920" s="7" t="str">
        <f>$C$7</f>
        <v>2015-2016</v>
      </c>
      <c r="D920" s="6"/>
      <c r="E920" s="7" t="str">
        <f>$E$7</f>
        <v>2016-2017</v>
      </c>
      <c r="F920" s="6"/>
      <c r="G920" s="7" t="str">
        <f>$G$7</f>
        <v>2017-2018</v>
      </c>
      <c r="H920" s="6"/>
      <c r="I920" s="7" t="s">
        <v>9</v>
      </c>
      <c r="J920" s="6"/>
      <c r="K920" s="8" t="str">
        <f>+$K$7</f>
        <v>PROJECTED</v>
      </c>
      <c r="L920" s="6"/>
      <c r="M920" s="8" t="str">
        <f>$M$7</f>
        <v>2019-2020</v>
      </c>
      <c r="N920" s="6"/>
      <c r="O920" s="8" t="str">
        <f>$O$7</f>
        <v>2019-2020</v>
      </c>
      <c r="P920" s="6"/>
      <c r="Q920" s="8" t="str">
        <f>$Q$7</f>
        <v>APPROVED</v>
      </c>
    </row>
    <row r="921" spans="1:20" ht="11.85" customHeight="1" x14ac:dyDescent="0.2">
      <c r="A921" s="9" t="s">
        <v>257</v>
      </c>
      <c r="C921" s="10" t="s">
        <v>12</v>
      </c>
      <c r="D921" s="6"/>
      <c r="E921" s="10" t="s">
        <v>12</v>
      </c>
      <c r="F921" s="6"/>
      <c r="G921" s="10" t="s">
        <v>12</v>
      </c>
      <c r="H921" s="6"/>
      <c r="I921" s="10" t="s">
        <v>13</v>
      </c>
      <c r="J921" s="6"/>
      <c r="K921" s="11" t="s">
        <v>13</v>
      </c>
      <c r="L921" s="6"/>
      <c r="M921" s="11" t="str">
        <f>$M$8</f>
        <v>BASE</v>
      </c>
      <c r="N921" s="6"/>
      <c r="O921" s="11" t="str">
        <f>$O$8</f>
        <v>SUPPLEMENTAL</v>
      </c>
      <c r="P921" s="6"/>
      <c r="Q921" s="11" t="str">
        <f>$Q$8</f>
        <v>BUDGET</v>
      </c>
    </row>
    <row r="922" spans="1:20" ht="11.85" customHeight="1" x14ac:dyDescent="0.2"/>
    <row r="923" spans="1:20" ht="11.85" customHeight="1" x14ac:dyDescent="0.2">
      <c r="A923" s="13" t="s">
        <v>258</v>
      </c>
    </row>
    <row r="924" spans="1:20" ht="11.85" customHeight="1" x14ac:dyDescent="0.2">
      <c r="A924" s="3" t="s">
        <v>519</v>
      </c>
      <c r="C924" s="2">
        <v>441916.34</v>
      </c>
      <c r="D924" s="2"/>
      <c r="E924" s="2">
        <v>122046.51</v>
      </c>
      <c r="F924" s="2"/>
      <c r="G924" s="2">
        <v>124988.57</v>
      </c>
      <c r="H924" s="2"/>
      <c r="I924" s="2">
        <v>136300</v>
      </c>
      <c r="J924" s="2"/>
      <c r="K924" s="4">
        <v>121300</v>
      </c>
      <c r="L924" s="2"/>
      <c r="M924" s="4">
        <v>154755</v>
      </c>
      <c r="N924" s="2"/>
      <c r="O924" s="4">
        <v>0</v>
      </c>
      <c r="P924" s="2"/>
      <c r="Q924" s="4">
        <f t="shared" ref="Q924:Q932" si="35">M924+O924</f>
        <v>154755</v>
      </c>
      <c r="T924" s="14"/>
    </row>
    <row r="925" spans="1:20" ht="11.85" customHeight="1" x14ac:dyDescent="0.2">
      <c r="A925" s="3" t="s">
        <v>520</v>
      </c>
      <c r="C925" s="2">
        <v>28141.08</v>
      </c>
      <c r="D925" s="2"/>
      <c r="E925" s="2">
        <v>1115.8800000000001</v>
      </c>
      <c r="F925" s="2"/>
      <c r="G925" s="2">
        <v>2972.1</v>
      </c>
      <c r="H925" s="2"/>
      <c r="I925" s="2">
        <v>4500</v>
      </c>
      <c r="J925" s="2"/>
      <c r="K925" s="4">
        <v>4500</v>
      </c>
      <c r="L925" s="2"/>
      <c r="M925" s="4">
        <v>4500</v>
      </c>
      <c r="N925" s="2"/>
      <c r="O925" s="4">
        <v>0</v>
      </c>
      <c r="P925" s="2"/>
      <c r="Q925" s="4">
        <f t="shared" si="35"/>
        <v>4500</v>
      </c>
      <c r="T925" s="14"/>
    </row>
    <row r="926" spans="1:20" ht="11.85" customHeight="1" x14ac:dyDescent="0.2">
      <c r="A926" s="3" t="s">
        <v>521</v>
      </c>
      <c r="C926" s="2">
        <v>8719.4</v>
      </c>
      <c r="D926" s="2"/>
      <c r="E926" s="2">
        <v>300</v>
      </c>
      <c r="F926" s="2"/>
      <c r="G926" s="2">
        <v>500</v>
      </c>
      <c r="H926" s="2"/>
      <c r="I926" s="2">
        <v>1800</v>
      </c>
      <c r="J926" s="2"/>
      <c r="K926" s="4">
        <v>1800</v>
      </c>
      <c r="L926" s="2"/>
      <c r="M926" s="4">
        <v>1800</v>
      </c>
      <c r="N926" s="2"/>
      <c r="O926" s="4">
        <v>0</v>
      </c>
      <c r="P926" s="2"/>
      <c r="Q926" s="4">
        <f t="shared" si="35"/>
        <v>1800</v>
      </c>
      <c r="T926" s="14"/>
    </row>
    <row r="927" spans="1:20" ht="11.85" hidden="1" customHeight="1" x14ac:dyDescent="0.2">
      <c r="A927" s="3" t="s">
        <v>522</v>
      </c>
      <c r="C927" s="2">
        <v>0</v>
      </c>
      <c r="D927" s="2"/>
      <c r="E927" s="2">
        <v>0</v>
      </c>
      <c r="F927" s="2"/>
      <c r="G927" s="2">
        <v>0</v>
      </c>
      <c r="H927" s="2"/>
      <c r="I927" s="2">
        <v>0</v>
      </c>
      <c r="J927" s="2"/>
      <c r="K927" s="4">
        <v>0</v>
      </c>
      <c r="L927" s="2"/>
      <c r="M927" s="4">
        <v>0</v>
      </c>
      <c r="N927" s="2"/>
      <c r="O927" s="4">
        <v>0</v>
      </c>
      <c r="P927" s="2"/>
      <c r="Q927" s="4">
        <f t="shared" si="35"/>
        <v>0</v>
      </c>
      <c r="T927" s="14"/>
    </row>
    <row r="928" spans="1:20" ht="11.85" customHeight="1" x14ac:dyDescent="0.2">
      <c r="A928" s="3" t="s">
        <v>523</v>
      </c>
      <c r="C928" s="2">
        <v>81061.53</v>
      </c>
      <c r="D928" s="2"/>
      <c r="E928" s="2">
        <v>15209.37</v>
      </c>
      <c r="F928" s="2"/>
      <c r="G928" s="2">
        <v>22868.16</v>
      </c>
      <c r="H928" s="2"/>
      <c r="I928" s="2">
        <v>24919</v>
      </c>
      <c r="J928" s="2"/>
      <c r="K928" s="4">
        <v>21511</v>
      </c>
      <c r="L928" s="2"/>
      <c r="M928" s="4">
        <v>24120</v>
      </c>
      <c r="N928" s="2"/>
      <c r="O928" s="4">
        <v>0</v>
      </c>
      <c r="P928" s="2"/>
      <c r="Q928" s="4">
        <f t="shared" si="35"/>
        <v>24120</v>
      </c>
      <c r="T928" s="14"/>
    </row>
    <row r="929" spans="1:21" ht="11.85" customHeight="1" x14ac:dyDescent="0.2">
      <c r="A929" s="3" t="s">
        <v>524</v>
      </c>
      <c r="C929" s="2">
        <v>46192.87</v>
      </c>
      <c r="D929" s="2"/>
      <c r="E929" s="2">
        <v>11609.65</v>
      </c>
      <c r="F929" s="2"/>
      <c r="G929" s="2">
        <v>13832.77</v>
      </c>
      <c r="H929" s="2"/>
      <c r="I929" s="2">
        <v>13191</v>
      </c>
      <c r="J929" s="2"/>
      <c r="K929" s="4">
        <v>13191</v>
      </c>
      <c r="L929" s="2"/>
      <c r="M929" s="4">
        <v>14619</v>
      </c>
      <c r="N929" s="2"/>
      <c r="O929" s="4">
        <v>0</v>
      </c>
      <c r="P929" s="2"/>
      <c r="Q929" s="4">
        <f t="shared" si="35"/>
        <v>14619</v>
      </c>
      <c r="T929" s="14"/>
    </row>
    <row r="930" spans="1:21" ht="11.85" customHeight="1" x14ac:dyDescent="0.2">
      <c r="A930" s="3" t="s">
        <v>525</v>
      </c>
      <c r="C930" s="2">
        <v>10288.48</v>
      </c>
      <c r="D930" s="2"/>
      <c r="E930" s="2">
        <v>1878.1</v>
      </c>
      <c r="F930" s="2"/>
      <c r="G930" s="2">
        <v>1558.25</v>
      </c>
      <c r="H930" s="2"/>
      <c r="I930" s="2">
        <v>1663</v>
      </c>
      <c r="J930" s="2"/>
      <c r="K930" s="4">
        <v>1663</v>
      </c>
      <c r="L930" s="2"/>
      <c r="M930" s="4">
        <v>1892</v>
      </c>
      <c r="N930" s="2"/>
      <c r="O930" s="4">
        <v>0</v>
      </c>
      <c r="P930" s="2"/>
      <c r="Q930" s="4">
        <f t="shared" si="35"/>
        <v>1892</v>
      </c>
      <c r="T930" s="14"/>
    </row>
    <row r="931" spans="1:21" ht="11.85" customHeight="1" x14ac:dyDescent="0.2">
      <c r="A931" s="3" t="s">
        <v>526</v>
      </c>
      <c r="C931" s="2">
        <v>2091.2800000000002</v>
      </c>
      <c r="D931" s="2"/>
      <c r="E931" s="2">
        <v>122.53</v>
      </c>
      <c r="F931" s="2"/>
      <c r="G931" s="2">
        <v>325.13</v>
      </c>
      <c r="H931" s="2"/>
      <c r="I931" s="2">
        <v>720</v>
      </c>
      <c r="J931" s="2"/>
      <c r="K931" s="4">
        <v>720</v>
      </c>
      <c r="L931" s="2"/>
      <c r="M931" s="4">
        <v>454</v>
      </c>
      <c r="N931" s="2"/>
      <c r="O931" s="4">
        <v>0</v>
      </c>
      <c r="P931" s="2"/>
      <c r="Q931" s="4">
        <f t="shared" si="35"/>
        <v>454</v>
      </c>
      <c r="T931" s="14"/>
    </row>
    <row r="932" spans="1:21" ht="11.85" customHeight="1" x14ac:dyDescent="0.2">
      <c r="A932" s="3" t="s">
        <v>527</v>
      </c>
      <c r="C932" s="15">
        <v>36540.58</v>
      </c>
      <c r="D932" s="2"/>
      <c r="E932" s="15">
        <v>9348.4500000000007</v>
      </c>
      <c r="F932" s="2"/>
      <c r="G932" s="15">
        <v>9311.89</v>
      </c>
      <c r="H932" s="2"/>
      <c r="I932" s="15">
        <v>10980</v>
      </c>
      <c r="J932" s="2"/>
      <c r="K932" s="16">
        <v>10980</v>
      </c>
      <c r="L932" s="2"/>
      <c r="M932" s="16">
        <v>12422</v>
      </c>
      <c r="N932" s="2"/>
      <c r="O932" s="16">
        <v>0</v>
      </c>
      <c r="P932" s="2"/>
      <c r="Q932" s="16">
        <f t="shared" si="35"/>
        <v>12422</v>
      </c>
      <c r="T932" s="14"/>
    </row>
    <row r="933" spans="1:21" ht="11.85" customHeight="1" x14ac:dyDescent="0.2">
      <c r="A933" s="3" t="s">
        <v>269</v>
      </c>
      <c r="C933" s="2">
        <f>SUM(C924:C932)</f>
        <v>654951.56000000006</v>
      </c>
      <c r="D933" s="2"/>
      <c r="E933" s="2">
        <f>SUM(E924:E932)</f>
        <v>161630.49000000002</v>
      </c>
      <c r="F933" s="2"/>
      <c r="G933" s="2">
        <f>SUM(G924:G932)</f>
        <v>176356.87</v>
      </c>
      <c r="H933" s="2"/>
      <c r="I933" s="2">
        <f>SUM(I924:I932)</f>
        <v>194073</v>
      </c>
      <c r="J933" s="2"/>
      <c r="K933" s="4">
        <f>SUM(K924:K932)</f>
        <v>175665</v>
      </c>
      <c r="L933" s="2"/>
      <c r="M933" s="4">
        <f>SUM(M924:M932)</f>
        <v>214562</v>
      </c>
      <c r="N933" s="2"/>
      <c r="O933" s="4">
        <f>SUM(O924:O932)</f>
        <v>0</v>
      </c>
      <c r="P933" s="2"/>
      <c r="Q933" s="4">
        <f>SUM(Q924:Q932)</f>
        <v>214562</v>
      </c>
      <c r="R933" s="2"/>
      <c r="U933" s="2"/>
    </row>
    <row r="934" spans="1:21" ht="11.85" customHeight="1" x14ac:dyDescent="0.2">
      <c r="D934" s="2"/>
      <c r="F934" s="2"/>
      <c r="H934" s="2"/>
      <c r="J934" s="2"/>
      <c r="L934" s="2"/>
      <c r="N934" s="2"/>
      <c r="P934" s="2"/>
    </row>
    <row r="935" spans="1:21" ht="11.85" customHeight="1" x14ac:dyDescent="0.2">
      <c r="A935" s="13" t="s">
        <v>270</v>
      </c>
      <c r="D935" s="2"/>
      <c r="F935" s="2"/>
      <c r="H935" s="2"/>
      <c r="J935" s="2"/>
      <c r="L935" s="2"/>
      <c r="N935" s="2"/>
      <c r="P935" s="2"/>
    </row>
    <row r="936" spans="1:21" ht="11.85" customHeight="1" x14ac:dyDescent="0.2">
      <c r="A936" s="3" t="s">
        <v>528</v>
      </c>
      <c r="C936" s="2">
        <v>324.33999999999997</v>
      </c>
      <c r="D936" s="2"/>
      <c r="E936" s="2">
        <v>1390</v>
      </c>
      <c r="F936" s="2"/>
      <c r="G936" s="2">
        <v>1737.17</v>
      </c>
      <c r="H936" s="2"/>
      <c r="I936" s="2">
        <v>2000</v>
      </c>
      <c r="J936" s="2"/>
      <c r="K936" s="4">
        <v>2000</v>
      </c>
      <c r="L936" s="2"/>
      <c r="M936" s="4">
        <v>2000</v>
      </c>
      <c r="N936" s="2"/>
      <c r="O936" s="4">
        <v>0</v>
      </c>
      <c r="P936" s="2"/>
      <c r="Q936" s="4">
        <f t="shared" ref="Q936:Q951" si="36">M936+O936</f>
        <v>2000</v>
      </c>
      <c r="T936" s="14"/>
    </row>
    <row r="937" spans="1:21" ht="11.85" customHeight="1" x14ac:dyDescent="0.2">
      <c r="A937" s="3" t="s">
        <v>529</v>
      </c>
      <c r="C937" s="2">
        <v>8784.11</v>
      </c>
      <c r="D937" s="2"/>
      <c r="E937" s="2">
        <v>8457.25</v>
      </c>
      <c r="F937" s="2"/>
      <c r="G937" s="2">
        <v>9547.9699999999993</v>
      </c>
      <c r="H937" s="2"/>
      <c r="I937" s="2">
        <v>10900</v>
      </c>
      <c r="J937" s="2"/>
      <c r="K937" s="4">
        <v>10900</v>
      </c>
      <c r="L937" s="2"/>
      <c r="M937" s="4">
        <v>10000</v>
      </c>
      <c r="N937" s="2"/>
      <c r="O937" s="4">
        <v>0</v>
      </c>
      <c r="P937" s="2"/>
      <c r="Q937" s="4">
        <f t="shared" si="36"/>
        <v>10000</v>
      </c>
      <c r="T937" s="14"/>
    </row>
    <row r="938" spans="1:21" ht="11.85" customHeight="1" x14ac:dyDescent="0.2">
      <c r="A938" s="3" t="s">
        <v>530</v>
      </c>
      <c r="C938" s="2">
        <v>18598.29</v>
      </c>
      <c r="D938" s="2"/>
      <c r="E938" s="2">
        <v>0</v>
      </c>
      <c r="F938" s="2"/>
      <c r="G938" s="2">
        <v>1000</v>
      </c>
      <c r="H938" s="2"/>
      <c r="I938" s="2">
        <v>0</v>
      </c>
      <c r="J938" s="2"/>
      <c r="K938" s="4">
        <v>0</v>
      </c>
      <c r="L938" s="2"/>
      <c r="M938" s="4">
        <v>0</v>
      </c>
      <c r="N938" s="2"/>
      <c r="O938" s="4">
        <v>0</v>
      </c>
      <c r="P938" s="2"/>
      <c r="Q938" s="4">
        <f t="shared" si="36"/>
        <v>0</v>
      </c>
      <c r="T938" s="14"/>
    </row>
    <row r="939" spans="1:21" ht="11.85" customHeight="1" x14ac:dyDescent="0.2">
      <c r="A939" s="3" t="s">
        <v>531</v>
      </c>
      <c r="C939" s="2">
        <v>0</v>
      </c>
      <c r="D939" s="2"/>
      <c r="E939" s="2">
        <v>0</v>
      </c>
      <c r="F939" s="2"/>
      <c r="G939" s="2">
        <v>0</v>
      </c>
      <c r="H939" s="2"/>
      <c r="I939" s="2">
        <v>0</v>
      </c>
      <c r="J939" s="2"/>
      <c r="K939" s="4">
        <v>0</v>
      </c>
      <c r="L939" s="2"/>
      <c r="M939" s="4">
        <v>0</v>
      </c>
      <c r="N939" s="2"/>
      <c r="O939" s="4">
        <v>0</v>
      </c>
      <c r="P939" s="2"/>
      <c r="Q939" s="4">
        <f t="shared" si="36"/>
        <v>0</v>
      </c>
      <c r="T939" s="14"/>
    </row>
    <row r="940" spans="1:21" ht="11.85" customHeight="1" x14ac:dyDescent="0.2">
      <c r="A940" s="3" t="s">
        <v>532</v>
      </c>
      <c r="C940" s="2">
        <v>16677.48</v>
      </c>
      <c r="D940" s="2"/>
      <c r="E940" s="2">
        <v>16222.33</v>
      </c>
      <c r="F940" s="2"/>
      <c r="G940" s="2">
        <v>17950.830000000002</v>
      </c>
      <c r="H940" s="2"/>
      <c r="I940" s="2">
        <v>20300</v>
      </c>
      <c r="J940" s="2"/>
      <c r="K940" s="4">
        <v>20300</v>
      </c>
      <c r="L940" s="2"/>
      <c r="M940" s="4">
        <v>22500</v>
      </c>
      <c r="N940" s="2"/>
      <c r="O940" s="4">
        <v>0</v>
      </c>
      <c r="P940" s="2"/>
      <c r="Q940" s="4">
        <f t="shared" si="36"/>
        <v>22500</v>
      </c>
      <c r="R940" s="31"/>
      <c r="T940" s="14"/>
    </row>
    <row r="941" spans="1:21" ht="11.85" customHeight="1" x14ac:dyDescent="0.2">
      <c r="A941" s="3" t="s">
        <v>533</v>
      </c>
      <c r="C941" s="2">
        <v>470.45</v>
      </c>
      <c r="D941" s="2"/>
      <c r="E941" s="2">
        <v>0</v>
      </c>
      <c r="F941" s="2"/>
      <c r="G941" s="2">
        <v>0</v>
      </c>
      <c r="H941" s="2"/>
      <c r="I941" s="2">
        <v>0</v>
      </c>
      <c r="J941" s="2"/>
      <c r="K941" s="4">
        <v>0</v>
      </c>
      <c r="L941" s="2"/>
      <c r="M941" s="4">
        <v>0</v>
      </c>
      <c r="N941" s="2"/>
      <c r="O941" s="4">
        <v>0</v>
      </c>
      <c r="P941" s="2"/>
      <c r="Q941" s="4">
        <f t="shared" si="36"/>
        <v>0</v>
      </c>
      <c r="T941" s="14"/>
    </row>
    <row r="942" spans="1:21" ht="11.85" customHeight="1" x14ac:dyDescent="0.2">
      <c r="A942" s="3" t="s">
        <v>534</v>
      </c>
      <c r="C942" s="2">
        <v>0</v>
      </c>
      <c r="D942" s="2"/>
      <c r="E942" s="2">
        <v>0</v>
      </c>
      <c r="F942" s="2"/>
      <c r="G942" s="2">
        <v>0</v>
      </c>
      <c r="H942" s="2"/>
      <c r="I942" s="2">
        <v>0</v>
      </c>
      <c r="J942" s="2"/>
      <c r="K942" s="4">
        <v>0</v>
      </c>
      <c r="L942" s="2"/>
      <c r="M942" s="4">
        <v>0</v>
      </c>
      <c r="N942" s="2"/>
      <c r="O942" s="4">
        <v>0</v>
      </c>
      <c r="P942" s="2"/>
      <c r="Q942" s="4">
        <f t="shared" si="36"/>
        <v>0</v>
      </c>
      <c r="T942" s="14"/>
    </row>
    <row r="943" spans="1:21" ht="11.85" customHeight="1" x14ac:dyDescent="0.2">
      <c r="A943" s="3" t="s">
        <v>535</v>
      </c>
      <c r="C943" s="2">
        <v>0</v>
      </c>
      <c r="D943" s="2"/>
      <c r="E943" s="2">
        <v>0</v>
      </c>
      <c r="F943" s="2"/>
      <c r="G943" s="2">
        <v>0</v>
      </c>
      <c r="H943" s="2"/>
      <c r="I943" s="2">
        <v>0</v>
      </c>
      <c r="J943" s="2"/>
      <c r="K943" s="4">
        <v>0</v>
      </c>
      <c r="L943" s="2"/>
      <c r="M943" s="4">
        <v>0</v>
      </c>
      <c r="N943" s="2"/>
      <c r="O943" s="4">
        <v>0</v>
      </c>
      <c r="P943" s="2"/>
      <c r="Q943" s="4">
        <f t="shared" si="36"/>
        <v>0</v>
      </c>
      <c r="T943" s="14"/>
    </row>
    <row r="944" spans="1:21" ht="11.85" customHeight="1" x14ac:dyDescent="0.2">
      <c r="A944" s="3" t="s">
        <v>536</v>
      </c>
      <c r="C944" s="2">
        <v>2212.34</v>
      </c>
      <c r="D944" s="2"/>
      <c r="E944" s="2">
        <v>2159.02</v>
      </c>
      <c r="F944" s="2"/>
      <c r="G944" s="2">
        <v>2311.4</v>
      </c>
      <c r="H944" s="2"/>
      <c r="I944" s="2">
        <v>3200</v>
      </c>
      <c r="J944" s="2"/>
      <c r="K944" s="4">
        <v>3200</v>
      </c>
      <c r="L944" s="2"/>
      <c r="M944" s="4">
        <v>3500</v>
      </c>
      <c r="N944" s="2"/>
      <c r="O944" s="4">
        <v>0</v>
      </c>
      <c r="P944" s="2"/>
      <c r="Q944" s="4">
        <f t="shared" si="36"/>
        <v>3500</v>
      </c>
      <c r="T944" s="14"/>
    </row>
    <row r="945" spans="1:20" ht="11.85" customHeight="1" x14ac:dyDescent="0.2">
      <c r="A945" s="3" t="s">
        <v>537</v>
      </c>
      <c r="C945" s="2">
        <v>3550</v>
      </c>
      <c r="D945" s="2"/>
      <c r="E945" s="2">
        <v>5000</v>
      </c>
      <c r="F945" s="2"/>
      <c r="G945" s="2">
        <v>1875</v>
      </c>
      <c r="H945" s="2"/>
      <c r="I945" s="2">
        <v>4500</v>
      </c>
      <c r="J945" s="2"/>
      <c r="K945" s="4">
        <v>4500</v>
      </c>
      <c r="L945" s="2"/>
      <c r="M945" s="4">
        <v>4500</v>
      </c>
      <c r="N945" s="2"/>
      <c r="O945" s="4">
        <v>0</v>
      </c>
      <c r="P945" s="2"/>
      <c r="Q945" s="4">
        <f t="shared" si="36"/>
        <v>4500</v>
      </c>
      <c r="T945" s="14"/>
    </row>
    <row r="946" spans="1:20" ht="11.85" customHeight="1" x14ac:dyDescent="0.2">
      <c r="A946" s="3" t="s">
        <v>538</v>
      </c>
      <c r="C946" s="2">
        <v>502.33</v>
      </c>
      <c r="D946" s="2"/>
      <c r="E946" s="2">
        <v>870.86</v>
      </c>
      <c r="F946" s="2"/>
      <c r="G946" s="2">
        <v>980.11</v>
      </c>
      <c r="H946" s="2"/>
      <c r="I946" s="2">
        <v>1000</v>
      </c>
      <c r="J946" s="2"/>
      <c r="K946" s="4">
        <v>1000</v>
      </c>
      <c r="L946" s="2"/>
      <c r="M946" s="4">
        <v>1200</v>
      </c>
      <c r="N946" s="2"/>
      <c r="O946" s="4">
        <v>0</v>
      </c>
      <c r="P946" s="2"/>
      <c r="Q946" s="4">
        <f t="shared" si="36"/>
        <v>1200</v>
      </c>
      <c r="T946" s="14"/>
    </row>
    <row r="947" spans="1:20" ht="11.85" customHeight="1" x14ac:dyDescent="0.2">
      <c r="A947" s="3" t="s">
        <v>539</v>
      </c>
      <c r="C947" s="2">
        <v>27399.96</v>
      </c>
      <c r="D947" s="2"/>
      <c r="E947" s="2">
        <v>20400</v>
      </c>
      <c r="F947" s="2"/>
      <c r="G947" s="2">
        <v>45472</v>
      </c>
      <c r="H947" s="2"/>
      <c r="I947" s="2">
        <v>23500</v>
      </c>
      <c r="J947" s="2"/>
      <c r="K947" s="4">
        <v>23500</v>
      </c>
      <c r="L947" s="2"/>
      <c r="M947" s="32">
        <v>24000</v>
      </c>
      <c r="N947" s="2"/>
      <c r="O947" s="4">
        <v>0</v>
      </c>
      <c r="P947" s="2"/>
      <c r="Q947" s="4">
        <f>+M947+O947</f>
        <v>24000</v>
      </c>
      <c r="T947" s="14"/>
    </row>
    <row r="948" spans="1:20" ht="11.85" customHeight="1" x14ac:dyDescent="0.2">
      <c r="A948" s="3" t="s">
        <v>540</v>
      </c>
      <c r="C948" s="2">
        <v>8352</v>
      </c>
      <c r="D948" s="2"/>
      <c r="E948" s="2">
        <v>6948</v>
      </c>
      <c r="F948" s="2"/>
      <c r="G948" s="2">
        <v>6359.04</v>
      </c>
      <c r="H948" s="2"/>
      <c r="I948" s="2">
        <v>12200</v>
      </c>
      <c r="J948" s="2"/>
      <c r="K948" s="4">
        <v>12200</v>
      </c>
      <c r="L948" s="2"/>
      <c r="M948" s="4">
        <v>12200</v>
      </c>
      <c r="N948" s="2"/>
      <c r="O948" s="4">
        <v>0</v>
      </c>
      <c r="P948" s="2"/>
      <c r="Q948" s="4">
        <f t="shared" si="36"/>
        <v>12200</v>
      </c>
      <c r="T948" s="14"/>
    </row>
    <row r="949" spans="1:20" ht="11.85" customHeight="1" x14ac:dyDescent="0.2">
      <c r="A949" s="3" t="s">
        <v>541</v>
      </c>
      <c r="C949" s="2">
        <v>1863.5</v>
      </c>
      <c r="D949" s="2"/>
      <c r="E949" s="2">
        <v>1645</v>
      </c>
      <c r="F949" s="2"/>
      <c r="G949" s="2">
        <v>1988</v>
      </c>
      <c r="H949" s="2"/>
      <c r="I949" s="2">
        <v>2200</v>
      </c>
      <c r="J949" s="2"/>
      <c r="K949" s="4">
        <v>2200</v>
      </c>
      <c r="L949" s="2"/>
      <c r="M949" s="4">
        <v>3350</v>
      </c>
      <c r="N949" s="2"/>
      <c r="O949" s="4">
        <v>0</v>
      </c>
      <c r="P949" s="2"/>
      <c r="Q949" s="4">
        <f t="shared" si="36"/>
        <v>3350</v>
      </c>
      <c r="T949" s="14"/>
    </row>
    <row r="950" spans="1:20" ht="11.85" customHeight="1" x14ac:dyDescent="0.2">
      <c r="A950" s="3" t="s">
        <v>542</v>
      </c>
      <c r="C950" s="2">
        <v>97.5</v>
      </c>
      <c r="D950" s="2"/>
      <c r="E950" s="2">
        <v>569.09</v>
      </c>
      <c r="F950" s="2"/>
      <c r="G950" s="2">
        <v>15769.9</v>
      </c>
      <c r="H950" s="2"/>
      <c r="I950" s="2">
        <v>3000</v>
      </c>
      <c r="J950" s="2"/>
      <c r="K950" s="4">
        <v>10361</v>
      </c>
      <c r="L950" s="2"/>
      <c r="M950" s="4">
        <v>3000</v>
      </c>
      <c r="N950" s="2"/>
      <c r="O950" s="4">
        <v>0</v>
      </c>
      <c r="P950" s="2"/>
      <c r="Q950" s="4">
        <f t="shared" si="36"/>
        <v>3000</v>
      </c>
      <c r="T950" s="14"/>
    </row>
    <row r="951" spans="1:20" ht="11.85" customHeight="1" x14ac:dyDescent="0.2">
      <c r="A951" s="3" t="s">
        <v>543</v>
      </c>
      <c r="C951" s="15">
        <v>0</v>
      </c>
      <c r="D951" s="2"/>
      <c r="E951" s="15">
        <v>0</v>
      </c>
      <c r="F951" s="2"/>
      <c r="G951" s="15">
        <v>287.5</v>
      </c>
      <c r="H951" s="2"/>
      <c r="I951" s="15">
        <v>900</v>
      </c>
      <c r="J951" s="2"/>
      <c r="K951" s="16">
        <v>900</v>
      </c>
      <c r="L951" s="2"/>
      <c r="M951" s="16">
        <v>900</v>
      </c>
      <c r="N951" s="2"/>
      <c r="O951" s="16">
        <v>0</v>
      </c>
      <c r="P951" s="2"/>
      <c r="Q951" s="16">
        <f t="shared" si="36"/>
        <v>900</v>
      </c>
      <c r="T951" s="14"/>
    </row>
    <row r="952" spans="1:20" ht="11.85" customHeight="1" x14ac:dyDescent="0.2">
      <c r="A952" s="3" t="s">
        <v>287</v>
      </c>
      <c r="C952" s="2">
        <f>SUM(C936:C951)</f>
        <v>88832.299999999988</v>
      </c>
      <c r="D952" s="2"/>
      <c r="E952" s="2">
        <f>SUM(E936:E951)</f>
        <v>63661.55</v>
      </c>
      <c r="F952" s="2"/>
      <c r="G952" s="2">
        <f>SUM(G936:G951)</f>
        <v>105278.92</v>
      </c>
      <c r="H952" s="2"/>
      <c r="I952" s="2">
        <f>SUM(I936:I951)</f>
        <v>83700</v>
      </c>
      <c r="J952" s="2"/>
      <c r="K952" s="4">
        <f>SUM(K936:K951)</f>
        <v>91061</v>
      </c>
      <c r="L952" s="2"/>
      <c r="M952" s="4">
        <f>SUM(M936:M951)</f>
        <v>87150</v>
      </c>
      <c r="N952" s="2"/>
      <c r="O952" s="4">
        <f>SUM(O936:O951)</f>
        <v>0</v>
      </c>
      <c r="P952" s="2"/>
      <c r="Q952" s="4">
        <f>SUM(Q936:Q951)</f>
        <v>87150</v>
      </c>
    </row>
    <row r="953" spans="1:20" ht="11.85" customHeight="1" x14ac:dyDescent="0.2"/>
    <row r="954" spans="1:20" ht="11.85" customHeight="1" x14ac:dyDescent="0.2">
      <c r="A954" s="13" t="s">
        <v>288</v>
      </c>
    </row>
    <row r="955" spans="1:20" ht="11.85" customHeight="1" x14ac:dyDescent="0.2">
      <c r="A955" s="3" t="s">
        <v>544</v>
      </c>
      <c r="C955" s="2">
        <v>810.06</v>
      </c>
      <c r="D955" s="2"/>
      <c r="E955" s="2">
        <v>5890.79</v>
      </c>
      <c r="F955" s="2"/>
      <c r="G955" s="2">
        <v>674.36</v>
      </c>
      <c r="H955" s="2"/>
      <c r="I955" s="2">
        <v>1500</v>
      </c>
      <c r="J955" s="2"/>
      <c r="K955" s="4">
        <v>1500</v>
      </c>
      <c r="L955" s="2"/>
      <c r="M955" s="4">
        <v>1500</v>
      </c>
      <c r="N955" s="2"/>
      <c r="O955" s="4">
        <v>0</v>
      </c>
      <c r="P955" s="2"/>
      <c r="Q955" s="4">
        <f t="shared" ref="Q955:Q971" si="37">M955+O955</f>
        <v>1500</v>
      </c>
      <c r="T955" s="14"/>
    </row>
    <row r="956" spans="1:20" ht="11.85" customHeight="1" x14ac:dyDescent="0.2">
      <c r="A956" s="3" t="s">
        <v>545</v>
      </c>
      <c r="C956" s="2">
        <v>3824.76</v>
      </c>
      <c r="D956" s="2"/>
      <c r="E956" s="2">
        <v>6046.47</v>
      </c>
      <c r="F956" s="2"/>
      <c r="G956" s="2">
        <v>8898.6</v>
      </c>
      <c r="H956" s="2"/>
      <c r="I956" s="2">
        <v>7000</v>
      </c>
      <c r="J956" s="2"/>
      <c r="K956" s="4">
        <v>7000</v>
      </c>
      <c r="L956" s="2"/>
      <c r="M956" s="4">
        <v>7900</v>
      </c>
      <c r="N956" s="2"/>
      <c r="O956" s="4">
        <v>0</v>
      </c>
      <c r="P956" s="2"/>
      <c r="Q956" s="4">
        <f t="shared" si="37"/>
        <v>7900</v>
      </c>
      <c r="T956" s="14"/>
    </row>
    <row r="957" spans="1:20" ht="11.85" customHeight="1" x14ac:dyDescent="0.2">
      <c r="A957" s="3" t="s">
        <v>546</v>
      </c>
      <c r="C957" s="2">
        <v>4822.51</v>
      </c>
      <c r="D957" s="2"/>
      <c r="E957" s="2">
        <v>4428.8100000000004</v>
      </c>
      <c r="F957" s="2"/>
      <c r="G957" s="2">
        <v>6879.58</v>
      </c>
      <c r="H957" s="2"/>
      <c r="I957" s="2">
        <v>6000</v>
      </c>
      <c r="J957" s="2"/>
      <c r="K957" s="4">
        <v>6000</v>
      </c>
      <c r="L957" s="2"/>
      <c r="M957" s="4">
        <v>6900</v>
      </c>
      <c r="N957" s="2"/>
      <c r="O957" s="4">
        <v>0</v>
      </c>
      <c r="P957" s="2"/>
      <c r="Q957" s="4">
        <f t="shared" si="37"/>
        <v>6900</v>
      </c>
      <c r="T957" s="14"/>
    </row>
    <row r="958" spans="1:20" ht="11.85" customHeight="1" x14ac:dyDescent="0.2">
      <c r="A958" s="3" t="s">
        <v>547</v>
      </c>
      <c r="C958" s="2">
        <v>5462.09</v>
      </c>
      <c r="D958" s="2"/>
      <c r="E958" s="2">
        <v>6498.03</v>
      </c>
      <c r="F958" s="2"/>
      <c r="G958" s="2">
        <v>9726.77</v>
      </c>
      <c r="H958" s="2"/>
      <c r="I958" s="2">
        <v>13500</v>
      </c>
      <c r="J958" s="2"/>
      <c r="K958" s="4">
        <v>13500</v>
      </c>
      <c r="L958" s="2"/>
      <c r="M958" s="4">
        <v>13500</v>
      </c>
      <c r="N958" s="2"/>
      <c r="O958" s="4">
        <v>0</v>
      </c>
      <c r="P958" s="2"/>
      <c r="Q958" s="4">
        <f t="shared" si="37"/>
        <v>13500</v>
      </c>
      <c r="T958" s="14"/>
    </row>
    <row r="959" spans="1:20" ht="11.85" customHeight="1" x14ac:dyDescent="0.2">
      <c r="A959" s="3" t="s">
        <v>548</v>
      </c>
      <c r="C959" s="2">
        <v>8661.52</v>
      </c>
      <c r="D959" s="2"/>
      <c r="E959" s="2">
        <v>6662.75</v>
      </c>
      <c r="F959" s="2"/>
      <c r="G959" s="2">
        <v>25491.23</v>
      </c>
      <c r="H959" s="2"/>
      <c r="I959" s="2">
        <v>10000</v>
      </c>
      <c r="J959" s="2"/>
      <c r="K959" s="4">
        <v>5000</v>
      </c>
      <c r="L959" s="2"/>
      <c r="M959" s="4">
        <v>10000</v>
      </c>
      <c r="N959" s="2"/>
      <c r="O959" s="4">
        <v>0</v>
      </c>
      <c r="P959" s="2"/>
      <c r="Q959" s="4">
        <f t="shared" si="37"/>
        <v>10000</v>
      </c>
      <c r="T959" s="14"/>
    </row>
    <row r="960" spans="1:20" ht="11.85" customHeight="1" x14ac:dyDescent="0.2">
      <c r="A960" s="3" t="s">
        <v>549</v>
      </c>
      <c r="C960" s="2">
        <v>10208.379999999999</v>
      </c>
      <c r="D960" s="2"/>
      <c r="E960" s="2">
        <v>1270.8</v>
      </c>
      <c r="F960" s="2"/>
      <c r="G960" s="2">
        <v>2953.68</v>
      </c>
      <c r="H960" s="2"/>
      <c r="I960" s="2">
        <v>5000</v>
      </c>
      <c r="J960" s="2"/>
      <c r="K960" s="4">
        <v>5000</v>
      </c>
      <c r="L960" s="2"/>
      <c r="M960" s="4">
        <v>5000</v>
      </c>
      <c r="N960" s="2"/>
      <c r="O960" s="4">
        <v>0</v>
      </c>
      <c r="P960" s="2"/>
      <c r="Q960" s="4">
        <f t="shared" si="37"/>
        <v>5000</v>
      </c>
      <c r="T960" s="14"/>
    </row>
    <row r="961" spans="1:22" ht="11.85" customHeight="1" x14ac:dyDescent="0.2">
      <c r="A961" s="3" t="s">
        <v>550</v>
      </c>
      <c r="C961" s="2">
        <v>2047.59</v>
      </c>
      <c r="D961" s="2"/>
      <c r="E961" s="2">
        <v>4973.75</v>
      </c>
      <c r="F961" s="2"/>
      <c r="G961" s="2">
        <v>4131.34</v>
      </c>
      <c r="H961" s="2"/>
      <c r="I961" s="2">
        <v>4900</v>
      </c>
      <c r="J961" s="2"/>
      <c r="K961" s="4">
        <v>4900</v>
      </c>
      <c r="L961" s="2"/>
      <c r="M961" s="4">
        <v>4900</v>
      </c>
      <c r="N961" s="2"/>
      <c r="O961" s="4">
        <v>0</v>
      </c>
      <c r="P961" s="2"/>
      <c r="Q961" s="4">
        <f t="shared" si="37"/>
        <v>4900</v>
      </c>
      <c r="T961" s="14"/>
    </row>
    <row r="962" spans="1:22" ht="11.85" customHeight="1" x14ac:dyDescent="0.2">
      <c r="A962" s="3" t="s">
        <v>551</v>
      </c>
      <c r="C962" s="2">
        <v>0</v>
      </c>
      <c r="D962" s="2"/>
      <c r="E962" s="2">
        <v>932.18</v>
      </c>
      <c r="F962" s="2"/>
      <c r="G962" s="2">
        <v>463.21</v>
      </c>
      <c r="H962" s="2"/>
      <c r="I962" s="2">
        <v>1500</v>
      </c>
      <c r="J962" s="2"/>
      <c r="K962" s="4">
        <v>1500</v>
      </c>
      <c r="L962" s="2"/>
      <c r="M962" s="4">
        <v>1500</v>
      </c>
      <c r="N962" s="2"/>
      <c r="O962" s="4">
        <v>0</v>
      </c>
      <c r="P962" s="2"/>
      <c r="Q962" s="4">
        <f t="shared" si="37"/>
        <v>1500</v>
      </c>
      <c r="T962" s="14"/>
    </row>
    <row r="963" spans="1:22" ht="11.85" customHeight="1" x14ac:dyDescent="0.2">
      <c r="A963" s="3" t="s">
        <v>552</v>
      </c>
      <c r="C963" s="2">
        <v>1662.36</v>
      </c>
      <c r="D963" s="2"/>
      <c r="E963" s="2">
        <v>3724.62</v>
      </c>
      <c r="F963" s="2"/>
      <c r="G963" s="2">
        <v>6280.3</v>
      </c>
      <c r="H963" s="2"/>
      <c r="I963" s="2">
        <v>3000</v>
      </c>
      <c r="J963" s="2"/>
      <c r="K963" s="4">
        <v>3000</v>
      </c>
      <c r="L963" s="2"/>
      <c r="M963" s="4">
        <v>3000</v>
      </c>
      <c r="N963" s="2"/>
      <c r="O963" s="4">
        <v>0</v>
      </c>
      <c r="P963" s="2"/>
      <c r="Q963" s="4">
        <f t="shared" si="37"/>
        <v>3000</v>
      </c>
      <c r="T963" s="14"/>
    </row>
    <row r="964" spans="1:22" ht="11.85" hidden="1" customHeight="1" x14ac:dyDescent="0.2">
      <c r="A964" s="3" t="s">
        <v>553</v>
      </c>
      <c r="C964" s="2">
        <v>0</v>
      </c>
      <c r="D964" s="2"/>
      <c r="E964" s="2">
        <v>0</v>
      </c>
      <c r="F964" s="2"/>
      <c r="G964" s="2">
        <v>0</v>
      </c>
      <c r="H964" s="2"/>
      <c r="I964" s="2">
        <v>0</v>
      </c>
      <c r="J964" s="2"/>
      <c r="K964" s="4">
        <v>0</v>
      </c>
      <c r="L964" s="2"/>
      <c r="M964" s="4">
        <v>0</v>
      </c>
      <c r="N964" s="2"/>
      <c r="O964" s="4">
        <v>0</v>
      </c>
      <c r="P964" s="2"/>
      <c r="Q964" s="4">
        <f t="shared" si="37"/>
        <v>0</v>
      </c>
      <c r="T964" s="14"/>
    </row>
    <row r="965" spans="1:22" ht="11.85" customHeight="1" x14ac:dyDescent="0.2">
      <c r="A965" s="3" t="s">
        <v>554</v>
      </c>
      <c r="C965" s="2">
        <v>308.5</v>
      </c>
      <c r="D965" s="2"/>
      <c r="E965" s="2">
        <v>495</v>
      </c>
      <c r="F965" s="2"/>
      <c r="G965" s="2">
        <v>0</v>
      </c>
      <c r="H965" s="2"/>
      <c r="I965" s="2">
        <v>0</v>
      </c>
      <c r="J965" s="2"/>
      <c r="K965" s="4">
        <v>0</v>
      </c>
      <c r="L965" s="2"/>
      <c r="M965" s="4">
        <v>0</v>
      </c>
      <c r="N965" s="2"/>
      <c r="O965" s="4">
        <v>0</v>
      </c>
      <c r="P965" s="2"/>
      <c r="Q965" s="4">
        <f t="shared" si="37"/>
        <v>0</v>
      </c>
      <c r="T965" s="14"/>
    </row>
    <row r="966" spans="1:22" ht="11.85" customHeight="1" x14ac:dyDescent="0.2">
      <c r="A966" s="3" t="s">
        <v>555</v>
      </c>
      <c r="C966" s="2">
        <v>3260.96</v>
      </c>
      <c r="D966" s="2"/>
      <c r="E966" s="2">
        <v>3291.78</v>
      </c>
      <c r="F966" s="2"/>
      <c r="G966" s="2">
        <v>3294.45</v>
      </c>
      <c r="H966" s="2"/>
      <c r="I966" s="2">
        <v>4000</v>
      </c>
      <c r="J966" s="2"/>
      <c r="K966" s="4">
        <v>4000</v>
      </c>
      <c r="L966" s="2"/>
      <c r="M966" s="4">
        <v>4000</v>
      </c>
      <c r="N966" s="2"/>
      <c r="O966" s="4">
        <v>0</v>
      </c>
      <c r="P966" s="2"/>
      <c r="Q966" s="4">
        <f t="shared" si="37"/>
        <v>4000</v>
      </c>
      <c r="T966" s="14"/>
    </row>
    <row r="967" spans="1:22" ht="11.85" customHeight="1" x14ac:dyDescent="0.2">
      <c r="A967" s="3" t="s">
        <v>556</v>
      </c>
      <c r="C967" s="2">
        <v>957</v>
      </c>
      <c r="D967" s="2"/>
      <c r="E967" s="2">
        <v>115.22</v>
      </c>
      <c r="F967" s="2"/>
      <c r="G967" s="2">
        <v>209.9</v>
      </c>
      <c r="H967" s="2"/>
      <c r="I967" s="2">
        <v>1000</v>
      </c>
      <c r="J967" s="2"/>
      <c r="K967" s="4">
        <v>100</v>
      </c>
      <c r="L967" s="2"/>
      <c r="M967" s="4">
        <v>1000</v>
      </c>
      <c r="N967" s="2"/>
      <c r="O967" s="4">
        <v>0</v>
      </c>
      <c r="P967" s="2"/>
      <c r="Q967" s="4">
        <f t="shared" si="37"/>
        <v>1000</v>
      </c>
      <c r="T967" s="14"/>
    </row>
    <row r="968" spans="1:22" ht="11.85" hidden="1" customHeight="1" x14ac:dyDescent="0.2">
      <c r="A968" s="3" t="s">
        <v>557</v>
      </c>
      <c r="C968" s="2">
        <v>0</v>
      </c>
      <c r="D968" s="2"/>
      <c r="E968" s="2">
        <v>0</v>
      </c>
      <c r="F968" s="2"/>
      <c r="G968" s="2">
        <v>0</v>
      </c>
      <c r="H968" s="2"/>
      <c r="I968" s="2">
        <v>0</v>
      </c>
      <c r="J968" s="2"/>
      <c r="K968" s="4">
        <v>0</v>
      </c>
      <c r="L968" s="2"/>
      <c r="M968" s="4">
        <v>0</v>
      </c>
      <c r="N968" s="2"/>
      <c r="O968" s="4">
        <v>0</v>
      </c>
      <c r="P968" s="2"/>
      <c r="Q968" s="4">
        <f t="shared" si="37"/>
        <v>0</v>
      </c>
      <c r="T968" s="14"/>
    </row>
    <row r="969" spans="1:22" ht="11.85" customHeight="1" x14ac:dyDescent="0.2">
      <c r="A969" s="3" t="s">
        <v>558</v>
      </c>
      <c r="C969" s="2">
        <v>0</v>
      </c>
      <c r="D969" s="2"/>
      <c r="E969" s="2">
        <v>0</v>
      </c>
      <c r="F969" s="2"/>
      <c r="G969" s="2">
        <v>844.5</v>
      </c>
      <c r="H969" s="2"/>
      <c r="I969" s="2">
        <v>1400</v>
      </c>
      <c r="J969" s="2"/>
      <c r="K969" s="4">
        <v>1400</v>
      </c>
      <c r="L969" s="2"/>
      <c r="M969" s="4">
        <v>1400</v>
      </c>
      <c r="N969" s="2"/>
      <c r="O969" s="4">
        <v>0</v>
      </c>
      <c r="P969" s="2"/>
      <c r="Q969" s="4">
        <f t="shared" si="37"/>
        <v>1400</v>
      </c>
      <c r="T969" s="14"/>
    </row>
    <row r="970" spans="1:22" ht="11.85" customHeight="1" x14ac:dyDescent="0.2">
      <c r="A970" s="3" t="s">
        <v>559</v>
      </c>
      <c r="C970" s="2">
        <v>11710.94</v>
      </c>
      <c r="D970" s="2"/>
      <c r="E970" s="2">
        <v>15291.07</v>
      </c>
      <c r="F970" s="2"/>
      <c r="G970" s="2">
        <v>12566.54</v>
      </c>
      <c r="H970" s="2"/>
      <c r="I970" s="2">
        <v>14000</v>
      </c>
      <c r="J970" s="2"/>
      <c r="K970" s="4">
        <v>14000</v>
      </c>
      <c r="L970" s="2"/>
      <c r="M970" s="4">
        <v>14000</v>
      </c>
      <c r="N970" s="2"/>
      <c r="O970" s="4">
        <v>0</v>
      </c>
      <c r="P970" s="2"/>
      <c r="Q970" s="4">
        <f t="shared" si="37"/>
        <v>14000</v>
      </c>
      <c r="T970" s="14"/>
    </row>
    <row r="971" spans="1:22" ht="11.85" customHeight="1" x14ac:dyDescent="0.2">
      <c r="A971" s="3" t="s">
        <v>560</v>
      </c>
      <c r="C971" s="2">
        <v>1747.54</v>
      </c>
      <c r="D971" s="2"/>
      <c r="E971" s="2">
        <v>1830.954</v>
      </c>
      <c r="F971" s="2"/>
      <c r="G971" s="2">
        <v>2332.21</v>
      </c>
      <c r="H971" s="2"/>
      <c r="I971" s="2">
        <v>4500</v>
      </c>
      <c r="J971" s="2"/>
      <c r="K971" s="4">
        <v>4500</v>
      </c>
      <c r="L971" s="2"/>
      <c r="M971" s="4">
        <v>4500</v>
      </c>
      <c r="N971" s="2"/>
      <c r="O971" s="4">
        <v>0</v>
      </c>
      <c r="P971" s="2"/>
      <c r="Q971" s="4">
        <f t="shared" si="37"/>
        <v>4500</v>
      </c>
      <c r="T971" s="14"/>
    </row>
    <row r="972" spans="1:22" ht="11.85" customHeight="1" x14ac:dyDescent="0.2"/>
    <row r="973" spans="1:22" ht="11.85" customHeight="1" x14ac:dyDescent="0.2"/>
    <row r="974" spans="1:22" ht="11.85" customHeight="1" x14ac:dyDescent="0.2"/>
    <row r="975" spans="1:22" ht="11.85" customHeight="1" x14ac:dyDescent="0.2">
      <c r="V975" s="2"/>
    </row>
    <row r="976" spans="1:22" ht="11.85" customHeight="1" x14ac:dyDescent="0.2"/>
    <row r="977" spans="1:20" ht="10.5" customHeight="1" x14ac:dyDescent="0.2"/>
    <row r="978" spans="1:20" ht="11.85" customHeight="1" x14ac:dyDescent="0.2"/>
    <row r="979" spans="1:20" ht="11.85" customHeight="1" x14ac:dyDescent="0.2">
      <c r="A979" s="1"/>
      <c r="B979" s="1"/>
      <c r="E979" s="2" t="str">
        <f>$E$1</f>
        <v>CITY OF BRADY</v>
      </c>
    </row>
    <row r="980" spans="1:20" ht="11.85" customHeight="1" x14ac:dyDescent="0.2">
      <c r="E980" s="2" t="str">
        <f>$E$2</f>
        <v>BUDGET REPORT</v>
      </c>
    </row>
    <row r="981" spans="1:20" ht="11.85" customHeight="1" x14ac:dyDescent="0.2">
      <c r="E981" s="2" t="str">
        <f>$E$3</f>
        <v>FISCAL YEAR 2019 - 2020</v>
      </c>
    </row>
    <row r="982" spans="1:20" ht="11.85" customHeight="1" x14ac:dyDescent="0.2">
      <c r="A982" s="3" t="s">
        <v>3</v>
      </c>
    </row>
    <row r="983" spans="1:20" ht="11.85" customHeight="1" x14ac:dyDescent="0.2">
      <c r="A983" s="3" t="s">
        <v>518</v>
      </c>
    </row>
    <row r="984" spans="1:20" ht="11.85" customHeight="1" x14ac:dyDescent="0.2">
      <c r="I984" s="55" t="str">
        <f>$I$6</f>
        <v>(----- 2018-2019 ------)</v>
      </c>
      <c r="J984" s="55"/>
      <c r="K984" s="55"/>
      <c r="L984" s="6"/>
      <c r="M984" s="55" t="str">
        <f>$M$6</f>
        <v>2019-2020</v>
      </c>
      <c r="N984" s="55"/>
      <c r="O984" s="55"/>
      <c r="P984" s="55"/>
      <c r="Q984" s="55"/>
    </row>
    <row r="985" spans="1:20" ht="11.85" customHeight="1" x14ac:dyDescent="0.2">
      <c r="C985" s="7" t="str">
        <f>$C$7</f>
        <v>2015-2016</v>
      </c>
      <c r="D985" s="6"/>
      <c r="E985" s="7" t="str">
        <f>$E$7</f>
        <v>2016-2017</v>
      </c>
      <c r="F985" s="6"/>
      <c r="G985" s="7" t="str">
        <f>$G$7</f>
        <v>2017-2018</v>
      </c>
      <c r="H985" s="6"/>
      <c r="I985" s="7" t="s">
        <v>9</v>
      </c>
      <c r="J985" s="6"/>
      <c r="K985" s="8" t="str">
        <f>+$K$7</f>
        <v>PROJECTED</v>
      </c>
      <c r="L985" s="6"/>
      <c r="M985" s="8" t="str">
        <f>$M$7</f>
        <v>2019-2020</v>
      </c>
      <c r="N985" s="6"/>
      <c r="O985" s="8" t="str">
        <f>$O$7</f>
        <v>2019-2020</v>
      </c>
      <c r="P985" s="6"/>
      <c r="Q985" s="8" t="str">
        <f>$Q$7</f>
        <v>APPROVED</v>
      </c>
    </row>
    <row r="986" spans="1:20" ht="11.85" customHeight="1" x14ac:dyDescent="0.2">
      <c r="A986" s="9" t="s">
        <v>257</v>
      </c>
      <c r="C986" s="10" t="s">
        <v>12</v>
      </c>
      <c r="D986" s="6"/>
      <c r="E986" s="10" t="s">
        <v>12</v>
      </c>
      <c r="F986" s="6"/>
      <c r="G986" s="10" t="s">
        <v>12</v>
      </c>
      <c r="H986" s="6"/>
      <c r="I986" s="10" t="s">
        <v>13</v>
      </c>
      <c r="J986" s="6"/>
      <c r="K986" s="11" t="s">
        <v>13</v>
      </c>
      <c r="L986" s="6"/>
      <c r="M986" s="11" t="str">
        <f>$M$8</f>
        <v>BASE</v>
      </c>
      <c r="N986" s="6"/>
      <c r="O986" s="11" t="str">
        <f>$O$8</f>
        <v>SUPPLEMENTAL</v>
      </c>
      <c r="P986" s="6"/>
      <c r="Q986" s="11" t="str">
        <f>$Q$8</f>
        <v>BUDGET</v>
      </c>
    </row>
    <row r="987" spans="1:20" ht="11.85" customHeight="1" x14ac:dyDescent="0.2"/>
    <row r="988" spans="1:20" ht="11.85" hidden="1" customHeight="1" x14ac:dyDescent="0.2">
      <c r="A988" s="3" t="s">
        <v>561</v>
      </c>
      <c r="C988" s="2">
        <v>0</v>
      </c>
      <c r="D988" s="2"/>
      <c r="E988" s="2">
        <v>0</v>
      </c>
      <c r="F988" s="2"/>
      <c r="G988" s="2">
        <v>0</v>
      </c>
      <c r="H988" s="2"/>
      <c r="I988" s="2">
        <v>0</v>
      </c>
      <c r="J988" s="2"/>
      <c r="K988" s="4">
        <v>0</v>
      </c>
      <c r="L988" s="2"/>
      <c r="M988" s="4">
        <v>0</v>
      </c>
      <c r="N988" s="2"/>
      <c r="O988" s="4">
        <v>0</v>
      </c>
      <c r="P988" s="2"/>
      <c r="Q988" s="4">
        <f>M988+O988</f>
        <v>0</v>
      </c>
      <c r="T988" s="14"/>
    </row>
    <row r="989" spans="1:20" ht="11.85" customHeight="1" x14ac:dyDescent="0.2">
      <c r="A989" s="3" t="s">
        <v>562</v>
      </c>
      <c r="C989" s="2">
        <v>0</v>
      </c>
      <c r="D989" s="2"/>
      <c r="E989" s="2">
        <v>5669.3</v>
      </c>
      <c r="F989" s="2"/>
      <c r="G989" s="2">
        <v>8399.4</v>
      </c>
      <c r="H989" s="2"/>
      <c r="I989" s="2">
        <v>7600</v>
      </c>
      <c r="J989" s="2"/>
      <c r="K989" s="4">
        <v>7600</v>
      </c>
      <c r="L989" s="2"/>
      <c r="M989" s="4">
        <v>6800</v>
      </c>
      <c r="N989" s="2"/>
      <c r="O989" s="4">
        <v>2800</v>
      </c>
      <c r="P989" s="2"/>
      <c r="Q989" s="4">
        <f>M989+O989</f>
        <v>9600</v>
      </c>
      <c r="T989" s="14"/>
    </row>
    <row r="990" spans="1:20" ht="11.85" customHeight="1" x14ac:dyDescent="0.2">
      <c r="A990" s="3" t="s">
        <v>563</v>
      </c>
      <c r="C990" s="15">
        <v>0</v>
      </c>
      <c r="D990" s="2"/>
      <c r="E990" s="15">
        <v>11810.54</v>
      </c>
      <c r="F990" s="2"/>
      <c r="G990" s="15">
        <v>21566.04</v>
      </c>
      <c r="H990" s="2"/>
      <c r="I990" s="15">
        <v>22400</v>
      </c>
      <c r="J990" s="2"/>
      <c r="K990" s="16">
        <v>22400</v>
      </c>
      <c r="L990" s="2"/>
      <c r="M990" s="16">
        <v>23250</v>
      </c>
      <c r="N990" s="2"/>
      <c r="O990" s="16">
        <v>10000</v>
      </c>
      <c r="P990" s="2"/>
      <c r="Q990" s="16">
        <f>M990+O990</f>
        <v>33250</v>
      </c>
      <c r="T990" s="14"/>
    </row>
    <row r="991" spans="1:20" ht="11.85" customHeight="1" x14ac:dyDescent="0.2">
      <c r="A991" s="3" t="s">
        <v>310</v>
      </c>
      <c r="C991" s="2">
        <f>SUM(C955:C990)</f>
        <v>55484.21</v>
      </c>
      <c r="D991" s="2"/>
      <c r="E991" s="2">
        <f>SUM(E955:E990)</f>
        <v>78932.063999999984</v>
      </c>
      <c r="F991" s="2"/>
      <c r="G991" s="2">
        <f>SUM(G955:G990)</f>
        <v>114712.10999999999</v>
      </c>
      <c r="H991" s="2"/>
      <c r="I991" s="2">
        <f>SUM(I955:I990)</f>
        <v>107300</v>
      </c>
      <c r="J991" s="2"/>
      <c r="K991" s="4">
        <f>SUM(K955:K990)</f>
        <v>101400</v>
      </c>
      <c r="L991" s="2"/>
      <c r="M991" s="4">
        <f>SUM(M955:M990)</f>
        <v>109150</v>
      </c>
      <c r="N991" s="2"/>
      <c r="O991" s="4">
        <f>SUM(O955:O990)</f>
        <v>12800</v>
      </c>
      <c r="P991" s="2"/>
      <c r="Q991" s="4">
        <f>SUM(Q955:Q990)</f>
        <v>121950</v>
      </c>
    </row>
    <row r="992" spans="1:20" ht="11.85" customHeight="1" x14ac:dyDescent="0.2">
      <c r="D992" s="2"/>
      <c r="F992" s="2"/>
      <c r="H992" s="2"/>
      <c r="J992" s="2"/>
      <c r="L992" s="2"/>
      <c r="N992" s="2"/>
      <c r="P992" s="2"/>
    </row>
    <row r="993" spans="1:34" ht="11.85" customHeight="1" x14ac:dyDescent="0.2">
      <c r="A993" s="3" t="s">
        <v>564</v>
      </c>
      <c r="C993" s="20">
        <v>0</v>
      </c>
      <c r="D993" s="2"/>
      <c r="E993" s="20">
        <v>0</v>
      </c>
      <c r="F993" s="2"/>
      <c r="G993" s="20">
        <v>0</v>
      </c>
      <c r="H993" s="2"/>
      <c r="I993" s="20">
        <v>0</v>
      </c>
      <c r="J993" s="2"/>
      <c r="K993" s="21">
        <v>0</v>
      </c>
      <c r="L993" s="2"/>
      <c r="M993" s="21">
        <v>10000</v>
      </c>
      <c r="N993" s="2"/>
      <c r="O993" s="21">
        <v>0</v>
      </c>
      <c r="P993" s="2"/>
      <c r="Q993" s="21">
        <f>M993+O993</f>
        <v>10000</v>
      </c>
      <c r="R993" s="33"/>
      <c r="S993" s="21"/>
      <c r="T993" s="14"/>
    </row>
    <row r="994" spans="1:34" ht="11.85" customHeight="1" x14ac:dyDescent="0.2">
      <c r="A994" s="3" t="s">
        <v>565</v>
      </c>
      <c r="C994" s="15">
        <v>0</v>
      </c>
      <c r="D994" s="2"/>
      <c r="E994" s="15">
        <v>0</v>
      </c>
      <c r="F994" s="2"/>
      <c r="G994" s="15">
        <v>283502</v>
      </c>
      <c r="H994" s="2"/>
      <c r="I994" s="15">
        <v>0</v>
      </c>
      <c r="J994" s="2"/>
      <c r="K994" s="16">
        <v>0</v>
      </c>
      <c r="L994" s="2"/>
      <c r="M994" s="16">
        <v>0</v>
      </c>
      <c r="N994" s="2"/>
      <c r="O994" s="16">
        <v>68000</v>
      </c>
      <c r="P994" s="2"/>
      <c r="Q994" s="16">
        <f>M994+O994</f>
        <v>68000</v>
      </c>
      <c r="T994" s="14"/>
    </row>
    <row r="995" spans="1:34" ht="11.85" customHeight="1" x14ac:dyDescent="0.2">
      <c r="A995" s="3" t="s">
        <v>313</v>
      </c>
      <c r="C995" s="2">
        <f>SUM(C993:C994)</f>
        <v>0</v>
      </c>
      <c r="D995" s="2"/>
      <c r="E995" s="2">
        <f>SUM(E993:E994)</f>
        <v>0</v>
      </c>
      <c r="F995" s="2"/>
      <c r="G995" s="2">
        <f>SUM(G993:G994)</f>
        <v>283502</v>
      </c>
      <c r="H995" s="2"/>
      <c r="I995" s="2">
        <f>SUM(I993:I994)</f>
        <v>0</v>
      </c>
      <c r="J995" s="2"/>
      <c r="K995" s="4">
        <f>SUM(K993:K994)</f>
        <v>0</v>
      </c>
      <c r="L995" s="2"/>
      <c r="M995" s="4">
        <f>SUM(M993:M994)</f>
        <v>10000</v>
      </c>
      <c r="N995" s="2"/>
      <c r="O995" s="4">
        <f>SUM(O993:O994)</f>
        <v>68000</v>
      </c>
      <c r="P995" s="2"/>
      <c r="Q995" s="4">
        <f>SUM(Q993:Q994)</f>
        <v>78000</v>
      </c>
    </row>
    <row r="996" spans="1:34" ht="11.85" customHeight="1" x14ac:dyDescent="0.2"/>
    <row r="997" spans="1:34" ht="11.85" customHeight="1" x14ac:dyDescent="0.2">
      <c r="A997" s="3" t="s">
        <v>566</v>
      </c>
      <c r="C997" s="2">
        <f>C933+C952+C991+C995</f>
        <v>799268.07000000007</v>
      </c>
      <c r="D997" s="2"/>
      <c r="E997" s="2">
        <f>E933+E952+E991+E995</f>
        <v>304224.10400000005</v>
      </c>
      <c r="F997" s="2"/>
      <c r="G997" s="2">
        <f>G933+G952+G991+G995</f>
        <v>679849.89999999991</v>
      </c>
      <c r="H997" s="2"/>
      <c r="I997" s="2">
        <f>I933+I952+I991+I995</f>
        <v>385073</v>
      </c>
      <c r="J997" s="2"/>
      <c r="K997" s="4">
        <f>K933+K952+K991+K995</f>
        <v>368126</v>
      </c>
      <c r="L997" s="2"/>
      <c r="M997" s="4">
        <f>M933+M952+M991+M995</f>
        <v>420862</v>
      </c>
      <c r="N997" s="2"/>
      <c r="O997" s="4">
        <f>O933+O952+O991+O995</f>
        <v>80800</v>
      </c>
      <c r="P997" s="2"/>
      <c r="Q997" s="4">
        <f>Q933+Q952+Q991+Q995</f>
        <v>501662</v>
      </c>
      <c r="R997" s="22"/>
      <c r="T997" s="14"/>
    </row>
    <row r="998" spans="1:34" ht="11.85" customHeight="1" x14ac:dyDescent="0.2">
      <c r="D998" s="2"/>
      <c r="F998" s="2"/>
      <c r="H998" s="2"/>
      <c r="J998" s="2"/>
      <c r="L998" s="2"/>
      <c r="N998" s="2"/>
      <c r="P998" s="2"/>
    </row>
    <row r="999" spans="1:34" ht="11.85" customHeight="1" x14ac:dyDescent="0.2">
      <c r="D999" s="2"/>
      <c r="F999" s="2"/>
      <c r="H999" s="2"/>
      <c r="J999" s="2"/>
      <c r="L999" s="2"/>
      <c r="N999" s="2"/>
      <c r="P999" s="2"/>
    </row>
    <row r="1000" spans="1:34" ht="11.85" customHeight="1" x14ac:dyDescent="0.2">
      <c r="D1000" s="2"/>
      <c r="F1000" s="2"/>
      <c r="H1000" s="2"/>
      <c r="J1000" s="2"/>
      <c r="L1000" s="2"/>
      <c r="N1000" s="2"/>
      <c r="P1000" s="2"/>
    </row>
    <row r="1001" spans="1:34" ht="11.85" customHeight="1" x14ac:dyDescent="0.2">
      <c r="D1001" s="2"/>
      <c r="F1001" s="2"/>
      <c r="H1001" s="2"/>
      <c r="J1001" s="2"/>
      <c r="L1001" s="2"/>
      <c r="N1001" s="2"/>
      <c r="P1001" s="2"/>
    </row>
    <row r="1002" spans="1:34" s="4" customFormat="1" ht="11.85" customHeight="1" x14ac:dyDescent="0.2">
      <c r="A1002" s="3"/>
      <c r="B1002" s="3"/>
      <c r="C1002" s="2"/>
      <c r="D1002" s="2"/>
      <c r="E1002" s="2"/>
      <c r="F1002" s="2"/>
      <c r="G1002" s="2"/>
      <c r="H1002" s="2"/>
      <c r="I1002" s="2"/>
      <c r="J1002" s="2"/>
      <c r="L1002" s="2"/>
      <c r="N1002" s="2"/>
      <c r="P1002" s="2"/>
      <c r="R1002" s="3"/>
      <c r="T1002" s="5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</row>
    <row r="1003" spans="1:34" s="4" customFormat="1" ht="11.85" customHeight="1" x14ac:dyDescent="0.2">
      <c r="A1003" s="3"/>
      <c r="B1003" s="3"/>
      <c r="C1003" s="2"/>
      <c r="D1003" s="2"/>
      <c r="E1003" s="2"/>
      <c r="F1003" s="2"/>
      <c r="G1003" s="2"/>
      <c r="H1003" s="2"/>
      <c r="I1003" s="2"/>
      <c r="J1003" s="2"/>
      <c r="L1003" s="2"/>
      <c r="N1003" s="2"/>
      <c r="P1003" s="2"/>
      <c r="R1003" s="3"/>
      <c r="T1003" s="5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</row>
    <row r="1004" spans="1:34" s="4" customFormat="1" ht="11.85" customHeight="1" x14ac:dyDescent="0.2">
      <c r="A1004" s="3"/>
      <c r="B1004" s="3"/>
      <c r="C1004" s="2"/>
      <c r="D1004" s="2"/>
      <c r="E1004" s="2"/>
      <c r="F1004" s="2"/>
      <c r="G1004" s="2"/>
      <c r="H1004" s="2"/>
      <c r="I1004" s="2"/>
      <c r="J1004" s="2"/>
      <c r="L1004" s="2"/>
      <c r="N1004" s="2"/>
      <c r="P1004" s="2"/>
      <c r="R1004" s="3"/>
      <c r="T1004" s="5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</row>
    <row r="1005" spans="1:34" s="4" customFormat="1" ht="11.85" customHeight="1" x14ac:dyDescent="0.2">
      <c r="A1005" s="3"/>
      <c r="B1005" s="3"/>
      <c r="C1005" s="2"/>
      <c r="D1005" s="2"/>
      <c r="E1005" s="2"/>
      <c r="F1005" s="2"/>
      <c r="G1005" s="2"/>
      <c r="H1005" s="2"/>
      <c r="I1005" s="2"/>
      <c r="J1005" s="2"/>
      <c r="L1005" s="2"/>
      <c r="N1005" s="2"/>
      <c r="P1005" s="2"/>
      <c r="R1005" s="3"/>
      <c r="T1005" s="5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</row>
    <row r="1006" spans="1:34" s="4" customFormat="1" ht="11.85" customHeight="1" x14ac:dyDescent="0.2">
      <c r="A1006" s="3"/>
      <c r="B1006" s="3"/>
      <c r="C1006" s="2"/>
      <c r="D1006" s="3"/>
      <c r="E1006" s="2"/>
      <c r="F1006" s="3"/>
      <c r="G1006" s="2"/>
      <c r="H1006" s="3"/>
      <c r="I1006" s="2"/>
      <c r="J1006" s="3"/>
      <c r="L1006" s="3"/>
      <c r="N1006" s="3"/>
      <c r="P1006" s="3"/>
      <c r="R1006" s="3"/>
      <c r="T1006" s="5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</row>
    <row r="1007" spans="1:34" s="4" customFormat="1" ht="11.85" customHeight="1" x14ac:dyDescent="0.2">
      <c r="A1007" s="3"/>
      <c r="B1007" s="3"/>
      <c r="C1007" s="2"/>
      <c r="D1007" s="3"/>
      <c r="E1007" s="2"/>
      <c r="F1007" s="3"/>
      <c r="G1007" s="2"/>
      <c r="H1007" s="3"/>
      <c r="I1007" s="2"/>
      <c r="J1007" s="3"/>
      <c r="L1007" s="3"/>
      <c r="N1007" s="3"/>
      <c r="P1007" s="3"/>
      <c r="R1007" s="3"/>
      <c r="T1007" s="5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</row>
    <row r="1008" spans="1:34" s="4" customFormat="1" ht="11.85" customHeight="1" x14ac:dyDescent="0.2">
      <c r="A1008" s="3"/>
      <c r="B1008" s="3"/>
      <c r="C1008" s="2"/>
      <c r="D1008" s="3"/>
      <c r="E1008" s="2"/>
      <c r="F1008" s="3"/>
      <c r="G1008" s="2"/>
      <c r="H1008" s="3"/>
      <c r="I1008" s="2"/>
      <c r="J1008" s="3"/>
      <c r="L1008" s="3"/>
      <c r="N1008" s="3"/>
      <c r="P1008" s="3"/>
      <c r="R1008" s="3"/>
      <c r="T1008" s="5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</row>
    <row r="1009" spans="1:34" s="4" customFormat="1" ht="11.85" customHeight="1" x14ac:dyDescent="0.2">
      <c r="A1009" s="3"/>
      <c r="B1009" s="3"/>
      <c r="C1009" s="2"/>
      <c r="D1009" s="3"/>
      <c r="E1009" s="2"/>
      <c r="F1009" s="3"/>
      <c r="G1009" s="2"/>
      <c r="H1009" s="3"/>
      <c r="I1009" s="2"/>
      <c r="J1009" s="3"/>
      <c r="L1009" s="3"/>
      <c r="N1009" s="3"/>
      <c r="P1009" s="3"/>
      <c r="R1009" s="3"/>
      <c r="T1009" s="5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</row>
    <row r="1010" spans="1:34" s="4" customFormat="1" ht="11.85" customHeight="1" x14ac:dyDescent="0.2">
      <c r="A1010" s="3"/>
      <c r="B1010" s="3"/>
      <c r="C1010" s="2"/>
      <c r="D1010" s="3"/>
      <c r="E1010" s="2"/>
      <c r="F1010" s="3"/>
      <c r="G1010" s="2"/>
      <c r="H1010" s="3"/>
      <c r="I1010" s="2"/>
      <c r="J1010" s="3"/>
      <c r="L1010" s="3"/>
      <c r="N1010" s="3"/>
      <c r="P1010" s="3"/>
      <c r="R1010" s="3"/>
      <c r="T1010" s="5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</row>
    <row r="1011" spans="1:34" s="4" customFormat="1" ht="11.85" customHeight="1" x14ac:dyDescent="0.2">
      <c r="A1011" s="3"/>
      <c r="B1011" s="3"/>
      <c r="C1011" s="2"/>
      <c r="D1011" s="3"/>
      <c r="E1011" s="2"/>
      <c r="F1011" s="3"/>
      <c r="G1011" s="2"/>
      <c r="H1011" s="3"/>
      <c r="I1011" s="2"/>
      <c r="J1011" s="3"/>
      <c r="L1011" s="3"/>
      <c r="N1011" s="3"/>
      <c r="P1011" s="3"/>
      <c r="R1011" s="3"/>
      <c r="T1011" s="5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</row>
    <row r="1012" spans="1:34" s="4" customFormat="1" ht="11.85" customHeight="1" x14ac:dyDescent="0.2">
      <c r="A1012" s="3"/>
      <c r="B1012" s="3"/>
      <c r="C1012" s="2"/>
      <c r="D1012" s="3"/>
      <c r="E1012" s="2"/>
      <c r="F1012" s="3"/>
      <c r="G1012" s="2"/>
      <c r="H1012" s="3"/>
      <c r="I1012" s="2"/>
      <c r="J1012" s="3"/>
      <c r="L1012" s="3"/>
      <c r="N1012" s="3"/>
      <c r="P1012" s="3"/>
      <c r="R1012" s="3"/>
      <c r="T1012" s="5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</row>
    <row r="1013" spans="1:34" s="4" customFormat="1" ht="11.85" customHeight="1" x14ac:dyDescent="0.2">
      <c r="A1013" s="3"/>
      <c r="B1013" s="3"/>
      <c r="C1013" s="2"/>
      <c r="D1013" s="3"/>
      <c r="E1013" s="2"/>
      <c r="F1013" s="3"/>
      <c r="G1013" s="2"/>
      <c r="H1013" s="3"/>
      <c r="I1013" s="2"/>
      <c r="J1013" s="3"/>
      <c r="L1013" s="3"/>
      <c r="N1013" s="3"/>
      <c r="P1013" s="3"/>
      <c r="R1013" s="3"/>
      <c r="T1013" s="5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</row>
    <row r="1014" spans="1:34" s="4" customFormat="1" ht="11.85" customHeight="1" x14ac:dyDescent="0.2">
      <c r="A1014" s="3"/>
      <c r="B1014" s="3"/>
      <c r="C1014" s="2"/>
      <c r="D1014" s="3"/>
      <c r="E1014" s="2"/>
      <c r="F1014" s="3"/>
      <c r="G1014" s="2"/>
      <c r="H1014" s="3"/>
      <c r="I1014" s="2"/>
      <c r="J1014" s="3"/>
      <c r="L1014" s="3"/>
      <c r="N1014" s="3"/>
      <c r="P1014" s="3"/>
      <c r="R1014" s="3"/>
      <c r="T1014" s="5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</row>
    <row r="1015" spans="1:34" s="4" customFormat="1" ht="11.85" customHeight="1" x14ac:dyDescent="0.2">
      <c r="A1015" s="3"/>
      <c r="B1015" s="3"/>
      <c r="C1015" s="2"/>
      <c r="D1015" s="3"/>
      <c r="E1015" s="2"/>
      <c r="F1015" s="3"/>
      <c r="G1015" s="2"/>
      <c r="H1015" s="3"/>
      <c r="I1015" s="2"/>
      <c r="J1015" s="3"/>
      <c r="L1015" s="3"/>
      <c r="N1015" s="3"/>
      <c r="P1015" s="3"/>
      <c r="R1015" s="3"/>
      <c r="T1015" s="5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</row>
    <row r="1016" spans="1:34" s="4" customFormat="1" ht="11.85" customHeight="1" x14ac:dyDescent="0.2">
      <c r="A1016" s="3"/>
      <c r="B1016" s="3"/>
      <c r="C1016" s="2"/>
      <c r="D1016" s="3"/>
      <c r="E1016" s="2"/>
      <c r="F1016" s="3"/>
      <c r="G1016" s="2"/>
      <c r="H1016" s="3"/>
      <c r="I1016" s="2"/>
      <c r="J1016" s="3"/>
      <c r="L1016" s="3"/>
      <c r="N1016" s="3"/>
      <c r="P1016" s="3"/>
      <c r="R1016" s="3"/>
      <c r="T1016" s="5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</row>
    <row r="1017" spans="1:34" s="4" customFormat="1" ht="11.85" customHeight="1" x14ac:dyDescent="0.2">
      <c r="A1017" s="3"/>
      <c r="B1017" s="3"/>
      <c r="C1017" s="2"/>
      <c r="D1017" s="3"/>
      <c r="E1017" s="2"/>
      <c r="F1017" s="3"/>
      <c r="G1017" s="2"/>
      <c r="H1017" s="3"/>
      <c r="I1017" s="2"/>
      <c r="J1017" s="3"/>
      <c r="L1017" s="3"/>
      <c r="N1017" s="3"/>
      <c r="P1017" s="3"/>
      <c r="R1017" s="3"/>
      <c r="T1017" s="5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</row>
    <row r="1018" spans="1:34" ht="11.85" customHeight="1" x14ac:dyDescent="0.2"/>
    <row r="1019" spans="1:34" ht="11.85" customHeight="1" x14ac:dyDescent="0.2"/>
    <row r="1020" spans="1:34" ht="11.85" customHeight="1" x14ac:dyDescent="0.2"/>
    <row r="1021" spans="1:34" ht="11.85" customHeight="1" x14ac:dyDescent="0.2"/>
    <row r="1022" spans="1:34" ht="11.85" customHeight="1" x14ac:dyDescent="0.2"/>
    <row r="1023" spans="1:34" ht="11.85" customHeight="1" x14ac:dyDescent="0.2"/>
    <row r="1024" spans="1:34" ht="11.85" customHeight="1" x14ac:dyDescent="0.2"/>
    <row r="1025" ht="11.85" customHeight="1" x14ac:dyDescent="0.2"/>
    <row r="1026" ht="11.85" customHeight="1" x14ac:dyDescent="0.2"/>
    <row r="1027" ht="11.85" customHeight="1" x14ac:dyDescent="0.2"/>
    <row r="1028" ht="11.85" customHeight="1" x14ac:dyDescent="0.2"/>
    <row r="1029" ht="11.85" customHeight="1" x14ac:dyDescent="0.2"/>
    <row r="1030" ht="11.85" customHeight="1" x14ac:dyDescent="0.2"/>
    <row r="1031" ht="11.85" customHeight="1" x14ac:dyDescent="0.2"/>
    <row r="1032" ht="11.85" customHeight="1" x14ac:dyDescent="0.2"/>
    <row r="1033" ht="11.85" customHeight="1" x14ac:dyDescent="0.2"/>
    <row r="1034" ht="11.85" customHeight="1" x14ac:dyDescent="0.2"/>
    <row r="1035" ht="11.85" customHeight="1" x14ac:dyDescent="0.2"/>
    <row r="1036" ht="11.85" customHeight="1" x14ac:dyDescent="0.2"/>
    <row r="1037" ht="11.85" customHeight="1" x14ac:dyDescent="0.2"/>
    <row r="1038" ht="11.85" customHeight="1" x14ac:dyDescent="0.2"/>
    <row r="1039" ht="11.85" customHeight="1" x14ac:dyDescent="0.2"/>
    <row r="1040" ht="11.85" customHeight="1" x14ac:dyDescent="0.2"/>
    <row r="1041" spans="1:20" ht="11.85" customHeight="1" x14ac:dyDescent="0.2"/>
    <row r="1042" spans="1:20" ht="11.85" customHeight="1" x14ac:dyDescent="0.2">
      <c r="A1042" s="1"/>
      <c r="B1042" s="1"/>
      <c r="E1042" s="2" t="str">
        <f>$E$1</f>
        <v>CITY OF BRADY</v>
      </c>
    </row>
    <row r="1043" spans="1:20" ht="11.85" customHeight="1" x14ac:dyDescent="0.2">
      <c r="E1043" s="2" t="str">
        <f>$E$2</f>
        <v>BUDGET REPORT</v>
      </c>
    </row>
    <row r="1044" spans="1:20" ht="11.85" customHeight="1" x14ac:dyDescent="0.2">
      <c r="E1044" s="2" t="str">
        <f>$E$3</f>
        <v>FISCAL YEAR 2019 - 2020</v>
      </c>
    </row>
    <row r="1045" spans="1:20" ht="11.85" customHeight="1" x14ac:dyDescent="0.2">
      <c r="A1045" s="3" t="s">
        <v>3</v>
      </c>
    </row>
    <row r="1046" spans="1:20" ht="11.85" customHeight="1" x14ac:dyDescent="0.2">
      <c r="A1046" s="3" t="s">
        <v>567</v>
      </c>
    </row>
    <row r="1047" spans="1:20" ht="11.85" customHeight="1" x14ac:dyDescent="0.2">
      <c r="I1047" s="55" t="str">
        <f>$I$6</f>
        <v>(----- 2018-2019 ------)</v>
      </c>
      <c r="J1047" s="55"/>
      <c r="K1047" s="55"/>
      <c r="L1047" s="6"/>
      <c r="M1047" s="55" t="str">
        <f>$M$6</f>
        <v>2019-2020</v>
      </c>
      <c r="N1047" s="55"/>
      <c r="O1047" s="55"/>
      <c r="P1047" s="55"/>
      <c r="Q1047" s="55"/>
    </row>
    <row r="1048" spans="1:20" ht="11.85" customHeight="1" x14ac:dyDescent="0.2">
      <c r="C1048" s="7" t="str">
        <f>$C$7</f>
        <v>2015-2016</v>
      </c>
      <c r="D1048" s="6"/>
      <c r="E1048" s="7" t="str">
        <f>$E$7</f>
        <v>2016-2017</v>
      </c>
      <c r="F1048" s="6"/>
      <c r="G1048" s="7" t="str">
        <f>$G$7</f>
        <v>2017-2018</v>
      </c>
      <c r="H1048" s="6"/>
      <c r="I1048" s="7" t="s">
        <v>9</v>
      </c>
      <c r="J1048" s="6"/>
      <c r="K1048" s="8" t="str">
        <f>+$K$7</f>
        <v>PROJECTED</v>
      </c>
      <c r="L1048" s="6"/>
      <c r="M1048" s="8" t="str">
        <f>$M$7</f>
        <v>2019-2020</v>
      </c>
      <c r="N1048" s="6"/>
      <c r="O1048" s="8" t="str">
        <f>$O$7</f>
        <v>2019-2020</v>
      </c>
      <c r="P1048" s="6"/>
      <c r="Q1048" s="8" t="str">
        <f>$Q$7</f>
        <v>APPROVED</v>
      </c>
    </row>
    <row r="1049" spans="1:20" ht="11.85" customHeight="1" x14ac:dyDescent="0.2">
      <c r="A1049" s="9" t="s">
        <v>257</v>
      </c>
      <c r="C1049" s="10" t="s">
        <v>12</v>
      </c>
      <c r="D1049" s="6"/>
      <c r="E1049" s="10" t="s">
        <v>12</v>
      </c>
      <c r="F1049" s="6"/>
      <c r="G1049" s="10" t="s">
        <v>12</v>
      </c>
      <c r="H1049" s="6"/>
      <c r="I1049" s="10" t="s">
        <v>13</v>
      </c>
      <c r="J1049" s="6"/>
      <c r="K1049" s="11" t="s">
        <v>13</v>
      </c>
      <c r="L1049" s="6"/>
      <c r="M1049" s="11" t="str">
        <f>$M$8</f>
        <v>BASE</v>
      </c>
      <c r="N1049" s="6"/>
      <c r="O1049" s="11" t="str">
        <f>$O$8</f>
        <v>SUPPLEMENTAL</v>
      </c>
      <c r="P1049" s="6"/>
      <c r="Q1049" s="11" t="str">
        <f>$Q$8</f>
        <v>BUDGET</v>
      </c>
    </row>
    <row r="1050" spans="1:20" ht="11.85" customHeight="1" x14ac:dyDescent="0.2"/>
    <row r="1051" spans="1:20" ht="11.85" customHeight="1" x14ac:dyDescent="0.2">
      <c r="A1051" s="13" t="s">
        <v>258</v>
      </c>
    </row>
    <row r="1052" spans="1:20" ht="11.85" customHeight="1" x14ac:dyDescent="0.2">
      <c r="A1052" s="3" t="s">
        <v>568</v>
      </c>
      <c r="C1052" s="2">
        <v>378504.1</v>
      </c>
      <c r="D1052" s="2"/>
      <c r="E1052" s="2">
        <v>439231.92</v>
      </c>
      <c r="F1052" s="2"/>
      <c r="G1052" s="2">
        <v>527196.59</v>
      </c>
      <c r="H1052" s="2"/>
      <c r="I1052" s="2">
        <v>526300</v>
      </c>
      <c r="J1052" s="2"/>
      <c r="K1052" s="4">
        <v>561300</v>
      </c>
      <c r="L1052" s="2"/>
      <c r="M1052" s="4">
        <v>576290</v>
      </c>
      <c r="N1052" s="2"/>
      <c r="O1052" s="4">
        <v>2222</v>
      </c>
      <c r="P1052" s="2"/>
      <c r="Q1052" s="4">
        <f t="shared" ref="Q1052:Q1060" si="38">M1052+O1052</f>
        <v>578512</v>
      </c>
      <c r="T1052" s="14"/>
    </row>
    <row r="1053" spans="1:20" ht="11.85" customHeight="1" x14ac:dyDescent="0.2">
      <c r="A1053" s="3" t="s">
        <v>569</v>
      </c>
      <c r="C1053" s="2">
        <v>25455.02</v>
      </c>
      <c r="D1053" s="2"/>
      <c r="E1053" s="2">
        <v>14707.95</v>
      </c>
      <c r="F1053" s="2"/>
      <c r="G1053" s="2">
        <v>17743.64</v>
      </c>
      <c r="H1053" s="2"/>
      <c r="I1053" s="2">
        <v>15000</v>
      </c>
      <c r="J1053" s="2"/>
      <c r="K1053" s="4">
        <v>15000</v>
      </c>
      <c r="L1053" s="2"/>
      <c r="M1053" s="4">
        <v>20000</v>
      </c>
      <c r="N1053" s="2"/>
      <c r="O1053" s="4">
        <v>0</v>
      </c>
      <c r="P1053" s="2"/>
      <c r="Q1053" s="4">
        <f t="shared" si="38"/>
        <v>20000</v>
      </c>
      <c r="T1053" s="14"/>
    </row>
    <row r="1054" spans="1:20" ht="11.85" customHeight="1" x14ac:dyDescent="0.2">
      <c r="A1054" s="3" t="s">
        <v>570</v>
      </c>
      <c r="C1054" s="2">
        <v>6725</v>
      </c>
      <c r="D1054" s="2"/>
      <c r="E1054" s="2">
        <v>6200</v>
      </c>
      <c r="F1054" s="2"/>
      <c r="G1054" s="2">
        <v>9362.5</v>
      </c>
      <c r="H1054" s="2"/>
      <c r="I1054" s="2">
        <v>9300</v>
      </c>
      <c r="J1054" s="2"/>
      <c r="K1054" s="4">
        <v>10420</v>
      </c>
      <c r="L1054" s="2"/>
      <c r="M1054" s="4">
        <v>9600</v>
      </c>
      <c r="N1054" s="2"/>
      <c r="O1054" s="4">
        <v>0</v>
      </c>
      <c r="P1054" s="2"/>
      <c r="Q1054" s="4">
        <f t="shared" si="38"/>
        <v>9600</v>
      </c>
      <c r="T1054" s="14"/>
    </row>
    <row r="1055" spans="1:20" ht="11.85" customHeight="1" x14ac:dyDescent="0.2">
      <c r="A1055" s="3" t="s">
        <v>571</v>
      </c>
      <c r="C1055" s="2">
        <v>3330</v>
      </c>
      <c r="D1055" s="2"/>
      <c r="E1055" s="2">
        <v>3520</v>
      </c>
      <c r="F1055" s="2"/>
      <c r="G1055" s="2">
        <v>3640</v>
      </c>
      <c r="H1055" s="2"/>
      <c r="I1055" s="2">
        <v>3640</v>
      </c>
      <c r="J1055" s="2"/>
      <c r="K1055" s="4">
        <v>3640</v>
      </c>
      <c r="L1055" s="2"/>
      <c r="M1055" s="4">
        <v>3640</v>
      </c>
      <c r="N1055" s="2"/>
      <c r="O1055" s="4">
        <v>0</v>
      </c>
      <c r="P1055" s="2"/>
      <c r="Q1055" s="4">
        <f t="shared" si="38"/>
        <v>3640</v>
      </c>
      <c r="T1055" s="14"/>
    </row>
    <row r="1056" spans="1:20" ht="11.85" customHeight="1" x14ac:dyDescent="0.2">
      <c r="A1056" s="3" t="s">
        <v>572</v>
      </c>
      <c r="C1056" s="2">
        <v>84595.91</v>
      </c>
      <c r="D1056" s="2"/>
      <c r="E1056" s="2">
        <v>89656.95</v>
      </c>
      <c r="F1056" s="2"/>
      <c r="G1056" s="2">
        <v>130410.33</v>
      </c>
      <c r="H1056" s="2"/>
      <c r="I1056" s="2">
        <v>149512</v>
      </c>
      <c r="J1056" s="2"/>
      <c r="K1056" s="4">
        <v>129064</v>
      </c>
      <c r="L1056" s="2"/>
      <c r="M1056" s="4">
        <v>144717</v>
      </c>
      <c r="N1056" s="2"/>
      <c r="O1056" s="4">
        <v>0</v>
      </c>
      <c r="P1056" s="2"/>
      <c r="Q1056" s="4">
        <f t="shared" si="38"/>
        <v>144717</v>
      </c>
      <c r="T1056" s="14"/>
    </row>
    <row r="1057" spans="1:33" ht="11.85" customHeight="1" x14ac:dyDescent="0.2">
      <c r="A1057" s="3" t="s">
        <v>573</v>
      </c>
      <c r="C1057" s="2">
        <v>43084.57</v>
      </c>
      <c r="D1057" s="2"/>
      <c r="E1057" s="2">
        <v>49646.93</v>
      </c>
      <c r="F1057" s="2"/>
      <c r="G1057" s="2">
        <v>60207.51</v>
      </c>
      <c r="H1057" s="2"/>
      <c r="I1057" s="2">
        <v>57122</v>
      </c>
      <c r="J1057" s="2"/>
      <c r="K1057" s="4">
        <v>60722</v>
      </c>
      <c r="L1057" s="2"/>
      <c r="M1057" s="4">
        <v>60747</v>
      </c>
      <c r="N1057" s="2"/>
      <c r="O1057" s="4">
        <v>235</v>
      </c>
      <c r="P1057" s="2"/>
      <c r="Q1057" s="4">
        <f t="shared" si="38"/>
        <v>60982</v>
      </c>
      <c r="T1057" s="14"/>
    </row>
    <row r="1058" spans="1:33" ht="11.85" customHeight="1" x14ac:dyDescent="0.2">
      <c r="A1058" s="3" t="s">
        <v>574</v>
      </c>
      <c r="C1058" s="2">
        <v>9584.23</v>
      </c>
      <c r="D1058" s="2"/>
      <c r="E1058" s="2">
        <v>10538.74</v>
      </c>
      <c r="F1058" s="2"/>
      <c r="G1058" s="2">
        <v>11518.88</v>
      </c>
      <c r="H1058" s="2"/>
      <c r="I1058" s="2">
        <v>12138</v>
      </c>
      <c r="J1058" s="2"/>
      <c r="K1058" s="4">
        <v>12138</v>
      </c>
      <c r="L1058" s="2"/>
      <c r="M1058" s="4">
        <v>11035</v>
      </c>
      <c r="N1058" s="2"/>
      <c r="O1058" s="4">
        <v>0</v>
      </c>
      <c r="P1058" s="2"/>
      <c r="Q1058" s="4">
        <f t="shared" si="38"/>
        <v>11035</v>
      </c>
      <c r="T1058" s="14"/>
    </row>
    <row r="1059" spans="1:33" ht="11.85" customHeight="1" x14ac:dyDescent="0.2">
      <c r="A1059" s="3" t="s">
        <v>575</v>
      </c>
      <c r="C1059" s="2">
        <v>1845.2</v>
      </c>
      <c r="D1059" s="2"/>
      <c r="E1059" s="2">
        <v>689.09</v>
      </c>
      <c r="F1059" s="2"/>
      <c r="G1059" s="2">
        <v>2210.06</v>
      </c>
      <c r="H1059" s="2"/>
      <c r="I1059" s="2">
        <v>2160</v>
      </c>
      <c r="J1059" s="2"/>
      <c r="K1059" s="4">
        <v>2160</v>
      </c>
      <c r="L1059" s="2"/>
      <c r="M1059" s="4">
        <v>1361</v>
      </c>
      <c r="N1059" s="2"/>
      <c r="O1059" s="4">
        <v>0</v>
      </c>
      <c r="P1059" s="2"/>
      <c r="Q1059" s="4">
        <f t="shared" si="38"/>
        <v>1361</v>
      </c>
      <c r="T1059" s="14"/>
    </row>
    <row r="1060" spans="1:33" ht="11.85" customHeight="1" x14ac:dyDescent="0.2">
      <c r="A1060" s="3" t="s">
        <v>576</v>
      </c>
      <c r="C1060" s="15">
        <v>31022.54</v>
      </c>
      <c r="D1060" s="2"/>
      <c r="E1060" s="15">
        <v>34676.019999999997</v>
      </c>
      <c r="F1060" s="2"/>
      <c r="G1060" s="15">
        <v>41421.64</v>
      </c>
      <c r="H1060" s="2"/>
      <c r="I1060" s="15">
        <v>42222</v>
      </c>
      <c r="J1060" s="2"/>
      <c r="K1060" s="16">
        <v>45022</v>
      </c>
      <c r="L1060" s="2"/>
      <c r="M1060" s="16">
        <v>46511</v>
      </c>
      <c r="N1060" s="2"/>
      <c r="O1060" s="16">
        <v>173</v>
      </c>
      <c r="P1060" s="2"/>
      <c r="Q1060" s="16">
        <f t="shared" si="38"/>
        <v>46684</v>
      </c>
      <c r="T1060" s="14"/>
    </row>
    <row r="1061" spans="1:33" ht="11.85" customHeight="1" x14ac:dyDescent="0.2">
      <c r="A1061" s="3" t="s">
        <v>269</v>
      </c>
      <c r="C1061" s="2">
        <f>SUM(C1052:C1060)</f>
        <v>584146.56999999995</v>
      </c>
      <c r="D1061" s="2"/>
      <c r="E1061" s="2">
        <f>SUM(E1052:E1060)</f>
        <v>648867.6</v>
      </c>
      <c r="F1061" s="2"/>
      <c r="G1061" s="2">
        <f>SUM(G1052:G1060)</f>
        <v>803711.15</v>
      </c>
      <c r="H1061" s="2"/>
      <c r="I1061" s="2">
        <f>SUM(I1052:I1060)</f>
        <v>817394</v>
      </c>
      <c r="J1061" s="2"/>
      <c r="K1061" s="4">
        <f>SUM(K1052:K1060)</f>
        <v>839466</v>
      </c>
      <c r="L1061" s="2"/>
      <c r="M1061" s="4">
        <f>SUM(M1052:M1060)</f>
        <v>873901</v>
      </c>
      <c r="N1061" s="2"/>
      <c r="O1061" s="4">
        <f>SUM(O1052:O1060)</f>
        <v>2630</v>
      </c>
      <c r="P1061" s="2"/>
      <c r="Q1061" s="4">
        <f>SUM(Q1052:Q1060)</f>
        <v>876531</v>
      </c>
      <c r="R1061" s="2"/>
      <c r="U1061" s="2"/>
      <c r="AG1061" s="4"/>
    </row>
    <row r="1062" spans="1:33" ht="11.85" customHeight="1" x14ac:dyDescent="0.2">
      <c r="D1062" s="2"/>
      <c r="F1062" s="2"/>
      <c r="H1062" s="2"/>
      <c r="J1062" s="2"/>
      <c r="L1062" s="2"/>
      <c r="N1062" s="2"/>
      <c r="P1062" s="2"/>
    </row>
    <row r="1063" spans="1:33" ht="11.85" customHeight="1" x14ac:dyDescent="0.2">
      <c r="A1063" s="13" t="s">
        <v>270</v>
      </c>
      <c r="D1063" s="2"/>
      <c r="F1063" s="2"/>
      <c r="H1063" s="2"/>
      <c r="J1063" s="2"/>
      <c r="L1063" s="2"/>
      <c r="N1063" s="2"/>
      <c r="P1063" s="2"/>
    </row>
    <row r="1064" spans="1:33" ht="11.85" customHeight="1" x14ac:dyDescent="0.2">
      <c r="A1064" s="3" t="s">
        <v>577</v>
      </c>
      <c r="C1064" s="2">
        <v>0</v>
      </c>
      <c r="D1064" s="2"/>
      <c r="E1064" s="2">
        <v>0</v>
      </c>
      <c r="F1064" s="2"/>
      <c r="G1064" s="2">
        <v>150</v>
      </c>
      <c r="H1064" s="2"/>
      <c r="I1064" s="2">
        <v>750</v>
      </c>
      <c r="J1064" s="2"/>
      <c r="K1064" s="4">
        <v>750</v>
      </c>
      <c r="L1064" s="2"/>
      <c r="M1064" s="4">
        <v>750</v>
      </c>
      <c r="N1064" s="2"/>
      <c r="O1064" s="4">
        <v>0</v>
      </c>
      <c r="P1064" s="2"/>
      <c r="Q1064" s="4">
        <f t="shared" ref="Q1064:Q1077" si="39">M1064+O1064</f>
        <v>750</v>
      </c>
      <c r="T1064" s="14"/>
    </row>
    <row r="1065" spans="1:33" ht="11.85" customHeight="1" x14ac:dyDescent="0.2">
      <c r="A1065" s="3" t="s">
        <v>578</v>
      </c>
      <c r="C1065" s="2">
        <v>14697.12</v>
      </c>
      <c r="D1065" s="2"/>
      <c r="E1065" s="2">
        <v>14673.23</v>
      </c>
      <c r="F1065" s="2"/>
      <c r="G1065" s="2">
        <v>14525.28</v>
      </c>
      <c r="H1065" s="2"/>
      <c r="I1065" s="2">
        <v>15000</v>
      </c>
      <c r="J1065" s="2"/>
      <c r="K1065" s="4">
        <v>15000</v>
      </c>
      <c r="L1065" s="2"/>
      <c r="M1065" s="4">
        <v>15000</v>
      </c>
      <c r="N1065" s="2"/>
      <c r="O1065" s="4">
        <v>0</v>
      </c>
      <c r="P1065" s="2"/>
      <c r="Q1065" s="4">
        <f t="shared" si="39"/>
        <v>15000</v>
      </c>
      <c r="T1065" s="14"/>
    </row>
    <row r="1066" spans="1:33" ht="11.85" customHeight="1" x14ac:dyDescent="0.2">
      <c r="A1066" s="3" t="s">
        <v>579</v>
      </c>
      <c r="C1066" s="2">
        <v>317</v>
      </c>
      <c r="D1066" s="2"/>
      <c r="E1066" s="2">
        <v>3294</v>
      </c>
      <c r="F1066" s="2"/>
      <c r="G1066" s="2">
        <v>904.3</v>
      </c>
      <c r="H1066" s="2"/>
      <c r="I1066" s="2">
        <v>11300</v>
      </c>
      <c r="J1066" s="2"/>
      <c r="K1066" s="4">
        <v>11300</v>
      </c>
      <c r="L1066" s="2"/>
      <c r="M1066" s="4">
        <v>11300</v>
      </c>
      <c r="N1066" s="2"/>
      <c r="O1066" s="4">
        <v>0</v>
      </c>
      <c r="P1066" s="2"/>
      <c r="Q1066" s="4">
        <f t="shared" si="39"/>
        <v>11300</v>
      </c>
      <c r="T1066" s="14"/>
    </row>
    <row r="1067" spans="1:33" ht="11.85" customHeight="1" x14ac:dyDescent="0.2">
      <c r="A1067" s="3" t="s">
        <v>580</v>
      </c>
      <c r="C1067" s="2">
        <v>0</v>
      </c>
      <c r="D1067" s="2"/>
      <c r="E1067" s="2">
        <v>0</v>
      </c>
      <c r="F1067" s="2"/>
      <c r="G1067" s="2">
        <v>0</v>
      </c>
      <c r="H1067" s="2"/>
      <c r="I1067" s="2">
        <v>0</v>
      </c>
      <c r="J1067" s="2"/>
      <c r="K1067" s="4">
        <v>0</v>
      </c>
      <c r="L1067" s="2"/>
      <c r="M1067" s="4">
        <v>0</v>
      </c>
      <c r="N1067" s="2"/>
      <c r="O1067" s="4">
        <v>0</v>
      </c>
      <c r="P1067" s="2"/>
      <c r="Q1067" s="4">
        <f t="shared" si="39"/>
        <v>0</v>
      </c>
      <c r="T1067" s="14"/>
    </row>
    <row r="1068" spans="1:33" ht="11.85" customHeight="1" x14ac:dyDescent="0.2">
      <c r="A1068" s="3" t="s">
        <v>581</v>
      </c>
      <c r="C1068" s="2">
        <v>11176.82</v>
      </c>
      <c r="D1068" s="2"/>
      <c r="E1068" s="2">
        <v>15927.03</v>
      </c>
      <c r="F1068" s="2"/>
      <c r="G1068" s="2">
        <v>16665.330000000002</v>
      </c>
      <c r="H1068" s="2"/>
      <c r="I1068" s="2">
        <v>18400</v>
      </c>
      <c r="J1068" s="2"/>
      <c r="K1068" s="4">
        <v>18400</v>
      </c>
      <c r="L1068" s="2"/>
      <c r="M1068" s="4">
        <v>21260</v>
      </c>
      <c r="N1068" s="2"/>
      <c r="O1068" s="4">
        <v>0</v>
      </c>
      <c r="P1068" s="2"/>
      <c r="Q1068" s="4">
        <f t="shared" si="39"/>
        <v>21260</v>
      </c>
      <c r="R1068" s="31"/>
      <c r="T1068" s="14"/>
    </row>
    <row r="1069" spans="1:33" ht="11.85" customHeight="1" x14ac:dyDescent="0.2">
      <c r="A1069" s="3" t="s">
        <v>582</v>
      </c>
      <c r="C1069" s="2">
        <v>797.56</v>
      </c>
      <c r="D1069" s="2"/>
      <c r="E1069" s="2">
        <v>734.27</v>
      </c>
      <c r="F1069" s="2"/>
      <c r="G1069" s="2">
        <v>820.04</v>
      </c>
      <c r="H1069" s="2"/>
      <c r="I1069" s="2">
        <v>720</v>
      </c>
      <c r="J1069" s="2"/>
      <c r="K1069" s="4">
        <v>720</v>
      </c>
      <c r="L1069" s="2"/>
      <c r="M1069" s="4">
        <v>720</v>
      </c>
      <c r="N1069" s="2"/>
      <c r="O1069" s="4">
        <v>0</v>
      </c>
      <c r="P1069" s="2"/>
      <c r="Q1069" s="4">
        <f t="shared" si="39"/>
        <v>720</v>
      </c>
      <c r="T1069" s="14"/>
    </row>
    <row r="1070" spans="1:33" ht="11.85" customHeight="1" x14ac:dyDescent="0.2">
      <c r="A1070" s="3" t="s">
        <v>583</v>
      </c>
      <c r="C1070" s="2">
        <v>0</v>
      </c>
      <c r="D1070" s="2"/>
      <c r="E1070" s="2">
        <v>0</v>
      </c>
      <c r="F1070" s="2"/>
      <c r="G1070" s="2">
        <v>0</v>
      </c>
      <c r="H1070" s="2"/>
      <c r="I1070" s="2">
        <v>0</v>
      </c>
      <c r="J1070" s="2"/>
      <c r="K1070" s="4">
        <v>0</v>
      </c>
      <c r="L1070" s="2"/>
      <c r="M1070" s="4">
        <v>0</v>
      </c>
      <c r="N1070" s="2"/>
      <c r="O1070" s="4">
        <v>0</v>
      </c>
      <c r="P1070" s="2"/>
      <c r="Q1070" s="4">
        <f t="shared" si="39"/>
        <v>0</v>
      </c>
      <c r="T1070" s="14"/>
    </row>
    <row r="1071" spans="1:33" ht="11.85" customHeight="1" x14ac:dyDescent="0.2">
      <c r="A1071" s="3" t="s">
        <v>584</v>
      </c>
      <c r="C1071" s="2">
        <v>3864.53</v>
      </c>
      <c r="D1071" s="2"/>
      <c r="E1071" s="2">
        <v>3324.98</v>
      </c>
      <c r="F1071" s="2"/>
      <c r="G1071" s="2">
        <v>3135.24</v>
      </c>
      <c r="H1071" s="2"/>
      <c r="I1071" s="2">
        <v>4000</v>
      </c>
      <c r="J1071" s="2"/>
      <c r="K1071" s="4">
        <v>4000</v>
      </c>
      <c r="L1071" s="2"/>
      <c r="M1071" s="4">
        <v>4000</v>
      </c>
      <c r="N1071" s="2"/>
      <c r="O1071" s="4">
        <v>0</v>
      </c>
      <c r="P1071" s="2"/>
      <c r="Q1071" s="4">
        <f t="shared" si="39"/>
        <v>4000</v>
      </c>
      <c r="T1071" s="14"/>
    </row>
    <row r="1072" spans="1:33" ht="11.85" customHeight="1" x14ac:dyDescent="0.2">
      <c r="A1072" s="3" t="s">
        <v>585</v>
      </c>
      <c r="C1072" s="2">
        <v>0</v>
      </c>
      <c r="D1072" s="2"/>
      <c r="E1072" s="2">
        <v>0</v>
      </c>
      <c r="F1072" s="2"/>
      <c r="G1072" s="2">
        <v>0</v>
      </c>
      <c r="H1072" s="2"/>
      <c r="I1072" s="2">
        <v>0</v>
      </c>
      <c r="J1072" s="2"/>
      <c r="K1072" s="4">
        <v>0</v>
      </c>
      <c r="L1072" s="2"/>
      <c r="M1072" s="4">
        <v>0</v>
      </c>
      <c r="N1072" s="2"/>
      <c r="O1072" s="4">
        <v>0</v>
      </c>
      <c r="P1072" s="2"/>
      <c r="Q1072" s="4">
        <f t="shared" si="39"/>
        <v>0</v>
      </c>
      <c r="T1072" s="14"/>
    </row>
    <row r="1073" spans="1:20" ht="11.85" customHeight="1" x14ac:dyDescent="0.2">
      <c r="A1073" s="3" t="s">
        <v>586</v>
      </c>
      <c r="C1073" s="2">
        <v>1382.84</v>
      </c>
      <c r="D1073" s="2"/>
      <c r="E1073" s="2">
        <v>1836.7</v>
      </c>
      <c r="F1073" s="2"/>
      <c r="G1073" s="2">
        <v>2153.62</v>
      </c>
      <c r="H1073" s="2"/>
      <c r="I1073" s="2">
        <v>1500</v>
      </c>
      <c r="J1073" s="2"/>
      <c r="K1073" s="4">
        <v>1500</v>
      </c>
      <c r="L1073" s="2"/>
      <c r="M1073" s="4">
        <v>1500</v>
      </c>
      <c r="N1073" s="2"/>
      <c r="O1073" s="4">
        <v>0</v>
      </c>
      <c r="P1073" s="2"/>
      <c r="Q1073" s="26">
        <f t="shared" si="39"/>
        <v>1500</v>
      </c>
      <c r="T1073" s="14"/>
    </row>
    <row r="1074" spans="1:20" ht="11.85" customHeight="1" x14ac:dyDescent="0.2">
      <c r="A1074" s="3" t="s">
        <v>587</v>
      </c>
      <c r="C1074" s="2">
        <v>480</v>
      </c>
      <c r="D1074" s="2"/>
      <c r="E1074" s="2">
        <v>1170</v>
      </c>
      <c r="F1074" s="2"/>
      <c r="G1074" s="2">
        <v>2130</v>
      </c>
      <c r="H1074" s="2"/>
      <c r="I1074" s="2">
        <v>2400</v>
      </c>
      <c r="J1074" s="2"/>
      <c r="K1074" s="4">
        <v>2400</v>
      </c>
      <c r="L1074" s="2"/>
      <c r="M1074" s="4">
        <v>2400</v>
      </c>
      <c r="N1074" s="2"/>
      <c r="O1074" s="4">
        <v>0</v>
      </c>
      <c r="P1074" s="2"/>
      <c r="Q1074" s="4">
        <f t="shared" si="39"/>
        <v>2400</v>
      </c>
      <c r="T1074" s="14"/>
    </row>
    <row r="1075" spans="1:20" ht="11.85" hidden="1" customHeight="1" x14ac:dyDescent="0.2">
      <c r="A1075" s="3" t="s">
        <v>588</v>
      </c>
      <c r="C1075" s="2">
        <v>0</v>
      </c>
      <c r="D1075" s="2"/>
      <c r="E1075" s="2">
        <v>0</v>
      </c>
      <c r="F1075" s="2"/>
      <c r="G1075" s="2">
        <v>0</v>
      </c>
      <c r="H1075" s="2"/>
      <c r="I1075" s="2">
        <v>0</v>
      </c>
      <c r="J1075" s="2"/>
      <c r="K1075" s="4">
        <v>0</v>
      </c>
      <c r="L1075" s="2"/>
      <c r="M1075" s="4">
        <v>0</v>
      </c>
      <c r="N1075" s="2"/>
      <c r="O1075" s="4">
        <v>0</v>
      </c>
      <c r="P1075" s="2"/>
      <c r="Q1075" s="4">
        <f t="shared" si="39"/>
        <v>0</v>
      </c>
      <c r="T1075" s="14"/>
    </row>
    <row r="1076" spans="1:20" ht="11.85" customHeight="1" x14ac:dyDescent="0.2">
      <c r="A1076" s="3" t="s">
        <v>589</v>
      </c>
      <c r="C1076" s="2">
        <v>9417.08</v>
      </c>
      <c r="D1076" s="2"/>
      <c r="E1076" s="2">
        <v>8160.35</v>
      </c>
      <c r="F1076" s="2"/>
      <c r="G1076" s="2">
        <v>7724.4</v>
      </c>
      <c r="H1076" s="2"/>
      <c r="I1076" s="2">
        <v>8300</v>
      </c>
      <c r="J1076" s="2"/>
      <c r="K1076" s="4">
        <v>8300</v>
      </c>
      <c r="L1076" s="2"/>
      <c r="M1076" s="4">
        <v>10200</v>
      </c>
      <c r="N1076" s="2"/>
      <c r="O1076" s="4">
        <v>0</v>
      </c>
      <c r="P1076" s="2"/>
      <c r="Q1076" s="4">
        <f t="shared" si="39"/>
        <v>10200</v>
      </c>
      <c r="T1076" s="14"/>
    </row>
    <row r="1077" spans="1:20" ht="11.85" customHeight="1" x14ac:dyDescent="0.2">
      <c r="A1077" s="3" t="s">
        <v>590</v>
      </c>
      <c r="C1077" s="15">
        <v>2783.64</v>
      </c>
      <c r="D1077" s="2"/>
      <c r="E1077" s="15">
        <v>1467</v>
      </c>
      <c r="F1077" s="2"/>
      <c r="G1077" s="15">
        <v>17291.189999999999</v>
      </c>
      <c r="H1077" s="2"/>
      <c r="I1077" s="15">
        <v>3000</v>
      </c>
      <c r="J1077" s="2"/>
      <c r="K1077" s="16">
        <v>10361</v>
      </c>
      <c r="L1077" s="2"/>
      <c r="M1077" s="16">
        <v>6000</v>
      </c>
      <c r="N1077" s="2"/>
      <c r="O1077" s="16">
        <v>0</v>
      </c>
      <c r="P1077" s="2"/>
      <c r="Q1077" s="16">
        <f t="shared" si="39"/>
        <v>6000</v>
      </c>
      <c r="T1077" s="14"/>
    </row>
    <row r="1078" spans="1:20" ht="11.85" customHeight="1" x14ac:dyDescent="0.2">
      <c r="A1078" s="3" t="s">
        <v>287</v>
      </c>
      <c r="C1078" s="2">
        <f>SUM(C1064:C1077)</f>
        <v>44916.590000000004</v>
      </c>
      <c r="D1078" s="2"/>
      <c r="E1078" s="2">
        <f>SUM(E1064:E1077)</f>
        <v>50587.56</v>
      </c>
      <c r="F1078" s="2"/>
      <c r="G1078" s="2">
        <f>SUM(G1064:G1077)</f>
        <v>65499.400000000009</v>
      </c>
      <c r="H1078" s="2"/>
      <c r="I1078" s="2">
        <f>SUM(I1064:I1077)</f>
        <v>65370</v>
      </c>
      <c r="J1078" s="2"/>
      <c r="K1078" s="4">
        <f>SUM(K1064:K1077)</f>
        <v>72731</v>
      </c>
      <c r="L1078" s="2"/>
      <c r="M1078" s="4">
        <f>SUM(M1064:M1077)</f>
        <v>73130</v>
      </c>
      <c r="N1078" s="2"/>
      <c r="O1078" s="26">
        <f>SUM(O1064:O1077)</f>
        <v>0</v>
      </c>
      <c r="P1078" s="2"/>
      <c r="Q1078" s="4">
        <f>SUM(Q1064:Q1077)</f>
        <v>73130</v>
      </c>
    </row>
    <row r="1079" spans="1:20" ht="11.85" customHeight="1" x14ac:dyDescent="0.2"/>
    <row r="1080" spans="1:20" ht="11.85" customHeight="1" x14ac:dyDescent="0.2">
      <c r="A1080" s="13" t="s">
        <v>288</v>
      </c>
      <c r="D1080" s="2"/>
      <c r="F1080" s="2"/>
      <c r="H1080" s="2"/>
      <c r="J1080" s="2"/>
      <c r="L1080" s="2"/>
      <c r="N1080" s="2"/>
      <c r="P1080" s="2"/>
    </row>
    <row r="1081" spans="1:20" ht="11.85" customHeight="1" x14ac:dyDescent="0.2">
      <c r="A1081" s="3" t="s">
        <v>591</v>
      </c>
      <c r="C1081" s="2">
        <v>1320.46</v>
      </c>
      <c r="D1081" s="2"/>
      <c r="E1081" s="2">
        <v>501.37</v>
      </c>
      <c r="F1081" s="2"/>
      <c r="G1081" s="2">
        <v>850</v>
      </c>
      <c r="H1081" s="2"/>
      <c r="I1081" s="2">
        <v>1200</v>
      </c>
      <c r="J1081" s="2"/>
      <c r="K1081" s="4">
        <v>1200</v>
      </c>
      <c r="L1081" s="2"/>
      <c r="M1081" s="4">
        <v>1200</v>
      </c>
      <c r="N1081" s="2"/>
      <c r="O1081" s="4">
        <v>0</v>
      </c>
      <c r="P1081" s="2"/>
      <c r="Q1081" s="4">
        <f t="shared" ref="Q1081:Q1100" si="40">M1081+O1081</f>
        <v>1200</v>
      </c>
      <c r="T1081" s="14"/>
    </row>
    <row r="1082" spans="1:20" ht="11.85" customHeight="1" x14ac:dyDescent="0.2">
      <c r="A1082" s="3" t="s">
        <v>592</v>
      </c>
      <c r="C1082" s="2">
        <v>6942.46</v>
      </c>
      <c r="D1082" s="2"/>
      <c r="E1082" s="2">
        <v>8368.8799999999992</v>
      </c>
      <c r="F1082" s="2"/>
      <c r="G1082" s="2">
        <v>7152.78</v>
      </c>
      <c r="H1082" s="2"/>
      <c r="I1082" s="2">
        <v>8600</v>
      </c>
      <c r="J1082" s="2"/>
      <c r="K1082" s="4">
        <v>8600</v>
      </c>
      <c r="L1082" s="2"/>
      <c r="M1082" s="4">
        <v>8600</v>
      </c>
      <c r="N1082" s="2"/>
      <c r="O1082" s="4">
        <v>0</v>
      </c>
      <c r="P1082" s="2"/>
      <c r="Q1082" s="4">
        <f t="shared" si="40"/>
        <v>8600</v>
      </c>
      <c r="T1082" s="14"/>
    </row>
    <row r="1083" spans="1:20" ht="11.85" customHeight="1" x14ac:dyDescent="0.2">
      <c r="A1083" s="3" t="s">
        <v>593</v>
      </c>
      <c r="C1083" s="2">
        <v>10138.290000000001</v>
      </c>
      <c r="D1083" s="2"/>
      <c r="E1083" s="2">
        <v>11267.33</v>
      </c>
      <c r="F1083" s="2"/>
      <c r="G1083" s="2">
        <v>12222.68</v>
      </c>
      <c r="H1083" s="2"/>
      <c r="I1083" s="2">
        <v>11350</v>
      </c>
      <c r="J1083" s="2"/>
      <c r="K1083" s="4">
        <v>11350</v>
      </c>
      <c r="L1083" s="2"/>
      <c r="M1083" s="4">
        <v>11350</v>
      </c>
      <c r="N1083" s="2"/>
      <c r="O1083" s="4">
        <v>0</v>
      </c>
      <c r="P1083" s="2"/>
      <c r="Q1083" s="4">
        <f t="shared" si="40"/>
        <v>11350</v>
      </c>
      <c r="T1083" s="14"/>
    </row>
    <row r="1084" spans="1:20" ht="11.85" customHeight="1" x14ac:dyDescent="0.2">
      <c r="A1084" s="3" t="s">
        <v>594</v>
      </c>
      <c r="C1084" s="2">
        <v>17171.72</v>
      </c>
      <c r="D1084" s="2"/>
      <c r="E1084" s="2">
        <v>20335.22</v>
      </c>
      <c r="F1084" s="2"/>
      <c r="G1084" s="2">
        <v>29949.27</v>
      </c>
      <c r="H1084" s="2"/>
      <c r="I1084" s="2">
        <v>31000</v>
      </c>
      <c r="J1084" s="2"/>
      <c r="K1084" s="4">
        <v>31000</v>
      </c>
      <c r="L1084" s="2"/>
      <c r="M1084" s="4">
        <v>31000</v>
      </c>
      <c r="N1084" s="2"/>
      <c r="O1084" s="4">
        <v>0</v>
      </c>
      <c r="P1084" s="2"/>
      <c r="Q1084" s="4">
        <f t="shared" si="40"/>
        <v>31000</v>
      </c>
      <c r="T1084" s="14"/>
    </row>
    <row r="1085" spans="1:20" ht="11.85" customHeight="1" x14ac:dyDescent="0.2">
      <c r="A1085" s="3" t="s">
        <v>595</v>
      </c>
      <c r="C1085" s="2">
        <v>23303.759999999998</v>
      </c>
      <c r="D1085" s="2"/>
      <c r="E1085" s="2">
        <v>6316.05</v>
      </c>
      <c r="F1085" s="2"/>
      <c r="G1085" s="2">
        <v>21018.69</v>
      </c>
      <c r="H1085" s="2"/>
      <c r="I1085" s="2">
        <v>15000</v>
      </c>
      <c r="J1085" s="2"/>
      <c r="K1085" s="4">
        <v>15000</v>
      </c>
      <c r="L1085" s="2"/>
      <c r="M1085" s="4">
        <v>15000</v>
      </c>
      <c r="N1085" s="2"/>
      <c r="O1085" s="4">
        <v>0</v>
      </c>
      <c r="P1085" s="2"/>
      <c r="Q1085" s="4">
        <f t="shared" si="40"/>
        <v>15000</v>
      </c>
      <c r="T1085" s="14"/>
    </row>
    <row r="1086" spans="1:20" ht="11.85" customHeight="1" x14ac:dyDescent="0.2">
      <c r="A1086" s="3" t="s">
        <v>596</v>
      </c>
      <c r="C1086" s="2">
        <v>1716.1</v>
      </c>
      <c r="D1086" s="2"/>
      <c r="E1086" s="2">
        <v>872.47</v>
      </c>
      <c r="F1086" s="2"/>
      <c r="G1086" s="2">
        <v>2969.1</v>
      </c>
      <c r="H1086" s="2"/>
      <c r="I1086" s="2">
        <v>500</v>
      </c>
      <c r="J1086" s="2"/>
      <c r="K1086" s="4">
        <v>500</v>
      </c>
      <c r="L1086" s="2"/>
      <c r="M1086" s="4">
        <v>500</v>
      </c>
      <c r="N1086" s="2"/>
      <c r="O1086" s="4">
        <v>0</v>
      </c>
      <c r="P1086" s="2"/>
      <c r="Q1086" s="4">
        <f t="shared" si="40"/>
        <v>500</v>
      </c>
      <c r="T1086" s="14"/>
    </row>
    <row r="1087" spans="1:20" ht="11.85" customHeight="1" x14ac:dyDescent="0.2">
      <c r="A1087" s="3" t="s">
        <v>597</v>
      </c>
      <c r="C1087" s="2">
        <v>725</v>
      </c>
      <c r="D1087" s="2"/>
      <c r="E1087" s="2">
        <v>1452.54</v>
      </c>
      <c r="F1087" s="2"/>
      <c r="G1087" s="2">
        <v>1011.06</v>
      </c>
      <c r="H1087" s="2"/>
      <c r="I1087" s="2">
        <v>2500</v>
      </c>
      <c r="J1087" s="2"/>
      <c r="K1087" s="4">
        <v>2500</v>
      </c>
      <c r="L1087" s="2"/>
      <c r="M1087" s="4">
        <v>2500</v>
      </c>
      <c r="N1087" s="2"/>
      <c r="O1087" s="4">
        <v>0</v>
      </c>
      <c r="P1087" s="2"/>
      <c r="Q1087" s="4">
        <f t="shared" si="40"/>
        <v>2500</v>
      </c>
      <c r="T1087" s="14"/>
    </row>
    <row r="1088" spans="1:20" ht="11.85" customHeight="1" x14ac:dyDescent="0.2">
      <c r="A1088" s="3" t="s">
        <v>598</v>
      </c>
      <c r="C1088" s="2">
        <v>0</v>
      </c>
      <c r="D1088" s="2"/>
      <c r="E1088" s="2">
        <v>247.89</v>
      </c>
      <c r="F1088" s="2"/>
      <c r="G1088" s="2">
        <v>0</v>
      </c>
      <c r="H1088" s="2"/>
      <c r="I1088" s="2">
        <v>250</v>
      </c>
      <c r="J1088" s="2"/>
      <c r="K1088" s="4">
        <v>250</v>
      </c>
      <c r="L1088" s="2"/>
      <c r="M1088" s="4">
        <v>250</v>
      </c>
      <c r="N1088" s="2"/>
      <c r="O1088" s="4">
        <v>0</v>
      </c>
      <c r="P1088" s="2"/>
      <c r="Q1088" s="4">
        <f t="shared" si="40"/>
        <v>250</v>
      </c>
      <c r="T1088" s="14"/>
    </row>
    <row r="1089" spans="1:21" ht="11.85" customHeight="1" x14ac:dyDescent="0.2">
      <c r="A1089" s="3" t="s">
        <v>599</v>
      </c>
      <c r="C1089" s="2">
        <v>1756.38</v>
      </c>
      <c r="D1089" s="2"/>
      <c r="E1089" s="2">
        <v>42311.67</v>
      </c>
      <c r="F1089" s="2"/>
      <c r="G1089" s="2">
        <v>2523.2399999999998</v>
      </c>
      <c r="H1089" s="2"/>
      <c r="I1089" s="2">
        <v>3500</v>
      </c>
      <c r="J1089" s="2"/>
      <c r="K1089" s="4">
        <v>41500</v>
      </c>
      <c r="L1089" s="2"/>
      <c r="M1089" s="4">
        <v>3500</v>
      </c>
      <c r="N1089" s="2"/>
      <c r="O1089" s="4">
        <v>0</v>
      </c>
      <c r="P1089" s="2"/>
      <c r="Q1089" s="4">
        <f t="shared" si="40"/>
        <v>3500</v>
      </c>
      <c r="T1089" s="14"/>
    </row>
    <row r="1090" spans="1:21" ht="11.85" customHeight="1" x14ac:dyDescent="0.2">
      <c r="A1090" s="3" t="s">
        <v>600</v>
      </c>
      <c r="C1090" s="2">
        <v>295.60000000000002</v>
      </c>
      <c r="D1090" s="2"/>
      <c r="E1090" s="2">
        <v>0</v>
      </c>
      <c r="F1090" s="2"/>
      <c r="G1090" s="2">
        <v>0</v>
      </c>
      <c r="H1090" s="2"/>
      <c r="I1090" s="2">
        <v>0</v>
      </c>
      <c r="J1090" s="2"/>
      <c r="K1090" s="4">
        <v>0</v>
      </c>
      <c r="L1090" s="2"/>
      <c r="M1090" s="4">
        <v>0</v>
      </c>
      <c r="N1090" s="2"/>
      <c r="O1090" s="4">
        <v>0</v>
      </c>
      <c r="P1090" s="2"/>
      <c r="Q1090" s="4">
        <f t="shared" si="40"/>
        <v>0</v>
      </c>
      <c r="T1090" s="14"/>
    </row>
    <row r="1091" spans="1:21" ht="11.85" customHeight="1" x14ac:dyDescent="0.2">
      <c r="A1091" s="3" t="s">
        <v>601</v>
      </c>
      <c r="C1091" s="2">
        <v>11899.77</v>
      </c>
      <c r="D1091" s="2"/>
      <c r="E1091" s="2">
        <v>13309.74</v>
      </c>
      <c r="F1091" s="2"/>
      <c r="G1091" s="2">
        <v>10142.35</v>
      </c>
      <c r="H1091" s="2"/>
      <c r="I1091" s="2">
        <v>6137</v>
      </c>
      <c r="J1091" s="2"/>
      <c r="K1091" s="4">
        <v>11000</v>
      </c>
      <c r="L1091" s="2"/>
      <c r="M1091" s="4">
        <v>11000</v>
      </c>
      <c r="N1091" s="2"/>
      <c r="O1091" s="26">
        <v>0</v>
      </c>
      <c r="P1091" s="2"/>
      <c r="Q1091" s="4">
        <f t="shared" si="40"/>
        <v>11000</v>
      </c>
      <c r="T1091" s="14"/>
    </row>
    <row r="1092" spans="1:21" ht="11.85" customHeight="1" x14ac:dyDescent="0.2">
      <c r="A1092" s="3" t="s">
        <v>602</v>
      </c>
      <c r="C1092" s="2">
        <v>1137</v>
      </c>
      <c r="D1092" s="2"/>
      <c r="E1092" s="2">
        <v>1241.67</v>
      </c>
      <c r="F1092" s="2"/>
      <c r="G1092" s="2">
        <v>817.69</v>
      </c>
      <c r="H1092" s="2"/>
      <c r="I1092" s="2">
        <v>1035</v>
      </c>
      <c r="J1092" s="2"/>
      <c r="K1092" s="4">
        <v>1035</v>
      </c>
      <c r="L1092" s="2"/>
      <c r="M1092" s="4">
        <v>1035</v>
      </c>
      <c r="N1092" s="2"/>
      <c r="O1092" s="4">
        <v>0</v>
      </c>
      <c r="P1092" s="2"/>
      <c r="Q1092" s="4">
        <f t="shared" si="40"/>
        <v>1035</v>
      </c>
      <c r="T1092" s="14"/>
    </row>
    <row r="1093" spans="1:21" ht="11.85" hidden="1" customHeight="1" x14ac:dyDescent="0.2">
      <c r="A1093" s="3" t="s">
        <v>603</v>
      </c>
      <c r="C1093" s="2">
        <v>0</v>
      </c>
      <c r="D1093" s="2"/>
      <c r="E1093" s="2">
        <v>0</v>
      </c>
      <c r="F1093" s="2"/>
      <c r="G1093" s="2">
        <v>0</v>
      </c>
      <c r="H1093" s="2"/>
      <c r="I1093" s="2">
        <v>0</v>
      </c>
      <c r="J1093" s="2"/>
      <c r="K1093" s="4">
        <v>0</v>
      </c>
      <c r="L1093" s="2"/>
      <c r="M1093" s="4">
        <v>0</v>
      </c>
      <c r="N1093" s="2"/>
      <c r="O1093" s="4">
        <v>0</v>
      </c>
      <c r="P1093" s="2"/>
      <c r="Q1093" s="4">
        <f t="shared" si="40"/>
        <v>0</v>
      </c>
      <c r="T1093" s="14"/>
    </row>
    <row r="1094" spans="1:21" ht="11.85" customHeight="1" x14ac:dyDescent="0.2">
      <c r="A1094" s="3" t="s">
        <v>604</v>
      </c>
      <c r="C1094" s="2">
        <v>4829.01</v>
      </c>
      <c r="D1094" s="2"/>
      <c r="E1094" s="2">
        <v>10816.4</v>
      </c>
      <c r="F1094" s="2"/>
      <c r="G1094" s="2">
        <v>14450.48</v>
      </c>
      <c r="H1094" s="2"/>
      <c r="I1094" s="2">
        <v>11500</v>
      </c>
      <c r="J1094" s="2"/>
      <c r="K1094" s="4">
        <v>5500</v>
      </c>
      <c r="L1094" s="2"/>
      <c r="M1094" s="4">
        <v>11500</v>
      </c>
      <c r="N1094" s="2"/>
      <c r="O1094" s="4">
        <v>0</v>
      </c>
      <c r="P1094" s="2"/>
      <c r="Q1094" s="4">
        <f t="shared" si="40"/>
        <v>11500</v>
      </c>
      <c r="T1094" s="14"/>
    </row>
    <row r="1095" spans="1:21" ht="11.85" customHeight="1" x14ac:dyDescent="0.2">
      <c r="A1095" s="3" t="s">
        <v>605</v>
      </c>
      <c r="C1095" s="2">
        <v>753.7</v>
      </c>
      <c r="D1095" s="2"/>
      <c r="E1095" s="2">
        <v>2000</v>
      </c>
      <c r="F1095" s="2"/>
      <c r="G1095" s="2">
        <v>441.85</v>
      </c>
      <c r="H1095" s="2"/>
      <c r="I1095" s="2">
        <v>5000</v>
      </c>
      <c r="J1095" s="2"/>
      <c r="K1095" s="4">
        <v>5000</v>
      </c>
      <c r="L1095" s="2"/>
      <c r="M1095" s="4">
        <v>5000</v>
      </c>
      <c r="N1095" s="2"/>
      <c r="O1095" s="4">
        <v>0</v>
      </c>
      <c r="P1095" s="2"/>
      <c r="Q1095" s="4">
        <f t="shared" si="40"/>
        <v>5000</v>
      </c>
      <c r="T1095" s="14"/>
    </row>
    <row r="1096" spans="1:21" ht="11.85" customHeight="1" x14ac:dyDescent="0.2">
      <c r="A1096" s="3" t="s">
        <v>606</v>
      </c>
      <c r="C1096" s="2">
        <v>0</v>
      </c>
      <c r="D1096" s="2"/>
      <c r="E1096" s="2">
        <v>0</v>
      </c>
      <c r="F1096" s="2"/>
      <c r="G1096" s="2">
        <v>0</v>
      </c>
      <c r="H1096" s="2"/>
      <c r="I1096" s="2">
        <v>0</v>
      </c>
      <c r="J1096" s="2"/>
      <c r="K1096" s="4">
        <v>0</v>
      </c>
      <c r="L1096" s="2"/>
      <c r="M1096" s="4">
        <v>0</v>
      </c>
      <c r="N1096" s="2"/>
      <c r="O1096" s="4">
        <v>0</v>
      </c>
      <c r="P1096" s="2"/>
      <c r="Q1096" s="4">
        <f t="shared" si="40"/>
        <v>0</v>
      </c>
      <c r="T1096" s="14"/>
    </row>
    <row r="1097" spans="1:21" ht="11.85" customHeight="1" x14ac:dyDescent="0.2">
      <c r="A1097" s="3" t="s">
        <v>607</v>
      </c>
      <c r="C1097" s="2">
        <v>5419.72</v>
      </c>
      <c r="D1097" s="2"/>
      <c r="E1097" s="2">
        <v>0</v>
      </c>
      <c r="F1097" s="2"/>
      <c r="G1097" s="2">
        <v>9800</v>
      </c>
      <c r="H1097" s="2"/>
      <c r="I1097" s="2">
        <v>0</v>
      </c>
      <c r="J1097" s="2"/>
      <c r="K1097" s="4">
        <v>0</v>
      </c>
      <c r="L1097" s="2"/>
      <c r="M1097" s="4">
        <v>0</v>
      </c>
      <c r="N1097" s="2"/>
      <c r="O1097" s="4">
        <v>0</v>
      </c>
      <c r="P1097" s="2"/>
      <c r="Q1097" s="4">
        <f t="shared" si="40"/>
        <v>0</v>
      </c>
      <c r="T1097" s="14"/>
    </row>
    <row r="1098" spans="1:21" ht="11.85" hidden="1" customHeight="1" x14ac:dyDescent="0.2">
      <c r="A1098" s="3" t="s">
        <v>608</v>
      </c>
      <c r="C1098" s="2">
        <v>0</v>
      </c>
      <c r="D1098" s="2"/>
      <c r="E1098" s="2">
        <v>0</v>
      </c>
      <c r="F1098" s="2"/>
      <c r="G1098" s="2">
        <v>0</v>
      </c>
      <c r="H1098" s="2"/>
      <c r="I1098" s="2">
        <v>0</v>
      </c>
      <c r="J1098" s="2"/>
      <c r="K1098" s="4">
        <v>0</v>
      </c>
      <c r="L1098" s="2"/>
      <c r="M1098" s="4">
        <v>0</v>
      </c>
      <c r="N1098" s="2"/>
      <c r="O1098" s="4">
        <v>0</v>
      </c>
      <c r="P1098" s="2"/>
      <c r="Q1098" s="4">
        <f t="shared" si="40"/>
        <v>0</v>
      </c>
      <c r="T1098" s="14"/>
    </row>
    <row r="1099" spans="1:21" ht="11.85" customHeight="1" x14ac:dyDescent="0.2">
      <c r="A1099" s="3" t="s">
        <v>609</v>
      </c>
      <c r="C1099" s="2">
        <v>6</v>
      </c>
      <c r="D1099" s="2"/>
      <c r="E1099" s="2">
        <v>12</v>
      </c>
      <c r="F1099" s="2"/>
      <c r="G1099" s="2">
        <v>0</v>
      </c>
      <c r="H1099" s="2"/>
      <c r="I1099" s="2">
        <v>0</v>
      </c>
      <c r="J1099" s="2"/>
      <c r="K1099" s="4">
        <v>0</v>
      </c>
      <c r="L1099" s="2"/>
      <c r="M1099" s="4">
        <v>0</v>
      </c>
      <c r="N1099" s="2"/>
      <c r="O1099" s="4">
        <v>0</v>
      </c>
      <c r="P1099" s="2"/>
      <c r="Q1099" s="4">
        <f t="shared" si="40"/>
        <v>0</v>
      </c>
      <c r="T1099" s="14"/>
    </row>
    <row r="1100" spans="1:21" ht="11.85" customHeight="1" x14ac:dyDescent="0.2">
      <c r="A1100" s="3" t="s">
        <v>610</v>
      </c>
      <c r="C1100" s="2">
        <v>3352.92</v>
      </c>
      <c r="D1100" s="2"/>
      <c r="E1100" s="2">
        <v>7903.41</v>
      </c>
      <c r="F1100" s="2"/>
      <c r="G1100" s="2">
        <v>6984.5</v>
      </c>
      <c r="H1100" s="2"/>
      <c r="I1100" s="2">
        <v>6100</v>
      </c>
      <c r="J1100" s="2"/>
      <c r="K1100" s="4">
        <v>6100</v>
      </c>
      <c r="L1100" s="2"/>
      <c r="M1100" s="4">
        <v>6100</v>
      </c>
      <c r="N1100" s="2"/>
      <c r="O1100" s="4">
        <v>0</v>
      </c>
      <c r="P1100" s="2"/>
      <c r="Q1100" s="4">
        <f t="shared" si="40"/>
        <v>6100</v>
      </c>
      <c r="T1100" s="14"/>
    </row>
    <row r="1101" spans="1:21" ht="11.85" customHeight="1" x14ac:dyDescent="0.2">
      <c r="A1101" s="3" t="s">
        <v>611</v>
      </c>
      <c r="C1101" s="15">
        <v>23501.040000000001</v>
      </c>
      <c r="D1101" s="2"/>
      <c r="E1101" s="15">
        <v>59469.73</v>
      </c>
      <c r="F1101" s="2"/>
      <c r="G1101" s="15">
        <v>73842.960000000006</v>
      </c>
      <c r="H1101" s="2"/>
      <c r="I1101" s="15">
        <v>88100</v>
      </c>
      <c r="J1101" s="2"/>
      <c r="K1101" s="16">
        <v>88100</v>
      </c>
      <c r="L1101" s="2"/>
      <c r="M1101" s="16">
        <v>77000</v>
      </c>
      <c r="N1101" s="2"/>
      <c r="O1101" s="16">
        <v>0</v>
      </c>
      <c r="P1101" s="2"/>
      <c r="Q1101" s="16">
        <f>M1101+O1101</f>
        <v>77000</v>
      </c>
      <c r="T1101" s="14"/>
    </row>
    <row r="1102" spans="1:21" ht="11.85" customHeight="1" x14ac:dyDescent="0.2">
      <c r="A1102" s="3" t="s">
        <v>310</v>
      </c>
      <c r="C1102" s="2">
        <f>SUM(C1081:C1085)+SUM(C1086:C1101)</f>
        <v>114268.93000000001</v>
      </c>
      <c r="D1102" s="2"/>
      <c r="E1102" s="2">
        <f>SUM(E1081:E1085)+SUM(E1086:E1101)</f>
        <v>186426.37</v>
      </c>
      <c r="F1102" s="2"/>
      <c r="G1102" s="2">
        <f>SUM(G1081:G1085)+SUM(G1086:G1101)</f>
        <v>194176.65000000002</v>
      </c>
      <c r="H1102" s="2"/>
      <c r="I1102" s="2">
        <f>SUM(I1081:I1085)+SUM(I1086:I1101)</f>
        <v>191772</v>
      </c>
      <c r="J1102" s="2"/>
      <c r="K1102" s="4">
        <f>SUM(K1081:K1085)+SUM(K1086:K1101)</f>
        <v>228635</v>
      </c>
      <c r="L1102" s="2"/>
      <c r="M1102" s="4">
        <f>SUM(M1081:M1085)+SUM(M1086:M1101)</f>
        <v>185535</v>
      </c>
      <c r="N1102" s="2"/>
      <c r="O1102" s="26">
        <f>SUM(O1081:O1101)</f>
        <v>0</v>
      </c>
      <c r="P1102" s="2"/>
      <c r="Q1102" s="4">
        <f>SUM(Q1081:Q1101)</f>
        <v>185535</v>
      </c>
      <c r="R1102" s="2"/>
      <c r="U1102" s="2"/>
    </row>
    <row r="1103" spans="1:21" ht="11.85" customHeight="1" x14ac:dyDescent="0.2">
      <c r="D1103" s="2"/>
      <c r="F1103" s="2"/>
      <c r="H1103" s="2"/>
      <c r="J1103" s="2"/>
      <c r="L1103" s="2"/>
      <c r="N1103" s="2"/>
      <c r="P1103" s="2"/>
    </row>
    <row r="1104" spans="1:21" ht="11.85" customHeight="1" x14ac:dyDescent="0.2">
      <c r="D1104" s="2"/>
      <c r="F1104" s="2"/>
      <c r="H1104" s="2"/>
      <c r="J1104" s="2"/>
      <c r="L1104" s="2"/>
      <c r="N1104" s="2"/>
      <c r="P1104" s="2"/>
    </row>
    <row r="1105" spans="1:21" ht="11.85" customHeight="1" x14ac:dyDescent="0.2">
      <c r="D1105" s="2"/>
      <c r="F1105" s="2"/>
      <c r="H1105" s="2"/>
      <c r="J1105" s="2"/>
      <c r="L1105" s="2"/>
      <c r="N1105" s="2"/>
      <c r="P1105" s="2"/>
    </row>
    <row r="1106" spans="1:21" ht="11.85" customHeight="1" x14ac:dyDescent="0.2">
      <c r="A1106" s="1"/>
      <c r="B1106" s="1"/>
      <c r="E1106" s="2" t="str">
        <f>$E$1</f>
        <v>CITY OF BRADY</v>
      </c>
    </row>
    <row r="1107" spans="1:21" ht="11.85" customHeight="1" x14ac:dyDescent="0.2">
      <c r="E1107" s="2" t="str">
        <f>$E$2</f>
        <v>BUDGET REPORT</v>
      </c>
    </row>
    <row r="1108" spans="1:21" ht="11.85" customHeight="1" x14ac:dyDescent="0.2">
      <c r="E1108" s="2" t="str">
        <f>$E$3</f>
        <v>FISCAL YEAR 2019 - 2020</v>
      </c>
    </row>
    <row r="1109" spans="1:21" ht="11.85" customHeight="1" x14ac:dyDescent="0.2">
      <c r="A1109" s="3" t="s">
        <v>3</v>
      </c>
    </row>
    <row r="1110" spans="1:21" ht="11.85" customHeight="1" x14ac:dyDescent="0.2">
      <c r="A1110" s="3" t="s">
        <v>567</v>
      </c>
    </row>
    <row r="1111" spans="1:21" ht="11.85" customHeight="1" x14ac:dyDescent="0.2">
      <c r="I1111" s="55" t="str">
        <f>$I$6</f>
        <v>(----- 2018-2019 ------)</v>
      </c>
      <c r="J1111" s="55"/>
      <c r="K1111" s="55"/>
      <c r="L1111" s="6"/>
      <c r="M1111" s="55" t="str">
        <f>$M$6</f>
        <v>2019-2020</v>
      </c>
      <c r="N1111" s="55"/>
      <c r="O1111" s="55"/>
      <c r="P1111" s="55"/>
      <c r="Q1111" s="55"/>
    </row>
    <row r="1112" spans="1:21" ht="11.85" customHeight="1" x14ac:dyDescent="0.2">
      <c r="C1112" s="7" t="str">
        <f>$C$7</f>
        <v>2015-2016</v>
      </c>
      <c r="D1112" s="6"/>
      <c r="E1112" s="7" t="str">
        <f>$E$7</f>
        <v>2016-2017</v>
      </c>
      <c r="F1112" s="6"/>
      <c r="G1112" s="7" t="str">
        <f>$G$7</f>
        <v>2017-2018</v>
      </c>
      <c r="H1112" s="6"/>
      <c r="I1112" s="7" t="s">
        <v>9</v>
      </c>
      <c r="J1112" s="6"/>
      <c r="K1112" s="8" t="str">
        <f>+$K$7</f>
        <v>PROJECTED</v>
      </c>
      <c r="L1112" s="6"/>
      <c r="M1112" s="8" t="str">
        <f>$M$7</f>
        <v>2019-2020</v>
      </c>
      <c r="N1112" s="6"/>
      <c r="O1112" s="8" t="str">
        <f>$O$7</f>
        <v>2019-2020</v>
      </c>
      <c r="P1112" s="6"/>
      <c r="Q1112" s="8" t="str">
        <f>$Q$7</f>
        <v>APPROVED</v>
      </c>
    </row>
    <row r="1113" spans="1:21" ht="11.85" customHeight="1" x14ac:dyDescent="0.2">
      <c r="A1113" s="9" t="s">
        <v>257</v>
      </c>
      <c r="C1113" s="10" t="s">
        <v>12</v>
      </c>
      <c r="D1113" s="6"/>
      <c r="E1113" s="10" t="s">
        <v>12</v>
      </c>
      <c r="F1113" s="6"/>
      <c r="G1113" s="10" t="s">
        <v>12</v>
      </c>
      <c r="H1113" s="6"/>
      <c r="I1113" s="10" t="s">
        <v>13</v>
      </c>
      <c r="J1113" s="6"/>
      <c r="K1113" s="11" t="s">
        <v>13</v>
      </c>
      <c r="L1113" s="6"/>
      <c r="M1113" s="11" t="str">
        <f>$M$8</f>
        <v>BASE</v>
      </c>
      <c r="N1113" s="6"/>
      <c r="O1113" s="11" t="str">
        <f>$O$8</f>
        <v>SUPPLEMENTAL</v>
      </c>
      <c r="P1113" s="6"/>
      <c r="Q1113" s="11" t="str">
        <f>$Q$8</f>
        <v>BUDGET</v>
      </c>
    </row>
    <row r="1114" spans="1:21" ht="11.85" customHeight="1" x14ac:dyDescent="0.2">
      <c r="D1114" s="2"/>
      <c r="F1114" s="2"/>
      <c r="H1114" s="2"/>
      <c r="J1114" s="2"/>
      <c r="L1114" s="2"/>
      <c r="N1114" s="2"/>
      <c r="P1114" s="2"/>
    </row>
    <row r="1115" spans="1:21" ht="11.85" customHeight="1" x14ac:dyDescent="0.2">
      <c r="A1115" s="3" t="s">
        <v>612</v>
      </c>
      <c r="C1115" s="20">
        <v>0</v>
      </c>
      <c r="D1115" s="2"/>
      <c r="E1115" s="20">
        <v>0</v>
      </c>
      <c r="F1115" s="2"/>
      <c r="G1115" s="20">
        <v>7500</v>
      </c>
      <c r="H1115" s="2"/>
      <c r="I1115" s="20">
        <v>0</v>
      </c>
      <c r="J1115" s="2"/>
      <c r="K1115" s="21">
        <v>71900</v>
      </c>
      <c r="L1115" s="2"/>
      <c r="M1115" s="21">
        <v>0</v>
      </c>
      <c r="N1115" s="2"/>
      <c r="O1115" s="21">
        <v>0</v>
      </c>
      <c r="P1115" s="2"/>
      <c r="Q1115" s="21">
        <f>M1115+O1115</f>
        <v>0</v>
      </c>
      <c r="T1115" s="14"/>
    </row>
    <row r="1116" spans="1:21" ht="11.85" customHeight="1" x14ac:dyDescent="0.2">
      <c r="A1116" s="3" t="s">
        <v>613</v>
      </c>
      <c r="C1116" s="15">
        <v>128370</v>
      </c>
      <c r="D1116" s="2"/>
      <c r="E1116" s="15">
        <v>0</v>
      </c>
      <c r="F1116" s="2"/>
      <c r="G1116" s="15">
        <v>75836</v>
      </c>
      <c r="H1116" s="2"/>
      <c r="I1116" s="15">
        <v>43000</v>
      </c>
      <c r="J1116" s="2"/>
      <c r="K1116" s="16">
        <v>43000</v>
      </c>
      <c r="L1116" s="2"/>
      <c r="M1116" s="16">
        <v>43000</v>
      </c>
      <c r="N1116" s="2"/>
      <c r="O1116" s="16">
        <v>0</v>
      </c>
      <c r="P1116" s="2"/>
      <c r="Q1116" s="16">
        <f>M1116+O1116</f>
        <v>43000</v>
      </c>
      <c r="T1116" s="14"/>
    </row>
    <row r="1117" spans="1:21" ht="11.85" customHeight="1" x14ac:dyDescent="0.2">
      <c r="A1117" s="3" t="s">
        <v>313</v>
      </c>
      <c r="C1117" s="2">
        <f>SUM(C1115:C1116)</f>
        <v>128370</v>
      </c>
      <c r="D1117" s="2"/>
      <c r="E1117" s="2">
        <f>SUM(E1115:E1116)</f>
        <v>0</v>
      </c>
      <c r="F1117" s="2"/>
      <c r="G1117" s="2">
        <f>SUM(G1115:G1116)</f>
        <v>83336</v>
      </c>
      <c r="H1117" s="2"/>
      <c r="I1117" s="2">
        <f>SUM(I1115:I1116)</f>
        <v>43000</v>
      </c>
      <c r="J1117" s="2"/>
      <c r="K1117" s="4">
        <f>SUM(K1115:K1116)</f>
        <v>114900</v>
      </c>
      <c r="L1117" s="2"/>
      <c r="M1117" s="4">
        <f>SUM(M1115:M1116)</f>
        <v>43000</v>
      </c>
      <c r="N1117" s="2"/>
      <c r="O1117" s="4">
        <f>SUM(O1115:O1116)</f>
        <v>0</v>
      </c>
      <c r="P1117" s="2"/>
      <c r="Q1117" s="4">
        <f>SUM(Q1115:Q1116)</f>
        <v>43000</v>
      </c>
    </row>
    <row r="1118" spans="1:21" ht="11.85" customHeight="1" x14ac:dyDescent="0.2">
      <c r="D1118" s="2"/>
      <c r="F1118" s="2"/>
      <c r="H1118" s="2"/>
      <c r="J1118" s="2"/>
      <c r="L1118" s="2"/>
      <c r="N1118" s="2"/>
      <c r="P1118" s="2"/>
    </row>
    <row r="1119" spans="1:21" ht="11.85" customHeight="1" x14ac:dyDescent="0.2">
      <c r="A1119" s="3" t="s">
        <v>614</v>
      </c>
      <c r="C1119" s="2">
        <f>C1061+C1078+C1102+C1117</f>
        <v>871702.09</v>
      </c>
      <c r="D1119" s="2"/>
      <c r="E1119" s="2">
        <f>E1061+E1078+E1102+E1117</f>
        <v>885881.52999999991</v>
      </c>
      <c r="F1119" s="2"/>
      <c r="G1119" s="2">
        <f>G1061+G1078+G1102+G1117</f>
        <v>1146723.2000000002</v>
      </c>
      <c r="H1119" s="2"/>
      <c r="I1119" s="2">
        <f>I1061+I1078+I1102+I1117</f>
        <v>1117536</v>
      </c>
      <c r="J1119" s="2"/>
      <c r="K1119" s="4">
        <f>K1061+K1078+K1102+K1117</f>
        <v>1255732</v>
      </c>
      <c r="L1119" s="2"/>
      <c r="M1119" s="4">
        <f>M1061+M1078+M1102+M1117</f>
        <v>1175566</v>
      </c>
      <c r="N1119" s="2"/>
      <c r="O1119" s="26">
        <f>O1061+O1078+O1102+O1117</f>
        <v>2630</v>
      </c>
      <c r="P1119" s="2"/>
      <c r="Q1119" s="4">
        <f>Q1061+Q1078+Q1102+Q1117</f>
        <v>1178196</v>
      </c>
      <c r="R1119" s="2"/>
      <c r="T1119" s="14"/>
      <c r="U1119" s="2"/>
    </row>
    <row r="1120" spans="1:21" ht="11.85" customHeight="1" x14ac:dyDescent="0.2"/>
    <row r="1121" ht="11.85" customHeight="1" x14ac:dyDescent="0.2"/>
    <row r="1122" ht="11.85" customHeight="1" x14ac:dyDescent="0.2"/>
    <row r="1123" ht="11.85" customHeight="1" x14ac:dyDescent="0.2"/>
    <row r="1124" ht="11.85" customHeight="1" x14ac:dyDescent="0.2"/>
    <row r="1125" ht="11.85" customHeight="1" x14ac:dyDescent="0.2"/>
    <row r="1126" ht="11.85" customHeight="1" x14ac:dyDescent="0.2"/>
    <row r="1127" ht="11.85" customHeight="1" x14ac:dyDescent="0.2"/>
    <row r="1128" ht="11.85" customHeight="1" x14ac:dyDescent="0.2"/>
    <row r="1129" ht="11.85" customHeight="1" x14ac:dyDescent="0.2"/>
    <row r="1130" ht="11.85" customHeight="1" x14ac:dyDescent="0.2"/>
    <row r="1131" ht="11.85" customHeight="1" x14ac:dyDescent="0.2"/>
    <row r="1132" ht="11.85" customHeight="1" x14ac:dyDescent="0.2"/>
    <row r="1133" ht="11.85" customHeight="1" x14ac:dyDescent="0.2"/>
    <row r="1134" ht="11.85" customHeight="1" x14ac:dyDescent="0.2"/>
    <row r="1135" ht="11.85" customHeight="1" x14ac:dyDescent="0.2"/>
    <row r="1136" ht="11.85" customHeight="1" x14ac:dyDescent="0.2"/>
    <row r="1137" ht="11.85" customHeight="1" x14ac:dyDescent="0.2"/>
    <row r="1138" ht="11.85" customHeight="1" x14ac:dyDescent="0.2"/>
    <row r="1139" ht="11.85" customHeight="1" x14ac:dyDescent="0.2"/>
    <row r="1140" ht="11.85" customHeight="1" x14ac:dyDescent="0.2"/>
    <row r="1141" ht="11.85" customHeight="1" x14ac:dyDescent="0.2"/>
    <row r="1142" ht="11.85" customHeight="1" x14ac:dyDescent="0.2"/>
    <row r="1143" ht="11.85" customHeight="1" x14ac:dyDescent="0.2"/>
    <row r="1144" ht="11.85" customHeight="1" x14ac:dyDescent="0.2"/>
    <row r="1145" ht="11.85" customHeight="1" x14ac:dyDescent="0.2"/>
    <row r="1146" ht="11.85" customHeight="1" x14ac:dyDescent="0.2"/>
    <row r="1147" ht="11.85" customHeight="1" x14ac:dyDescent="0.2"/>
    <row r="1148" ht="11.85" customHeight="1" x14ac:dyDescent="0.2"/>
    <row r="1149" ht="11.85" customHeight="1" x14ac:dyDescent="0.2"/>
    <row r="1150" ht="11.85" customHeight="1" x14ac:dyDescent="0.2"/>
    <row r="1151" ht="11.85" customHeight="1" x14ac:dyDescent="0.2"/>
    <row r="1152" ht="11.85" customHeight="1" x14ac:dyDescent="0.2"/>
    <row r="1153" ht="11.85" customHeight="1" x14ac:dyDescent="0.2"/>
    <row r="1154" ht="11.85" customHeight="1" x14ac:dyDescent="0.2"/>
    <row r="1155" ht="11.85" customHeight="1" x14ac:dyDescent="0.2"/>
    <row r="1156" ht="11.85" customHeight="1" x14ac:dyDescent="0.2"/>
    <row r="1157" ht="11.85" customHeight="1" x14ac:dyDescent="0.2"/>
    <row r="1158" ht="11.85" customHeight="1" x14ac:dyDescent="0.2"/>
    <row r="1159" ht="11.85" customHeight="1" x14ac:dyDescent="0.2"/>
    <row r="1160" ht="11.85" customHeight="1" x14ac:dyDescent="0.2"/>
    <row r="1161" ht="11.85" customHeight="1" x14ac:dyDescent="0.2"/>
    <row r="1162" ht="11.85" customHeight="1" x14ac:dyDescent="0.2"/>
    <row r="1163" ht="11.85" customHeight="1" x14ac:dyDescent="0.2"/>
    <row r="1164" ht="11.85" customHeight="1" x14ac:dyDescent="0.2"/>
    <row r="1165" ht="11.85" customHeight="1" x14ac:dyDescent="0.2"/>
    <row r="1166" ht="11.85" customHeight="1" x14ac:dyDescent="0.2"/>
    <row r="1167" ht="11.85" customHeight="1" x14ac:dyDescent="0.2"/>
    <row r="1168" ht="11.85" customHeight="1" x14ac:dyDescent="0.2"/>
    <row r="1169" spans="1:20" ht="11.85" customHeight="1" x14ac:dyDescent="0.2">
      <c r="A1169" s="1"/>
      <c r="B1169" s="1"/>
      <c r="E1169" s="2" t="str">
        <f>$E$1</f>
        <v>CITY OF BRADY</v>
      </c>
    </row>
    <row r="1170" spans="1:20" ht="11.85" customHeight="1" x14ac:dyDescent="0.2">
      <c r="E1170" s="2" t="str">
        <f>$E$2</f>
        <v>BUDGET REPORT</v>
      </c>
    </row>
    <row r="1171" spans="1:20" ht="11.85" customHeight="1" x14ac:dyDescent="0.2">
      <c r="E1171" s="2" t="str">
        <f>$E$3</f>
        <v>FISCAL YEAR 2019 - 2020</v>
      </c>
    </row>
    <row r="1172" spans="1:20" ht="11.85" customHeight="1" x14ac:dyDescent="0.2">
      <c r="A1172" s="3" t="s">
        <v>3</v>
      </c>
    </row>
    <row r="1173" spans="1:20" ht="11.85" customHeight="1" x14ac:dyDescent="0.2">
      <c r="A1173" s="3" t="s">
        <v>615</v>
      </c>
    </row>
    <row r="1174" spans="1:20" ht="11.85" customHeight="1" x14ac:dyDescent="0.2">
      <c r="I1174" s="55" t="str">
        <f>$I$6</f>
        <v>(----- 2018-2019 ------)</v>
      </c>
      <c r="J1174" s="55"/>
      <c r="K1174" s="55"/>
      <c r="L1174" s="6"/>
      <c r="M1174" s="55" t="str">
        <f>$M$6</f>
        <v>2019-2020</v>
      </c>
      <c r="N1174" s="55"/>
      <c r="O1174" s="55"/>
      <c r="P1174" s="55"/>
      <c r="Q1174" s="55"/>
    </row>
    <row r="1175" spans="1:20" ht="11.85" customHeight="1" x14ac:dyDescent="0.2">
      <c r="C1175" s="7" t="str">
        <f>$C$7</f>
        <v>2015-2016</v>
      </c>
      <c r="D1175" s="6"/>
      <c r="E1175" s="7" t="str">
        <f>$E$7</f>
        <v>2016-2017</v>
      </c>
      <c r="F1175" s="6"/>
      <c r="G1175" s="7" t="str">
        <f>$G$7</f>
        <v>2017-2018</v>
      </c>
      <c r="H1175" s="6"/>
      <c r="I1175" s="7" t="s">
        <v>9</v>
      </c>
      <c r="J1175" s="6"/>
      <c r="K1175" s="8" t="str">
        <f>+$K$7</f>
        <v>PROJECTED</v>
      </c>
      <c r="L1175" s="6"/>
      <c r="M1175" s="8" t="str">
        <f>$M$7</f>
        <v>2019-2020</v>
      </c>
      <c r="N1175" s="6"/>
      <c r="O1175" s="8" t="str">
        <f>$O$7</f>
        <v>2019-2020</v>
      </c>
      <c r="P1175" s="6"/>
      <c r="Q1175" s="8" t="str">
        <f>$Q$7</f>
        <v>APPROVED</v>
      </c>
    </row>
    <row r="1176" spans="1:20" ht="11.85" customHeight="1" x14ac:dyDescent="0.2">
      <c r="A1176" s="9" t="s">
        <v>257</v>
      </c>
      <c r="C1176" s="10" t="s">
        <v>12</v>
      </c>
      <c r="D1176" s="6"/>
      <c r="E1176" s="10" t="s">
        <v>12</v>
      </c>
      <c r="F1176" s="6"/>
      <c r="G1176" s="10" t="s">
        <v>12</v>
      </c>
      <c r="H1176" s="6"/>
      <c r="I1176" s="10" t="s">
        <v>13</v>
      </c>
      <c r="J1176" s="6"/>
      <c r="K1176" s="11" t="s">
        <v>13</v>
      </c>
      <c r="L1176" s="6"/>
      <c r="M1176" s="11" t="str">
        <f>$M$8</f>
        <v>BASE</v>
      </c>
      <c r="N1176" s="6"/>
      <c r="O1176" s="11" t="str">
        <f>$O$8</f>
        <v>SUPPLEMENTAL</v>
      </c>
      <c r="P1176" s="6"/>
      <c r="Q1176" s="11" t="str">
        <f>$Q$8</f>
        <v>BUDGET</v>
      </c>
    </row>
    <row r="1177" spans="1:20" ht="11.85" customHeight="1" x14ac:dyDescent="0.2"/>
    <row r="1178" spans="1:20" ht="11.85" customHeight="1" x14ac:dyDescent="0.2">
      <c r="A1178" s="13" t="s">
        <v>258</v>
      </c>
    </row>
    <row r="1179" spans="1:20" ht="11.85" customHeight="1" x14ac:dyDescent="0.2">
      <c r="A1179" s="3" t="s">
        <v>616</v>
      </c>
      <c r="C1179" s="2">
        <v>0</v>
      </c>
      <c r="D1179" s="2"/>
      <c r="E1179" s="2">
        <v>2340</v>
      </c>
      <c r="F1179" s="2"/>
      <c r="G1179" s="2">
        <v>0</v>
      </c>
      <c r="H1179" s="2"/>
      <c r="I1179" s="2">
        <v>0</v>
      </c>
      <c r="J1179" s="2"/>
      <c r="K1179" s="4">
        <v>0</v>
      </c>
      <c r="L1179" s="2"/>
      <c r="M1179" s="4">
        <v>0</v>
      </c>
      <c r="N1179" s="2"/>
      <c r="O1179" s="4">
        <v>0</v>
      </c>
      <c r="P1179" s="2"/>
      <c r="Q1179" s="4">
        <f t="shared" ref="Q1179:Q1185" si="41">M1179+O1179</f>
        <v>0</v>
      </c>
      <c r="T1179" s="14"/>
    </row>
    <row r="1180" spans="1:20" ht="11.85" customHeight="1" x14ac:dyDescent="0.2">
      <c r="A1180" s="3" t="s">
        <v>617</v>
      </c>
      <c r="C1180" s="2">
        <v>0</v>
      </c>
      <c r="D1180" s="2"/>
      <c r="E1180" s="2">
        <v>0</v>
      </c>
      <c r="F1180" s="2"/>
      <c r="G1180" s="2">
        <v>0</v>
      </c>
      <c r="H1180" s="2"/>
      <c r="I1180" s="2">
        <v>0</v>
      </c>
      <c r="J1180" s="2"/>
      <c r="K1180" s="4">
        <v>0</v>
      </c>
      <c r="L1180" s="2"/>
      <c r="M1180" s="4">
        <v>0</v>
      </c>
      <c r="N1180" s="2"/>
      <c r="O1180" s="4">
        <v>0</v>
      </c>
      <c r="P1180" s="2"/>
      <c r="Q1180" s="4">
        <f t="shared" si="41"/>
        <v>0</v>
      </c>
      <c r="T1180" s="14"/>
    </row>
    <row r="1181" spans="1:20" ht="11.85" customHeight="1" x14ac:dyDescent="0.2">
      <c r="A1181" s="3" t="s">
        <v>618</v>
      </c>
      <c r="C1181" s="2">
        <v>0</v>
      </c>
      <c r="D1181" s="2"/>
      <c r="E1181" s="2">
        <v>0</v>
      </c>
      <c r="F1181" s="2"/>
      <c r="G1181" s="2">
        <v>0</v>
      </c>
      <c r="H1181" s="2"/>
      <c r="I1181" s="2">
        <v>0</v>
      </c>
      <c r="J1181" s="2"/>
      <c r="K1181" s="4">
        <v>0</v>
      </c>
      <c r="L1181" s="2"/>
      <c r="M1181" s="4">
        <v>0</v>
      </c>
      <c r="N1181" s="2"/>
      <c r="O1181" s="4">
        <v>0</v>
      </c>
      <c r="P1181" s="2"/>
      <c r="Q1181" s="4">
        <f t="shared" si="41"/>
        <v>0</v>
      </c>
      <c r="T1181" s="14"/>
    </row>
    <row r="1182" spans="1:20" ht="11.85" customHeight="1" x14ac:dyDescent="0.2">
      <c r="A1182" s="3" t="s">
        <v>619</v>
      </c>
      <c r="C1182" s="2">
        <v>0</v>
      </c>
      <c r="D1182" s="2"/>
      <c r="E1182" s="2">
        <v>0</v>
      </c>
      <c r="F1182" s="2"/>
      <c r="G1182" s="2">
        <v>0</v>
      </c>
      <c r="H1182" s="2"/>
      <c r="I1182" s="2">
        <v>0</v>
      </c>
      <c r="J1182" s="2"/>
      <c r="K1182" s="4">
        <v>0</v>
      </c>
      <c r="L1182" s="2"/>
      <c r="M1182" s="4">
        <v>0</v>
      </c>
      <c r="N1182" s="2"/>
      <c r="O1182" s="4">
        <v>0</v>
      </c>
      <c r="P1182" s="2"/>
      <c r="Q1182" s="4">
        <f t="shared" si="41"/>
        <v>0</v>
      </c>
      <c r="T1182" s="14"/>
    </row>
    <row r="1183" spans="1:20" ht="11.85" customHeight="1" x14ac:dyDescent="0.2">
      <c r="A1183" s="3" t="s">
        <v>620</v>
      </c>
      <c r="C1183" s="2">
        <v>0</v>
      </c>
      <c r="D1183" s="2"/>
      <c r="E1183" s="2">
        <v>0</v>
      </c>
      <c r="F1183" s="2"/>
      <c r="G1183" s="2">
        <v>0</v>
      </c>
      <c r="H1183" s="2"/>
      <c r="I1183" s="2">
        <v>0</v>
      </c>
      <c r="J1183" s="2"/>
      <c r="K1183" s="4">
        <v>0</v>
      </c>
      <c r="L1183" s="2"/>
      <c r="M1183" s="4">
        <v>0</v>
      </c>
      <c r="N1183" s="2"/>
      <c r="O1183" s="4">
        <v>0</v>
      </c>
      <c r="P1183" s="2"/>
      <c r="Q1183" s="4">
        <f t="shared" si="41"/>
        <v>0</v>
      </c>
      <c r="T1183" s="14"/>
    </row>
    <row r="1184" spans="1:20" ht="11.85" customHeight="1" x14ac:dyDescent="0.2">
      <c r="A1184" s="3" t="s">
        <v>621</v>
      </c>
      <c r="C1184" s="2">
        <v>0</v>
      </c>
      <c r="D1184" s="2"/>
      <c r="E1184" s="2">
        <v>0</v>
      </c>
      <c r="F1184" s="2"/>
      <c r="G1184" s="2">
        <v>0</v>
      </c>
      <c r="H1184" s="2"/>
      <c r="I1184" s="2">
        <v>0</v>
      </c>
      <c r="J1184" s="2"/>
      <c r="K1184" s="4">
        <v>0</v>
      </c>
      <c r="L1184" s="2"/>
      <c r="M1184" s="4">
        <v>0</v>
      </c>
      <c r="N1184" s="2"/>
      <c r="O1184" s="4">
        <v>0</v>
      </c>
      <c r="P1184" s="2"/>
      <c r="Q1184" s="4">
        <f t="shared" si="41"/>
        <v>0</v>
      </c>
      <c r="T1184" s="14"/>
    </row>
    <row r="1185" spans="1:21" ht="11.85" customHeight="1" x14ac:dyDescent="0.2">
      <c r="A1185" s="3" t="s">
        <v>622</v>
      </c>
      <c r="C1185" s="15">
        <v>0</v>
      </c>
      <c r="D1185" s="2"/>
      <c r="E1185" s="15">
        <v>176.53</v>
      </c>
      <c r="F1185" s="2"/>
      <c r="G1185" s="15">
        <v>0</v>
      </c>
      <c r="H1185" s="2"/>
      <c r="I1185" s="15">
        <v>0</v>
      </c>
      <c r="J1185" s="2"/>
      <c r="K1185" s="16">
        <v>0</v>
      </c>
      <c r="L1185" s="2"/>
      <c r="M1185" s="16">
        <v>0</v>
      </c>
      <c r="N1185" s="2"/>
      <c r="O1185" s="16">
        <v>0</v>
      </c>
      <c r="P1185" s="2"/>
      <c r="Q1185" s="16">
        <f t="shared" si="41"/>
        <v>0</v>
      </c>
      <c r="T1185" s="14"/>
    </row>
    <row r="1186" spans="1:21" ht="11.85" customHeight="1" x14ac:dyDescent="0.2">
      <c r="A1186" s="3" t="s">
        <v>269</v>
      </c>
      <c r="C1186" s="2">
        <f>SUM(C1179:C1185)</f>
        <v>0</v>
      </c>
      <c r="D1186" s="2"/>
      <c r="E1186" s="2">
        <f>SUM(E1179:E1185)</f>
        <v>2516.5300000000002</v>
      </c>
      <c r="F1186" s="2"/>
      <c r="G1186" s="2">
        <f>SUM(G1179:G1185)</f>
        <v>0</v>
      </c>
      <c r="H1186" s="2"/>
      <c r="I1186" s="2">
        <f>SUM(I1179:I1185)</f>
        <v>0</v>
      </c>
      <c r="J1186" s="2"/>
      <c r="K1186" s="4">
        <f>SUM(K1179:K1185)</f>
        <v>0</v>
      </c>
      <c r="L1186" s="2"/>
      <c r="M1186" s="4">
        <f>SUM(M1179:M1185)</f>
        <v>0</v>
      </c>
      <c r="N1186" s="2"/>
      <c r="O1186" s="4">
        <f>SUM(O1179:O1185)</f>
        <v>0</v>
      </c>
      <c r="P1186" s="2"/>
      <c r="Q1186" s="4">
        <f>SUM(Q1179:Q1185)</f>
        <v>0</v>
      </c>
      <c r="R1186" s="2"/>
      <c r="U1186" s="2"/>
    </row>
    <row r="1187" spans="1:21" ht="11.85" customHeight="1" x14ac:dyDescent="0.2">
      <c r="D1187" s="2"/>
      <c r="F1187" s="2"/>
      <c r="H1187" s="2"/>
      <c r="J1187" s="2"/>
      <c r="L1187" s="2"/>
      <c r="N1187" s="2"/>
      <c r="P1187" s="2"/>
    </row>
    <row r="1188" spans="1:21" ht="11.85" customHeight="1" x14ac:dyDescent="0.2">
      <c r="A1188" s="13" t="s">
        <v>270</v>
      </c>
      <c r="D1188" s="2"/>
      <c r="F1188" s="2"/>
      <c r="H1188" s="2"/>
      <c r="J1188" s="2"/>
      <c r="L1188" s="2"/>
      <c r="N1188" s="2"/>
      <c r="P1188" s="2"/>
    </row>
    <row r="1189" spans="1:21" ht="11.85" customHeight="1" x14ac:dyDescent="0.2">
      <c r="A1189" s="3" t="s">
        <v>623</v>
      </c>
      <c r="C1189" s="2">
        <v>0</v>
      </c>
      <c r="D1189" s="2"/>
      <c r="E1189" s="2">
        <v>0</v>
      </c>
      <c r="F1189" s="2"/>
      <c r="G1189" s="2">
        <v>0</v>
      </c>
      <c r="H1189" s="2"/>
      <c r="I1189" s="2">
        <v>0</v>
      </c>
      <c r="J1189" s="2"/>
      <c r="K1189" s="4">
        <v>0</v>
      </c>
      <c r="L1189" s="2"/>
      <c r="M1189" s="4">
        <v>0</v>
      </c>
      <c r="N1189" s="2"/>
      <c r="O1189" s="4">
        <v>0</v>
      </c>
      <c r="P1189" s="2"/>
      <c r="Q1189" s="4">
        <f t="shared" ref="Q1189:Q1198" si="42">M1189+O1189</f>
        <v>0</v>
      </c>
      <c r="T1189" s="14"/>
    </row>
    <row r="1190" spans="1:21" ht="11.85" customHeight="1" x14ac:dyDescent="0.2">
      <c r="A1190" s="3" t="s">
        <v>624</v>
      </c>
      <c r="C1190" s="2">
        <v>678.23</v>
      </c>
      <c r="D1190" s="2"/>
      <c r="E1190" s="2">
        <v>652.54999999999995</v>
      </c>
      <c r="F1190" s="2"/>
      <c r="G1190" s="2">
        <v>623.36</v>
      </c>
      <c r="H1190" s="2"/>
      <c r="I1190" s="2">
        <v>700</v>
      </c>
      <c r="J1190" s="2"/>
      <c r="K1190" s="4">
        <v>700</v>
      </c>
      <c r="L1190" s="2"/>
      <c r="M1190" s="4">
        <v>700</v>
      </c>
      <c r="N1190" s="2"/>
      <c r="O1190" s="4">
        <v>0</v>
      </c>
      <c r="P1190" s="2"/>
      <c r="Q1190" s="4">
        <f t="shared" si="42"/>
        <v>700</v>
      </c>
      <c r="T1190" s="14"/>
    </row>
    <row r="1191" spans="1:21" ht="11.85" customHeight="1" x14ac:dyDescent="0.2">
      <c r="A1191" s="3" t="s">
        <v>625</v>
      </c>
      <c r="C1191" s="2">
        <v>0</v>
      </c>
      <c r="D1191" s="2"/>
      <c r="E1191" s="2">
        <v>0</v>
      </c>
      <c r="F1191" s="2"/>
      <c r="G1191" s="2">
        <v>0</v>
      </c>
      <c r="H1191" s="2"/>
      <c r="I1191" s="2">
        <v>0</v>
      </c>
      <c r="J1191" s="2"/>
      <c r="K1191" s="4">
        <v>0</v>
      </c>
      <c r="L1191" s="2"/>
      <c r="M1191" s="4">
        <v>0</v>
      </c>
      <c r="N1191" s="2"/>
      <c r="O1191" s="4">
        <v>0</v>
      </c>
      <c r="P1191" s="2"/>
      <c r="Q1191" s="4">
        <f t="shared" si="42"/>
        <v>0</v>
      </c>
      <c r="T1191" s="14"/>
    </row>
    <row r="1192" spans="1:21" ht="11.85" customHeight="1" x14ac:dyDescent="0.2">
      <c r="A1192" s="3" t="s">
        <v>626</v>
      </c>
      <c r="C1192" s="2">
        <v>0</v>
      </c>
      <c r="D1192" s="2"/>
      <c r="E1192" s="2">
        <v>0</v>
      </c>
      <c r="F1192" s="2"/>
      <c r="G1192" s="2">
        <v>0</v>
      </c>
      <c r="H1192" s="2"/>
      <c r="I1192" s="2">
        <v>0</v>
      </c>
      <c r="J1192" s="2"/>
      <c r="K1192" s="4">
        <v>0</v>
      </c>
      <c r="L1192" s="2"/>
      <c r="M1192" s="4">
        <v>0</v>
      </c>
      <c r="N1192" s="2"/>
      <c r="O1192" s="4">
        <v>0</v>
      </c>
      <c r="P1192" s="2"/>
      <c r="Q1192" s="4">
        <f t="shared" si="42"/>
        <v>0</v>
      </c>
      <c r="T1192" s="14"/>
    </row>
    <row r="1193" spans="1:21" ht="11.85" customHeight="1" x14ac:dyDescent="0.2">
      <c r="A1193" s="3" t="s">
        <v>627</v>
      </c>
      <c r="C1193" s="2">
        <v>0</v>
      </c>
      <c r="D1193" s="2"/>
      <c r="E1193" s="2">
        <v>0</v>
      </c>
      <c r="F1193" s="2"/>
      <c r="G1193" s="2">
        <v>0</v>
      </c>
      <c r="H1193" s="2"/>
      <c r="I1193" s="2">
        <v>0</v>
      </c>
      <c r="J1193" s="2"/>
      <c r="K1193" s="4">
        <v>0</v>
      </c>
      <c r="L1193" s="2"/>
      <c r="M1193" s="4">
        <v>0</v>
      </c>
      <c r="N1193" s="2"/>
      <c r="O1193" s="4">
        <v>0</v>
      </c>
      <c r="P1193" s="2"/>
      <c r="Q1193" s="4">
        <f t="shared" si="42"/>
        <v>0</v>
      </c>
      <c r="T1193" s="14"/>
    </row>
    <row r="1194" spans="1:21" ht="11.85" customHeight="1" x14ac:dyDescent="0.2">
      <c r="A1194" s="3" t="s">
        <v>628</v>
      </c>
      <c r="C1194" s="2">
        <v>0</v>
      </c>
      <c r="D1194" s="2"/>
      <c r="E1194" s="2">
        <v>0</v>
      </c>
      <c r="F1194" s="2"/>
      <c r="G1194" s="2">
        <v>0</v>
      </c>
      <c r="H1194" s="2"/>
      <c r="I1194" s="2">
        <v>0</v>
      </c>
      <c r="J1194" s="2"/>
      <c r="K1194" s="4">
        <v>0</v>
      </c>
      <c r="L1194" s="2"/>
      <c r="M1194" s="4">
        <v>0</v>
      </c>
      <c r="N1194" s="2"/>
      <c r="O1194" s="4">
        <v>0</v>
      </c>
      <c r="P1194" s="2"/>
      <c r="Q1194" s="4">
        <f t="shared" si="42"/>
        <v>0</v>
      </c>
      <c r="T1194" s="14"/>
    </row>
    <row r="1195" spans="1:21" ht="11.85" customHeight="1" x14ac:dyDescent="0.2">
      <c r="A1195" s="3" t="s">
        <v>629</v>
      </c>
      <c r="C1195" s="2">
        <v>0</v>
      </c>
      <c r="D1195" s="2"/>
      <c r="E1195" s="2">
        <v>0</v>
      </c>
      <c r="F1195" s="2"/>
      <c r="G1195" s="2">
        <v>0</v>
      </c>
      <c r="H1195" s="2"/>
      <c r="I1195" s="2">
        <v>0</v>
      </c>
      <c r="J1195" s="2"/>
      <c r="K1195" s="4">
        <v>0</v>
      </c>
      <c r="L1195" s="2"/>
      <c r="M1195" s="4">
        <v>0</v>
      </c>
      <c r="N1195" s="2"/>
      <c r="O1195" s="4">
        <v>0</v>
      </c>
      <c r="P1195" s="2"/>
      <c r="Q1195" s="4">
        <f t="shared" si="42"/>
        <v>0</v>
      </c>
      <c r="T1195" s="14"/>
    </row>
    <row r="1196" spans="1:21" ht="11.85" customHeight="1" x14ac:dyDescent="0.2">
      <c r="A1196" s="3" t="s">
        <v>630</v>
      </c>
      <c r="C1196" s="2">
        <v>0</v>
      </c>
      <c r="D1196" s="2"/>
      <c r="E1196" s="2">
        <v>409.5</v>
      </c>
      <c r="F1196" s="2"/>
      <c r="G1196" s="2">
        <v>0</v>
      </c>
      <c r="H1196" s="2"/>
      <c r="I1196" s="2">
        <v>500</v>
      </c>
      <c r="J1196" s="2"/>
      <c r="K1196" s="4">
        <v>500</v>
      </c>
      <c r="L1196" s="2"/>
      <c r="M1196" s="4">
        <v>500</v>
      </c>
      <c r="N1196" s="2"/>
      <c r="O1196" s="4">
        <v>0</v>
      </c>
      <c r="P1196" s="2"/>
      <c r="Q1196" s="4">
        <f t="shared" si="42"/>
        <v>500</v>
      </c>
      <c r="T1196" s="14"/>
    </row>
    <row r="1197" spans="1:21" ht="11.85" customHeight="1" x14ac:dyDescent="0.2">
      <c r="A1197" s="3" t="s">
        <v>631</v>
      </c>
      <c r="C1197" s="20">
        <v>0</v>
      </c>
      <c r="D1197" s="20"/>
      <c r="E1197" s="20">
        <v>1500</v>
      </c>
      <c r="F1197" s="20"/>
      <c r="G1197" s="20">
        <v>1379.57</v>
      </c>
      <c r="H1197" s="20"/>
      <c r="I1197" s="20">
        <v>1500</v>
      </c>
      <c r="J1197" s="20"/>
      <c r="K1197" s="21">
        <v>1500</v>
      </c>
      <c r="L1197" s="20"/>
      <c r="M1197" s="21">
        <v>0</v>
      </c>
      <c r="N1197" s="20"/>
      <c r="O1197" s="21">
        <v>0</v>
      </c>
      <c r="P1197" s="20"/>
      <c r="Q1197" s="4">
        <f t="shared" si="42"/>
        <v>0</v>
      </c>
      <c r="T1197" s="14"/>
    </row>
    <row r="1198" spans="1:21" ht="11.85" customHeight="1" x14ac:dyDescent="0.2">
      <c r="A1198" s="3" t="s">
        <v>632</v>
      </c>
      <c r="C1198" s="15">
        <v>0</v>
      </c>
      <c r="D1198" s="2"/>
      <c r="E1198" s="15">
        <v>2000</v>
      </c>
      <c r="F1198" s="2"/>
      <c r="G1198" s="15">
        <v>1000</v>
      </c>
      <c r="H1198" s="2"/>
      <c r="I1198" s="15">
        <v>1000</v>
      </c>
      <c r="J1198" s="2"/>
      <c r="K1198" s="16">
        <v>1000</v>
      </c>
      <c r="L1198" s="2"/>
      <c r="M1198" s="16">
        <v>1000</v>
      </c>
      <c r="N1198" s="2"/>
      <c r="O1198" s="16">
        <v>0</v>
      </c>
      <c r="P1198" s="2"/>
      <c r="Q1198" s="16">
        <f t="shared" si="42"/>
        <v>1000</v>
      </c>
      <c r="T1198" s="14"/>
    </row>
    <row r="1199" spans="1:21" ht="11.85" customHeight="1" x14ac:dyDescent="0.2">
      <c r="A1199" s="3" t="s">
        <v>287</v>
      </c>
      <c r="C1199" s="2">
        <f>SUM(C1189:C1198)</f>
        <v>678.23</v>
      </c>
      <c r="D1199" s="2"/>
      <c r="E1199" s="2">
        <f>SUM(E1189:E1198)</f>
        <v>4562.05</v>
      </c>
      <c r="F1199" s="2"/>
      <c r="G1199" s="2">
        <f>SUM(G1189:G1198)</f>
        <v>3002.93</v>
      </c>
      <c r="H1199" s="2"/>
      <c r="I1199" s="2">
        <f>SUM(I1189:I1198)</f>
        <v>3700</v>
      </c>
      <c r="J1199" s="2"/>
      <c r="K1199" s="4">
        <f>SUM(K1189:K1198)</f>
        <v>3700</v>
      </c>
      <c r="L1199" s="2"/>
      <c r="M1199" s="4">
        <f>SUM(M1189:M1198)</f>
        <v>2200</v>
      </c>
      <c r="N1199" s="2"/>
      <c r="O1199" s="4">
        <f>SUM(O1189:O1198)</f>
        <v>0</v>
      </c>
      <c r="P1199" s="2"/>
      <c r="Q1199" s="4">
        <f>SUM(Q1189:Q1198)</f>
        <v>2200</v>
      </c>
    </row>
    <row r="1200" spans="1:21" ht="11.85" customHeight="1" x14ac:dyDescent="0.2"/>
    <row r="1201" spans="1:20" ht="11.85" customHeight="1" x14ac:dyDescent="0.2">
      <c r="A1201" s="13" t="s">
        <v>288</v>
      </c>
    </row>
    <row r="1202" spans="1:20" ht="11.85" customHeight="1" x14ac:dyDescent="0.2">
      <c r="A1202" s="3" t="s">
        <v>633</v>
      </c>
      <c r="B1202" s="2"/>
      <c r="C1202" s="2">
        <v>0</v>
      </c>
      <c r="D1202" s="2"/>
      <c r="E1202" s="2">
        <v>0</v>
      </c>
      <c r="F1202" s="2"/>
      <c r="G1202" s="2">
        <v>0</v>
      </c>
      <c r="H1202" s="2"/>
      <c r="I1202" s="2">
        <v>600</v>
      </c>
      <c r="J1202" s="2"/>
      <c r="K1202" s="4">
        <v>600</v>
      </c>
      <c r="L1202" s="2"/>
      <c r="M1202" s="4">
        <v>600</v>
      </c>
      <c r="N1202" s="2"/>
      <c r="O1202" s="4">
        <v>0</v>
      </c>
      <c r="P1202" s="2"/>
      <c r="Q1202" s="4">
        <f t="shared" ref="Q1202:Q1212" si="43">M1202+O1202</f>
        <v>600</v>
      </c>
      <c r="T1202" s="14"/>
    </row>
    <row r="1203" spans="1:20" ht="11.85" customHeight="1" x14ac:dyDescent="0.2">
      <c r="A1203" s="3" t="s">
        <v>634</v>
      </c>
      <c r="B1203" s="2"/>
      <c r="C1203" s="2">
        <v>0</v>
      </c>
      <c r="D1203" s="2"/>
      <c r="E1203" s="2">
        <v>0</v>
      </c>
      <c r="F1203" s="2"/>
      <c r="G1203" s="2">
        <v>0</v>
      </c>
      <c r="H1203" s="2"/>
      <c r="I1203" s="2">
        <v>2000</v>
      </c>
      <c r="J1203" s="2"/>
      <c r="K1203" s="4">
        <v>2000</v>
      </c>
      <c r="L1203" s="2"/>
      <c r="M1203" s="4">
        <v>2000</v>
      </c>
      <c r="N1203" s="2"/>
      <c r="O1203" s="4">
        <v>0</v>
      </c>
      <c r="P1203" s="2"/>
      <c r="Q1203" s="4">
        <f t="shared" si="43"/>
        <v>2000</v>
      </c>
      <c r="T1203" s="14"/>
    </row>
    <row r="1204" spans="1:20" ht="11.85" customHeight="1" x14ac:dyDescent="0.2">
      <c r="A1204" s="3" t="s">
        <v>635</v>
      </c>
      <c r="B1204" s="2"/>
      <c r="C1204" s="2">
        <v>333.29</v>
      </c>
      <c r="D1204" s="2"/>
      <c r="E1204" s="2">
        <v>903.94</v>
      </c>
      <c r="F1204" s="2"/>
      <c r="G1204" s="2">
        <v>3827.04</v>
      </c>
      <c r="H1204" s="2"/>
      <c r="I1204" s="2">
        <v>5000</v>
      </c>
      <c r="J1204" s="2"/>
      <c r="K1204" s="4">
        <v>5000</v>
      </c>
      <c r="L1204" s="2"/>
      <c r="M1204" s="4">
        <v>5000</v>
      </c>
      <c r="N1204" s="2"/>
      <c r="O1204" s="4">
        <v>0</v>
      </c>
      <c r="P1204" s="2"/>
      <c r="Q1204" s="4">
        <f t="shared" si="43"/>
        <v>5000</v>
      </c>
      <c r="T1204" s="14"/>
    </row>
    <row r="1205" spans="1:20" ht="11.85" customHeight="1" x14ac:dyDescent="0.2">
      <c r="A1205" s="3" t="s">
        <v>636</v>
      </c>
      <c r="B1205" s="2"/>
      <c r="C1205" s="2">
        <v>0</v>
      </c>
      <c r="D1205" s="2"/>
      <c r="E1205" s="2">
        <v>387.3</v>
      </c>
      <c r="F1205" s="2"/>
      <c r="G1205" s="2">
        <v>0</v>
      </c>
      <c r="H1205" s="2"/>
      <c r="I1205" s="2">
        <v>0</v>
      </c>
      <c r="J1205" s="2"/>
      <c r="K1205" s="4">
        <v>0</v>
      </c>
      <c r="L1205" s="2"/>
      <c r="M1205" s="4">
        <v>0</v>
      </c>
      <c r="N1205" s="2"/>
      <c r="O1205" s="4">
        <v>0</v>
      </c>
      <c r="P1205" s="2"/>
      <c r="Q1205" s="4">
        <f t="shared" si="43"/>
        <v>0</v>
      </c>
      <c r="T1205" s="14"/>
    </row>
    <row r="1206" spans="1:20" ht="11.85" customHeight="1" x14ac:dyDescent="0.2">
      <c r="A1206" s="3" t="s">
        <v>637</v>
      </c>
      <c r="B1206" s="2"/>
      <c r="C1206" s="2">
        <v>0</v>
      </c>
      <c r="D1206" s="2"/>
      <c r="E1206" s="2">
        <v>8841</v>
      </c>
      <c r="F1206" s="2"/>
      <c r="G1206" s="2">
        <v>0</v>
      </c>
      <c r="H1206" s="2"/>
      <c r="I1206" s="2">
        <v>500</v>
      </c>
      <c r="J1206" s="2"/>
      <c r="K1206" s="4">
        <v>500</v>
      </c>
      <c r="L1206" s="2"/>
      <c r="M1206" s="4">
        <v>500</v>
      </c>
      <c r="N1206" s="2"/>
      <c r="O1206" s="4">
        <v>0</v>
      </c>
      <c r="P1206" s="2"/>
      <c r="Q1206" s="4">
        <f t="shared" si="43"/>
        <v>500</v>
      </c>
      <c r="T1206" s="14"/>
    </row>
    <row r="1207" spans="1:20" ht="11.85" customHeight="1" x14ac:dyDescent="0.2">
      <c r="A1207" s="3" t="s">
        <v>638</v>
      </c>
      <c r="B1207" s="2"/>
      <c r="C1207" s="2">
        <v>0</v>
      </c>
      <c r="D1207" s="2"/>
      <c r="E1207" s="2">
        <v>1720.76</v>
      </c>
      <c r="F1207" s="2"/>
      <c r="G1207" s="2">
        <v>139.94999999999999</v>
      </c>
      <c r="H1207" s="2"/>
      <c r="I1207" s="2">
        <v>1000</v>
      </c>
      <c r="J1207" s="2"/>
      <c r="K1207" s="4">
        <v>1000</v>
      </c>
      <c r="L1207" s="2"/>
      <c r="M1207" s="4">
        <v>1000</v>
      </c>
      <c r="N1207" s="2"/>
      <c r="O1207" s="4">
        <v>0</v>
      </c>
      <c r="P1207" s="2"/>
      <c r="Q1207" s="4">
        <f t="shared" si="43"/>
        <v>1000</v>
      </c>
      <c r="T1207" s="14"/>
    </row>
    <row r="1208" spans="1:20" ht="11.85" customHeight="1" x14ac:dyDescent="0.2">
      <c r="A1208" s="3" t="s">
        <v>639</v>
      </c>
      <c r="B1208" s="2"/>
      <c r="C1208" s="2">
        <v>0</v>
      </c>
      <c r="D1208" s="2"/>
      <c r="E1208" s="2">
        <v>0</v>
      </c>
      <c r="F1208" s="2"/>
      <c r="G1208" s="2">
        <v>0</v>
      </c>
      <c r="H1208" s="2"/>
      <c r="I1208" s="2">
        <v>0</v>
      </c>
      <c r="J1208" s="2"/>
      <c r="K1208" s="4">
        <v>0</v>
      </c>
      <c r="L1208" s="2"/>
      <c r="M1208" s="4">
        <v>0</v>
      </c>
      <c r="N1208" s="2"/>
      <c r="O1208" s="4">
        <v>0</v>
      </c>
      <c r="P1208" s="2"/>
      <c r="Q1208" s="4">
        <f t="shared" si="43"/>
        <v>0</v>
      </c>
      <c r="T1208" s="14"/>
    </row>
    <row r="1209" spans="1:20" ht="11.85" customHeight="1" x14ac:dyDescent="0.2">
      <c r="A1209" s="3" t="s">
        <v>640</v>
      </c>
      <c r="B1209" s="2"/>
      <c r="C1209" s="2">
        <v>0</v>
      </c>
      <c r="D1209" s="2"/>
      <c r="E1209" s="2">
        <v>0</v>
      </c>
      <c r="F1209" s="2"/>
      <c r="G1209" s="2">
        <v>0</v>
      </c>
      <c r="H1209" s="2"/>
      <c r="I1209" s="2">
        <v>0</v>
      </c>
      <c r="J1209" s="2"/>
      <c r="K1209" s="4">
        <v>0</v>
      </c>
      <c r="L1209" s="2"/>
      <c r="M1209" s="4">
        <v>0</v>
      </c>
      <c r="N1209" s="2"/>
      <c r="O1209" s="4">
        <v>0</v>
      </c>
      <c r="P1209" s="2"/>
      <c r="Q1209" s="4">
        <f t="shared" si="43"/>
        <v>0</v>
      </c>
      <c r="T1209" s="14"/>
    </row>
    <row r="1210" spans="1:20" ht="11.85" customHeight="1" x14ac:dyDescent="0.2">
      <c r="A1210" s="3" t="s">
        <v>641</v>
      </c>
      <c r="B1210" s="2"/>
      <c r="C1210" s="2">
        <v>0</v>
      </c>
      <c r="D1210" s="2"/>
      <c r="E1210" s="2">
        <v>0</v>
      </c>
      <c r="F1210" s="2"/>
      <c r="G1210" s="2">
        <v>0</v>
      </c>
      <c r="H1210" s="2"/>
      <c r="I1210" s="2">
        <v>0</v>
      </c>
      <c r="J1210" s="2"/>
      <c r="K1210" s="4">
        <v>0</v>
      </c>
      <c r="L1210" s="2"/>
      <c r="M1210" s="4">
        <v>0</v>
      </c>
      <c r="N1210" s="2"/>
      <c r="O1210" s="4">
        <v>0</v>
      </c>
      <c r="P1210" s="2"/>
      <c r="Q1210" s="4">
        <f t="shared" si="43"/>
        <v>0</v>
      </c>
      <c r="T1210" s="14"/>
    </row>
    <row r="1211" spans="1:20" ht="11.85" customHeight="1" x14ac:dyDescent="0.2">
      <c r="A1211" s="3" t="s">
        <v>642</v>
      </c>
      <c r="B1211" s="2"/>
      <c r="C1211" s="2">
        <v>1507.51</v>
      </c>
      <c r="D1211" s="2"/>
      <c r="E1211" s="2">
        <v>0</v>
      </c>
      <c r="F1211" s="2"/>
      <c r="G1211" s="2">
        <v>0</v>
      </c>
      <c r="H1211" s="2"/>
      <c r="I1211" s="2">
        <v>0</v>
      </c>
      <c r="J1211" s="2"/>
      <c r="K1211" s="4">
        <v>0</v>
      </c>
      <c r="L1211" s="2"/>
      <c r="M1211" s="4">
        <v>0</v>
      </c>
      <c r="N1211" s="2"/>
      <c r="O1211" s="4">
        <v>0</v>
      </c>
      <c r="P1211" s="2"/>
      <c r="Q1211" s="4">
        <f t="shared" si="43"/>
        <v>0</v>
      </c>
      <c r="T1211" s="14"/>
    </row>
    <row r="1212" spans="1:20" ht="11.85" customHeight="1" x14ac:dyDescent="0.2">
      <c r="A1212" s="3" t="s">
        <v>643</v>
      </c>
      <c r="B1212" s="2"/>
      <c r="C1212" s="15">
        <v>0</v>
      </c>
      <c r="D1212" s="2"/>
      <c r="E1212" s="15">
        <v>0</v>
      </c>
      <c r="F1212" s="2"/>
      <c r="G1212" s="15">
        <v>0</v>
      </c>
      <c r="H1212" s="2"/>
      <c r="I1212" s="15">
        <v>0</v>
      </c>
      <c r="J1212" s="2"/>
      <c r="K1212" s="16">
        <v>0</v>
      </c>
      <c r="L1212" s="2"/>
      <c r="M1212" s="16">
        <v>0</v>
      </c>
      <c r="N1212" s="2"/>
      <c r="O1212" s="16">
        <v>0</v>
      </c>
      <c r="P1212" s="2"/>
      <c r="Q1212" s="16">
        <f t="shared" si="43"/>
        <v>0</v>
      </c>
      <c r="T1212" s="14"/>
    </row>
    <row r="1213" spans="1:20" ht="11.85" customHeight="1" x14ac:dyDescent="0.2">
      <c r="A1213" s="3" t="s">
        <v>310</v>
      </c>
      <c r="B1213" s="2"/>
      <c r="C1213" s="2">
        <f>SUM(C1202:C1212)</f>
        <v>1840.8</v>
      </c>
      <c r="D1213" s="2"/>
      <c r="E1213" s="2">
        <f>SUM(E1202:E1212)</f>
        <v>11853</v>
      </c>
      <c r="F1213" s="2"/>
      <c r="G1213" s="2">
        <f>SUM(G1202:G1212)</f>
        <v>3966.99</v>
      </c>
      <c r="H1213" s="2"/>
      <c r="I1213" s="2">
        <f>SUM(I1202:I1212)</f>
        <v>9100</v>
      </c>
      <c r="J1213" s="2"/>
      <c r="K1213" s="4">
        <f>SUM(K1202:K1212)</f>
        <v>9100</v>
      </c>
      <c r="L1213" s="2"/>
      <c r="M1213" s="4">
        <f>SUM(M1202:M1212)</f>
        <v>9100</v>
      </c>
      <c r="N1213" s="2"/>
      <c r="O1213" s="4">
        <f>SUM(O1202:O1212)</f>
        <v>0</v>
      </c>
      <c r="P1213" s="2"/>
      <c r="Q1213" s="4">
        <f>SUM(Q1202:Q1212)</f>
        <v>9100</v>
      </c>
    </row>
    <row r="1214" spans="1:20" ht="11.45" customHeight="1" x14ac:dyDescent="0.2">
      <c r="B1214" s="2"/>
      <c r="D1214" s="2"/>
      <c r="F1214" s="2"/>
      <c r="H1214" s="2"/>
      <c r="J1214" s="2"/>
      <c r="L1214" s="2"/>
      <c r="N1214" s="2"/>
      <c r="P1214" s="2"/>
    </row>
    <row r="1215" spans="1:20" ht="11.25" customHeight="1" x14ac:dyDescent="0.2">
      <c r="A1215" s="3" t="s">
        <v>644</v>
      </c>
      <c r="B1215" s="2"/>
      <c r="C1215" s="20">
        <v>0</v>
      </c>
      <c r="D1215" s="2"/>
      <c r="E1215" s="20">
        <v>0</v>
      </c>
      <c r="F1215" s="2"/>
      <c r="G1215" s="20">
        <v>0</v>
      </c>
      <c r="H1215" s="2"/>
      <c r="I1215" s="20">
        <v>0</v>
      </c>
      <c r="J1215" s="2"/>
      <c r="K1215" s="21">
        <v>0</v>
      </c>
      <c r="L1215" s="2"/>
      <c r="M1215" s="21">
        <v>0</v>
      </c>
      <c r="N1215" s="2"/>
      <c r="O1215" s="21">
        <v>0</v>
      </c>
      <c r="P1215" s="2"/>
      <c r="Q1215" s="21">
        <f>M1215+O1215</f>
        <v>0</v>
      </c>
      <c r="T1215" s="14"/>
    </row>
    <row r="1216" spans="1:20" ht="11.25" customHeight="1" x14ac:dyDescent="0.2">
      <c r="A1216" s="3" t="s">
        <v>645</v>
      </c>
      <c r="B1216" s="2"/>
      <c r="C1216" s="15">
        <v>0</v>
      </c>
      <c r="D1216" s="2"/>
      <c r="E1216" s="15">
        <v>0</v>
      </c>
      <c r="F1216" s="2"/>
      <c r="G1216" s="15">
        <v>0</v>
      </c>
      <c r="H1216" s="2"/>
      <c r="I1216" s="15">
        <v>0</v>
      </c>
      <c r="J1216" s="2"/>
      <c r="K1216" s="16">
        <v>0</v>
      </c>
      <c r="L1216" s="2"/>
      <c r="M1216" s="16">
        <v>0</v>
      </c>
      <c r="N1216" s="2"/>
      <c r="O1216" s="16">
        <v>0</v>
      </c>
      <c r="P1216" s="2"/>
      <c r="Q1216" s="16">
        <f>M1216+O1216</f>
        <v>0</v>
      </c>
      <c r="T1216" s="14"/>
    </row>
    <row r="1217" spans="1:20" ht="11.85" customHeight="1" x14ac:dyDescent="0.2">
      <c r="A1217" s="3" t="s">
        <v>313</v>
      </c>
      <c r="B1217" s="2"/>
      <c r="C1217" s="2">
        <f>SUM(C1215:C1216)</f>
        <v>0</v>
      </c>
      <c r="D1217" s="2"/>
      <c r="E1217" s="2">
        <f>SUM(E1215:E1216)</f>
        <v>0</v>
      </c>
      <c r="F1217" s="2"/>
      <c r="G1217" s="2">
        <f>SUM(G1215:G1216)</f>
        <v>0</v>
      </c>
      <c r="H1217" s="2"/>
      <c r="I1217" s="2">
        <f>SUM(I1215:I1216)</f>
        <v>0</v>
      </c>
      <c r="J1217" s="2"/>
      <c r="K1217" s="4">
        <f>SUM(K1215:K1216)</f>
        <v>0</v>
      </c>
      <c r="L1217" s="2"/>
      <c r="M1217" s="4">
        <f>SUM(M1215:M1216)</f>
        <v>0</v>
      </c>
      <c r="N1217" s="2"/>
      <c r="O1217" s="4">
        <f>SUM(O1215:O1216)</f>
        <v>0</v>
      </c>
      <c r="P1217" s="2"/>
      <c r="Q1217" s="4">
        <f>SUM(Q1215:Q1216)</f>
        <v>0</v>
      </c>
    </row>
    <row r="1218" spans="1:20" ht="11.85" customHeight="1" x14ac:dyDescent="0.2">
      <c r="B1218" s="2"/>
      <c r="D1218" s="2"/>
      <c r="F1218" s="2"/>
      <c r="H1218" s="2"/>
      <c r="J1218" s="2"/>
      <c r="L1218" s="2"/>
      <c r="N1218" s="2"/>
      <c r="P1218" s="2"/>
    </row>
    <row r="1219" spans="1:20" ht="11.85" customHeight="1" x14ac:dyDescent="0.2">
      <c r="A1219" s="3" t="s">
        <v>646</v>
      </c>
      <c r="B1219" s="2"/>
      <c r="C1219" s="2">
        <f>C1186+C1199+C1213+C1217</f>
        <v>2519.0299999999997</v>
      </c>
      <c r="D1219" s="2"/>
      <c r="E1219" s="2">
        <f>E1186+E1199+E1213+E1217</f>
        <v>18931.580000000002</v>
      </c>
      <c r="F1219" s="2"/>
      <c r="G1219" s="2">
        <f>G1186+G1199+G1213+G1217</f>
        <v>6969.92</v>
      </c>
      <c r="H1219" s="2"/>
      <c r="I1219" s="2">
        <f>I1186+I1199+I1213+I1217</f>
        <v>12800</v>
      </c>
      <c r="J1219" s="2"/>
      <c r="K1219" s="4">
        <f>K1186+K1199+K1213+K1217</f>
        <v>12800</v>
      </c>
      <c r="L1219" s="2"/>
      <c r="M1219" s="4">
        <f>M1186+M1199+M1213+M1217</f>
        <v>11300</v>
      </c>
      <c r="N1219" s="2"/>
      <c r="O1219" s="4">
        <f>O1186+O1199+O1213+O1217</f>
        <v>0</v>
      </c>
      <c r="P1219" s="2"/>
      <c r="Q1219" s="4">
        <f>Q1186+Q1199+Q1213+Q1217</f>
        <v>11300</v>
      </c>
      <c r="R1219" s="34"/>
      <c r="T1219" s="14"/>
    </row>
    <row r="1220" spans="1:20" ht="11.85" customHeight="1" x14ac:dyDescent="0.2">
      <c r="B1220" s="2"/>
      <c r="D1220" s="2"/>
      <c r="F1220" s="2"/>
      <c r="H1220" s="2"/>
      <c r="J1220" s="2"/>
      <c r="L1220" s="2"/>
      <c r="N1220" s="2"/>
      <c r="P1220" s="2"/>
    </row>
    <row r="1221" spans="1:20" ht="11.85" customHeight="1" x14ac:dyDescent="0.2">
      <c r="B1221" s="2"/>
      <c r="D1221" s="2"/>
      <c r="F1221" s="2"/>
      <c r="H1221" s="2"/>
      <c r="J1221" s="2"/>
      <c r="L1221" s="2"/>
      <c r="N1221" s="2"/>
      <c r="P1221" s="2"/>
    </row>
    <row r="1222" spans="1:20" ht="11.85" customHeight="1" x14ac:dyDescent="0.2">
      <c r="B1222" s="2"/>
      <c r="D1222" s="2"/>
      <c r="F1222" s="2"/>
      <c r="H1222" s="2"/>
      <c r="J1222" s="2"/>
      <c r="L1222" s="2"/>
      <c r="N1222" s="2"/>
      <c r="P1222" s="2"/>
    </row>
    <row r="1223" spans="1:20" ht="11.85" customHeight="1" x14ac:dyDescent="0.2">
      <c r="B1223" s="2"/>
      <c r="D1223" s="2"/>
      <c r="F1223" s="2"/>
      <c r="H1223" s="2"/>
      <c r="J1223" s="2"/>
      <c r="L1223" s="2"/>
      <c r="N1223" s="2"/>
      <c r="P1223" s="2"/>
    </row>
    <row r="1224" spans="1:20" ht="11.85" customHeight="1" x14ac:dyDescent="0.2">
      <c r="B1224" s="2"/>
      <c r="D1224" s="2"/>
      <c r="F1224" s="2"/>
      <c r="H1224" s="2"/>
      <c r="J1224" s="2"/>
      <c r="L1224" s="2"/>
      <c r="N1224" s="2"/>
      <c r="P1224" s="2"/>
    </row>
    <row r="1225" spans="1:20" ht="11.85" customHeight="1" x14ac:dyDescent="0.2">
      <c r="B1225" s="2"/>
      <c r="D1225" s="2"/>
      <c r="F1225" s="2"/>
      <c r="H1225" s="2"/>
      <c r="J1225" s="2"/>
      <c r="L1225" s="2"/>
      <c r="N1225" s="2"/>
      <c r="P1225" s="2"/>
    </row>
    <row r="1226" spans="1:20" ht="11.85" customHeight="1" x14ac:dyDescent="0.2">
      <c r="B1226" s="2"/>
      <c r="D1226" s="2"/>
      <c r="F1226" s="2"/>
      <c r="H1226" s="2"/>
      <c r="J1226" s="2"/>
      <c r="L1226" s="2"/>
      <c r="N1226" s="2"/>
      <c r="P1226" s="2"/>
    </row>
    <row r="1227" spans="1:20" ht="11.85" customHeight="1" x14ac:dyDescent="0.2">
      <c r="B1227" s="2"/>
      <c r="D1227" s="2"/>
      <c r="F1227" s="2"/>
      <c r="H1227" s="2"/>
      <c r="J1227" s="2"/>
      <c r="L1227" s="2"/>
      <c r="N1227" s="2"/>
      <c r="P1227" s="2"/>
    </row>
    <row r="1228" spans="1:20" ht="11.85" customHeight="1" x14ac:dyDescent="0.2">
      <c r="B1228" s="2"/>
      <c r="D1228" s="2"/>
      <c r="F1228" s="2"/>
      <c r="H1228" s="2"/>
      <c r="J1228" s="2"/>
      <c r="L1228" s="2"/>
      <c r="N1228" s="2"/>
      <c r="P1228" s="2"/>
    </row>
    <row r="1229" spans="1:20" ht="11.85" customHeight="1" x14ac:dyDescent="0.2">
      <c r="B1229" s="2"/>
      <c r="D1229" s="2"/>
      <c r="F1229" s="2"/>
      <c r="H1229" s="2"/>
      <c r="J1229" s="2"/>
      <c r="L1229" s="2"/>
      <c r="N1229" s="2"/>
      <c r="P1229" s="2"/>
    </row>
    <row r="1230" spans="1:20" ht="11.85" customHeight="1" x14ac:dyDescent="0.2">
      <c r="B1230" s="2"/>
      <c r="D1230" s="2"/>
      <c r="F1230" s="2"/>
      <c r="H1230" s="2"/>
      <c r="J1230" s="2"/>
      <c r="L1230" s="2"/>
      <c r="N1230" s="2"/>
      <c r="P1230" s="2"/>
    </row>
    <row r="1231" spans="1:20" ht="11.85" customHeight="1" x14ac:dyDescent="0.2">
      <c r="B1231" s="2"/>
      <c r="D1231" s="2"/>
      <c r="F1231" s="2"/>
      <c r="H1231" s="2"/>
      <c r="J1231" s="2"/>
      <c r="L1231" s="2"/>
      <c r="N1231" s="2"/>
      <c r="P1231" s="2"/>
    </row>
    <row r="1232" spans="1:20" ht="11.85" customHeight="1" x14ac:dyDescent="0.2">
      <c r="A1232" s="1"/>
      <c r="B1232" s="1"/>
      <c r="E1232" s="2" t="str">
        <f>$E$1</f>
        <v>CITY OF BRADY</v>
      </c>
    </row>
    <row r="1233" spans="1:20" ht="11.85" customHeight="1" x14ac:dyDescent="0.2">
      <c r="E1233" s="2" t="str">
        <f>$E$2</f>
        <v>BUDGET REPORT</v>
      </c>
    </row>
    <row r="1234" spans="1:20" ht="11.85" customHeight="1" x14ac:dyDescent="0.2">
      <c r="E1234" s="2" t="str">
        <f>$E$3</f>
        <v>FISCAL YEAR 2019 - 2020</v>
      </c>
    </row>
    <row r="1235" spans="1:20" ht="11.85" customHeight="1" x14ac:dyDescent="0.2">
      <c r="A1235" s="3" t="s">
        <v>3</v>
      </c>
    </row>
    <row r="1236" spans="1:20" ht="11.85" customHeight="1" x14ac:dyDescent="0.2">
      <c r="A1236" s="3" t="s">
        <v>647</v>
      </c>
    </row>
    <row r="1237" spans="1:20" ht="11.85" customHeight="1" x14ac:dyDescent="0.2">
      <c r="I1237" s="55" t="str">
        <f>$I$6</f>
        <v>(----- 2018-2019 ------)</v>
      </c>
      <c r="J1237" s="55"/>
      <c r="K1237" s="55"/>
      <c r="L1237" s="6"/>
      <c r="M1237" s="55" t="str">
        <f>$M$6</f>
        <v>2019-2020</v>
      </c>
      <c r="N1237" s="55"/>
      <c r="O1237" s="55"/>
      <c r="P1237" s="55"/>
      <c r="Q1237" s="55"/>
    </row>
    <row r="1238" spans="1:20" ht="11.85" customHeight="1" x14ac:dyDescent="0.2">
      <c r="C1238" s="7" t="str">
        <f>$C$7</f>
        <v>2015-2016</v>
      </c>
      <c r="D1238" s="6"/>
      <c r="E1238" s="7" t="str">
        <f>$E$7</f>
        <v>2016-2017</v>
      </c>
      <c r="F1238" s="6"/>
      <c r="G1238" s="7" t="str">
        <f>$G$7</f>
        <v>2017-2018</v>
      </c>
      <c r="H1238" s="6"/>
      <c r="I1238" s="7" t="s">
        <v>9</v>
      </c>
      <c r="J1238" s="6"/>
      <c r="K1238" s="8" t="str">
        <f>+$K$7</f>
        <v>PROJECTED</v>
      </c>
      <c r="L1238" s="6"/>
      <c r="M1238" s="8" t="str">
        <f>$M$7</f>
        <v>2019-2020</v>
      </c>
      <c r="N1238" s="6"/>
      <c r="O1238" s="8" t="str">
        <f>$O$7</f>
        <v>2019-2020</v>
      </c>
      <c r="P1238" s="6"/>
      <c r="Q1238" s="8" t="str">
        <f>$Q$7</f>
        <v>APPROVED</v>
      </c>
    </row>
    <row r="1239" spans="1:20" ht="11.85" customHeight="1" x14ac:dyDescent="0.2">
      <c r="A1239" s="9" t="s">
        <v>257</v>
      </c>
      <c r="C1239" s="10" t="s">
        <v>12</v>
      </c>
      <c r="D1239" s="6"/>
      <c r="E1239" s="10" t="s">
        <v>12</v>
      </c>
      <c r="F1239" s="6"/>
      <c r="G1239" s="10" t="s">
        <v>12</v>
      </c>
      <c r="H1239" s="6"/>
      <c r="I1239" s="10" t="s">
        <v>13</v>
      </c>
      <c r="J1239" s="6"/>
      <c r="K1239" s="11" t="s">
        <v>13</v>
      </c>
      <c r="L1239" s="6"/>
      <c r="M1239" s="11" t="str">
        <f>$M$8</f>
        <v>BASE</v>
      </c>
      <c r="N1239" s="6"/>
      <c r="O1239" s="11" t="str">
        <f>$O$8</f>
        <v>SUPPLEMENTAL</v>
      </c>
      <c r="P1239" s="6"/>
      <c r="Q1239" s="11" t="str">
        <f>$Q$8</f>
        <v>BUDGET</v>
      </c>
    </row>
    <row r="1240" spans="1:20" ht="11.85" customHeight="1" x14ac:dyDescent="0.2"/>
    <row r="1241" spans="1:20" ht="11.85" customHeight="1" x14ac:dyDescent="0.2">
      <c r="A1241" s="13" t="s">
        <v>258</v>
      </c>
    </row>
    <row r="1242" spans="1:20" ht="11.85" customHeight="1" x14ac:dyDescent="0.2">
      <c r="A1242" s="3" t="s">
        <v>648</v>
      </c>
      <c r="C1242" s="2">
        <v>167058.94</v>
      </c>
      <c r="D1242" s="2"/>
      <c r="E1242" s="2">
        <v>160428.94</v>
      </c>
      <c r="F1242" s="2"/>
      <c r="G1242" s="2">
        <v>158155.67000000001</v>
      </c>
      <c r="H1242" s="2"/>
      <c r="I1242" s="2">
        <v>149152</v>
      </c>
      <c r="J1242" s="2"/>
      <c r="K1242" s="4">
        <v>149152</v>
      </c>
      <c r="L1242" s="2"/>
      <c r="M1242" s="4">
        <v>159669</v>
      </c>
      <c r="N1242" s="2"/>
      <c r="O1242" s="4">
        <v>0</v>
      </c>
      <c r="P1242" s="2"/>
      <c r="Q1242" s="4">
        <f t="shared" ref="Q1242:Q1250" si="44">M1242+O1242</f>
        <v>159669</v>
      </c>
      <c r="T1242" s="14"/>
    </row>
    <row r="1243" spans="1:20" ht="11.85" customHeight="1" x14ac:dyDescent="0.2">
      <c r="A1243" s="3" t="s">
        <v>649</v>
      </c>
      <c r="C1243" s="2">
        <v>10599.65</v>
      </c>
      <c r="D1243" s="2"/>
      <c r="E1243" s="2">
        <v>18352.87</v>
      </c>
      <c r="F1243" s="2"/>
      <c r="G1243" s="2">
        <v>14153.22</v>
      </c>
      <c r="H1243" s="2"/>
      <c r="I1243" s="2">
        <v>12000</v>
      </c>
      <c r="J1243" s="2"/>
      <c r="K1243" s="4">
        <v>12000</v>
      </c>
      <c r="L1243" s="2"/>
      <c r="M1243" s="4">
        <v>6000</v>
      </c>
      <c r="N1243" s="2"/>
      <c r="O1243" s="4">
        <v>0</v>
      </c>
      <c r="P1243" s="2"/>
      <c r="Q1243" s="4">
        <f t="shared" si="44"/>
        <v>6000</v>
      </c>
      <c r="T1243" s="14"/>
    </row>
    <row r="1244" spans="1:20" ht="11.85" customHeight="1" x14ac:dyDescent="0.2">
      <c r="A1244" s="3" t="s">
        <v>650</v>
      </c>
      <c r="C1244" s="2">
        <v>3950</v>
      </c>
      <c r="D1244" s="2"/>
      <c r="E1244" s="2">
        <v>5575</v>
      </c>
      <c r="F1244" s="2"/>
      <c r="G1244" s="2">
        <v>4037.5</v>
      </c>
      <c r="H1244" s="2"/>
      <c r="I1244" s="2">
        <v>3600</v>
      </c>
      <c r="J1244" s="2"/>
      <c r="K1244" s="4">
        <v>3600</v>
      </c>
      <c r="L1244" s="2"/>
      <c r="M1244" s="4">
        <v>2100</v>
      </c>
      <c r="N1244" s="2"/>
      <c r="O1244" s="4">
        <v>0</v>
      </c>
      <c r="P1244" s="2"/>
      <c r="Q1244" s="4">
        <f t="shared" si="44"/>
        <v>2100</v>
      </c>
      <c r="T1244" s="14"/>
    </row>
    <row r="1245" spans="1:20" ht="11.85" hidden="1" customHeight="1" x14ac:dyDescent="0.2">
      <c r="A1245" s="3" t="s">
        <v>651</v>
      </c>
      <c r="C1245" s="2">
        <v>0</v>
      </c>
      <c r="D1245" s="2"/>
      <c r="E1245" s="2">
        <v>0</v>
      </c>
      <c r="F1245" s="2"/>
      <c r="G1245" s="2">
        <v>0</v>
      </c>
      <c r="H1245" s="2"/>
      <c r="I1245" s="2">
        <v>0</v>
      </c>
      <c r="J1245" s="2"/>
      <c r="K1245" s="4">
        <v>0</v>
      </c>
      <c r="L1245" s="2"/>
      <c r="M1245" s="4">
        <v>0</v>
      </c>
      <c r="N1245" s="2"/>
      <c r="O1245" s="4">
        <v>0</v>
      </c>
      <c r="P1245" s="2"/>
      <c r="Q1245" s="4">
        <f>M1245+O1245</f>
        <v>0</v>
      </c>
      <c r="T1245" s="14"/>
    </row>
    <row r="1246" spans="1:20" ht="11.85" customHeight="1" x14ac:dyDescent="0.2">
      <c r="A1246" s="3" t="s">
        <v>652</v>
      </c>
      <c r="C1246" s="2">
        <v>54028.38</v>
      </c>
      <c r="D1246" s="2"/>
      <c r="E1246" s="2">
        <v>49529.18</v>
      </c>
      <c r="F1246" s="2"/>
      <c r="G1246" s="2">
        <v>60171.17</v>
      </c>
      <c r="H1246" s="2"/>
      <c r="I1246" s="2">
        <v>62300</v>
      </c>
      <c r="J1246" s="2"/>
      <c r="K1246" s="4">
        <v>53780</v>
      </c>
      <c r="L1246" s="2"/>
      <c r="M1246" s="4">
        <v>60299</v>
      </c>
      <c r="N1246" s="2"/>
      <c r="O1246" s="4">
        <v>0</v>
      </c>
      <c r="P1246" s="2"/>
      <c r="Q1246" s="4">
        <f t="shared" si="44"/>
        <v>60299</v>
      </c>
      <c r="T1246" s="14"/>
    </row>
    <row r="1247" spans="1:20" ht="11.85" customHeight="1" x14ac:dyDescent="0.2">
      <c r="A1247" s="3" t="s">
        <v>653</v>
      </c>
      <c r="C1247" s="2">
        <v>18919.64</v>
      </c>
      <c r="D1247" s="2"/>
      <c r="E1247" s="2">
        <v>19133.18</v>
      </c>
      <c r="F1247" s="2"/>
      <c r="G1247" s="2">
        <v>19001.189999999999</v>
      </c>
      <c r="H1247" s="2"/>
      <c r="I1247" s="2">
        <v>16443</v>
      </c>
      <c r="J1247" s="2"/>
      <c r="K1247" s="4">
        <v>16443</v>
      </c>
      <c r="L1247" s="2"/>
      <c r="M1247" s="4">
        <v>16878</v>
      </c>
      <c r="N1247" s="2"/>
      <c r="O1247" s="4">
        <v>0</v>
      </c>
      <c r="P1247" s="2"/>
      <c r="Q1247" s="4">
        <f t="shared" si="44"/>
        <v>16878</v>
      </c>
      <c r="T1247" s="14"/>
    </row>
    <row r="1248" spans="1:20" ht="11.85" customHeight="1" x14ac:dyDescent="0.2">
      <c r="A1248" s="3" t="s">
        <v>654</v>
      </c>
      <c r="C1248" s="2">
        <v>463.71</v>
      </c>
      <c r="D1248" s="2"/>
      <c r="E1248" s="2">
        <v>554.16</v>
      </c>
      <c r="F1248" s="2"/>
      <c r="G1248" s="2">
        <v>484.6</v>
      </c>
      <c r="H1248" s="2"/>
      <c r="I1248" s="2">
        <v>528</v>
      </c>
      <c r="J1248" s="2"/>
      <c r="K1248" s="4">
        <v>528</v>
      </c>
      <c r="L1248" s="2"/>
      <c r="M1248" s="4">
        <v>407</v>
      </c>
      <c r="N1248" s="2"/>
      <c r="O1248" s="4">
        <v>0</v>
      </c>
      <c r="P1248" s="2"/>
      <c r="Q1248" s="4">
        <f t="shared" si="44"/>
        <v>407</v>
      </c>
      <c r="T1248" s="14"/>
    </row>
    <row r="1249" spans="1:21" ht="11.85" customHeight="1" x14ac:dyDescent="0.2">
      <c r="A1249" s="3" t="s">
        <v>655</v>
      </c>
      <c r="C1249" s="2">
        <v>1106.46</v>
      </c>
      <c r="D1249" s="2"/>
      <c r="E1249" s="2">
        <v>361.71</v>
      </c>
      <c r="F1249" s="2"/>
      <c r="G1249" s="2">
        <v>984.74</v>
      </c>
      <c r="H1249" s="2"/>
      <c r="I1249" s="2">
        <v>1080</v>
      </c>
      <c r="J1249" s="2"/>
      <c r="K1249" s="4">
        <v>1080</v>
      </c>
      <c r="L1249" s="2"/>
      <c r="M1249" s="4">
        <v>567</v>
      </c>
      <c r="N1249" s="2"/>
      <c r="O1249" s="4">
        <v>0</v>
      </c>
      <c r="P1249" s="2"/>
      <c r="Q1249" s="4">
        <f t="shared" si="44"/>
        <v>567</v>
      </c>
      <c r="T1249" s="14"/>
    </row>
    <row r="1250" spans="1:21" ht="11.85" customHeight="1" x14ac:dyDescent="0.2">
      <c r="A1250" s="3" t="s">
        <v>656</v>
      </c>
      <c r="C1250" s="15">
        <v>13767.75</v>
      </c>
      <c r="D1250" s="2"/>
      <c r="E1250" s="15">
        <v>16135.32</v>
      </c>
      <c r="F1250" s="2"/>
      <c r="G1250" s="15">
        <v>13467.62</v>
      </c>
      <c r="H1250" s="2"/>
      <c r="I1250" s="15">
        <v>12239</v>
      </c>
      <c r="J1250" s="2"/>
      <c r="K1250" s="16">
        <v>12239</v>
      </c>
      <c r="L1250" s="2"/>
      <c r="M1250" s="16">
        <v>12922</v>
      </c>
      <c r="N1250" s="2"/>
      <c r="O1250" s="16">
        <v>0</v>
      </c>
      <c r="P1250" s="2"/>
      <c r="Q1250" s="16">
        <f t="shared" si="44"/>
        <v>12922</v>
      </c>
      <c r="T1250" s="14"/>
    </row>
    <row r="1251" spans="1:21" ht="11.85" customHeight="1" x14ac:dyDescent="0.2">
      <c r="A1251" s="3" t="s">
        <v>269</v>
      </c>
      <c r="C1251" s="2">
        <f>SUM(C1242:C1250)</f>
        <v>269894.52999999997</v>
      </c>
      <c r="D1251" s="2"/>
      <c r="E1251" s="2">
        <f>SUM(E1242:E1250)</f>
        <v>270070.36</v>
      </c>
      <c r="F1251" s="2"/>
      <c r="G1251" s="2">
        <f>SUM(G1242:G1250)</f>
        <v>270455.71000000002</v>
      </c>
      <c r="H1251" s="2"/>
      <c r="I1251" s="2">
        <f>SUM(I1242:I1250)</f>
        <v>257342</v>
      </c>
      <c r="J1251" s="2"/>
      <c r="K1251" s="4">
        <f>SUM(K1242:K1250)</f>
        <v>248822</v>
      </c>
      <c r="L1251" s="2"/>
      <c r="M1251" s="4">
        <f>SUM(M1242:M1250)</f>
        <v>258842</v>
      </c>
      <c r="N1251" s="2"/>
      <c r="O1251" s="4">
        <f>SUM(O1242:O1250)</f>
        <v>0</v>
      </c>
      <c r="P1251" s="2"/>
      <c r="Q1251" s="4">
        <f>SUM(Q1242:Q1250)</f>
        <v>258842</v>
      </c>
      <c r="R1251" s="2"/>
      <c r="U1251" s="2"/>
    </row>
    <row r="1252" spans="1:21" ht="11.85" customHeight="1" x14ac:dyDescent="0.2">
      <c r="D1252" s="2"/>
      <c r="F1252" s="2"/>
      <c r="H1252" s="2"/>
      <c r="J1252" s="2"/>
      <c r="L1252" s="2"/>
      <c r="N1252" s="2"/>
      <c r="P1252" s="2"/>
    </row>
    <row r="1253" spans="1:21" ht="11.85" customHeight="1" x14ac:dyDescent="0.2">
      <c r="A1253" s="13" t="s">
        <v>270</v>
      </c>
      <c r="D1253" s="2"/>
      <c r="F1253" s="2"/>
      <c r="H1253" s="2"/>
      <c r="J1253" s="2"/>
      <c r="L1253" s="2"/>
      <c r="N1253" s="2"/>
      <c r="P1253" s="2"/>
    </row>
    <row r="1254" spans="1:21" ht="11.85" customHeight="1" x14ac:dyDescent="0.2">
      <c r="A1254" s="3" t="s">
        <v>657</v>
      </c>
      <c r="C1254" s="2">
        <v>0</v>
      </c>
      <c r="D1254" s="2"/>
      <c r="E1254" s="2">
        <v>0</v>
      </c>
      <c r="F1254" s="2"/>
      <c r="G1254" s="2">
        <v>0</v>
      </c>
      <c r="H1254" s="2"/>
      <c r="I1254" s="2">
        <v>0</v>
      </c>
      <c r="J1254" s="2"/>
      <c r="K1254" s="4">
        <v>0</v>
      </c>
      <c r="L1254" s="2"/>
      <c r="M1254" s="4">
        <v>0</v>
      </c>
      <c r="N1254" s="2"/>
      <c r="O1254" s="4">
        <v>0</v>
      </c>
      <c r="P1254" s="2"/>
      <c r="Q1254" s="4">
        <f>M1254+O1254</f>
        <v>0</v>
      </c>
      <c r="T1254" s="14"/>
    </row>
    <row r="1255" spans="1:21" ht="11.85" customHeight="1" x14ac:dyDescent="0.2">
      <c r="A1255" s="3" t="s">
        <v>658</v>
      </c>
      <c r="C1255" s="2">
        <v>0</v>
      </c>
      <c r="D1255" s="2"/>
      <c r="E1255" s="2">
        <v>0</v>
      </c>
      <c r="F1255" s="2"/>
      <c r="G1255" s="2">
        <v>0</v>
      </c>
      <c r="H1255" s="2"/>
      <c r="I1255" s="2">
        <v>0</v>
      </c>
      <c r="J1255" s="2"/>
      <c r="K1255" s="4">
        <v>0</v>
      </c>
      <c r="L1255" s="2"/>
      <c r="M1255" s="4">
        <v>0</v>
      </c>
      <c r="N1255" s="2"/>
      <c r="O1255" s="4">
        <v>0</v>
      </c>
      <c r="P1255" s="2"/>
      <c r="Q1255" s="4">
        <f>M1255+O1255</f>
        <v>0</v>
      </c>
      <c r="T1255" s="14"/>
    </row>
    <row r="1256" spans="1:21" ht="11.85" customHeight="1" x14ac:dyDescent="0.2">
      <c r="A1256" s="3" t="s">
        <v>659</v>
      </c>
      <c r="C1256" s="2">
        <v>582.49</v>
      </c>
      <c r="D1256" s="2"/>
      <c r="E1256" s="2">
        <v>465.98</v>
      </c>
      <c r="F1256" s="2"/>
      <c r="G1256" s="2">
        <v>4135.75</v>
      </c>
      <c r="H1256" s="2"/>
      <c r="I1256" s="2">
        <v>5000</v>
      </c>
      <c r="J1256" s="2"/>
      <c r="K1256" s="4">
        <v>5000</v>
      </c>
      <c r="L1256" s="2"/>
      <c r="M1256" s="4">
        <v>5000</v>
      </c>
      <c r="N1256" s="2"/>
      <c r="O1256" s="4">
        <v>0</v>
      </c>
      <c r="P1256" s="2"/>
      <c r="Q1256" s="4">
        <f>M1256+O1256</f>
        <v>5000</v>
      </c>
      <c r="T1256" s="14"/>
    </row>
    <row r="1257" spans="1:21" ht="11.85" customHeight="1" x14ac:dyDescent="0.2">
      <c r="A1257" s="3" t="s">
        <v>660</v>
      </c>
      <c r="C1257" s="15">
        <v>15664.55</v>
      </c>
      <c r="D1257" s="2"/>
      <c r="E1257" s="15">
        <v>1630.89</v>
      </c>
      <c r="F1257" s="2"/>
      <c r="G1257" s="15">
        <v>778.89</v>
      </c>
      <c r="H1257" s="2"/>
      <c r="I1257" s="15">
        <v>100</v>
      </c>
      <c r="J1257" s="2"/>
      <c r="K1257" s="16">
        <v>100</v>
      </c>
      <c r="L1257" s="2"/>
      <c r="M1257" s="16">
        <v>100</v>
      </c>
      <c r="N1257" s="2"/>
      <c r="O1257" s="16">
        <v>0</v>
      </c>
      <c r="P1257" s="2"/>
      <c r="Q1257" s="16">
        <f>M1257+O1257</f>
        <v>100</v>
      </c>
      <c r="T1257" s="14"/>
    </row>
    <row r="1258" spans="1:21" ht="11.85" customHeight="1" x14ac:dyDescent="0.2">
      <c r="A1258" s="3" t="s">
        <v>287</v>
      </c>
      <c r="C1258" s="2">
        <f>SUM(C1254:C1257)</f>
        <v>16247.039999999999</v>
      </c>
      <c r="D1258" s="2"/>
      <c r="E1258" s="2">
        <f>SUM(E1254:E1257)</f>
        <v>2096.87</v>
      </c>
      <c r="F1258" s="2"/>
      <c r="G1258" s="2">
        <f>SUM(G1254:G1257)</f>
        <v>4914.6400000000003</v>
      </c>
      <c r="H1258" s="2"/>
      <c r="I1258" s="2">
        <f>SUM(I1254:I1257)</f>
        <v>5100</v>
      </c>
      <c r="J1258" s="2"/>
      <c r="K1258" s="4">
        <f>SUM(K1254:K1257)</f>
        <v>5100</v>
      </c>
      <c r="L1258" s="2"/>
      <c r="M1258" s="4">
        <f>SUM(M1254:M1257)</f>
        <v>5100</v>
      </c>
      <c r="N1258" s="2"/>
      <c r="O1258" s="4">
        <f>SUM(O1254:O1257)</f>
        <v>0</v>
      </c>
      <c r="P1258" s="2"/>
      <c r="Q1258" s="4">
        <f>SUM(Q1254:Q1257)</f>
        <v>5100</v>
      </c>
    </row>
    <row r="1259" spans="1:21" ht="11.85" customHeight="1" x14ac:dyDescent="0.2">
      <c r="D1259" s="2"/>
      <c r="F1259" s="2"/>
      <c r="H1259" s="2"/>
      <c r="J1259" s="2"/>
      <c r="L1259" s="2"/>
      <c r="N1259" s="2"/>
      <c r="P1259" s="2"/>
    </row>
    <row r="1260" spans="1:21" ht="11.85" customHeight="1" x14ac:dyDescent="0.2">
      <c r="A1260" s="13" t="s">
        <v>288</v>
      </c>
      <c r="D1260" s="2"/>
      <c r="F1260" s="2"/>
      <c r="H1260" s="2"/>
      <c r="J1260" s="2"/>
      <c r="L1260" s="2"/>
      <c r="N1260" s="2"/>
      <c r="P1260" s="2"/>
    </row>
    <row r="1261" spans="1:21" ht="11.85" customHeight="1" x14ac:dyDescent="0.2">
      <c r="A1261" s="3" t="s">
        <v>661</v>
      </c>
      <c r="C1261" s="2">
        <v>0</v>
      </c>
      <c r="D1261" s="2"/>
      <c r="E1261" s="2">
        <v>1073.76</v>
      </c>
      <c r="F1261" s="2"/>
      <c r="G1261" s="2">
        <v>638.74</v>
      </c>
      <c r="H1261" s="2"/>
      <c r="I1261" s="2">
        <v>1500</v>
      </c>
      <c r="J1261" s="2"/>
      <c r="K1261" s="4">
        <v>1500</v>
      </c>
      <c r="L1261" s="2"/>
      <c r="M1261" s="4">
        <v>1500</v>
      </c>
      <c r="N1261" s="2"/>
      <c r="O1261" s="4">
        <v>0</v>
      </c>
      <c r="P1261" s="2"/>
      <c r="Q1261" s="4">
        <f t="shared" ref="Q1261:Q1268" si="45">M1261+O1261</f>
        <v>1500</v>
      </c>
      <c r="T1261" s="14"/>
    </row>
    <row r="1262" spans="1:21" ht="11.85" customHeight="1" x14ac:dyDescent="0.2">
      <c r="A1262" s="3" t="s">
        <v>662</v>
      </c>
      <c r="C1262" s="2">
        <v>2057.79</v>
      </c>
      <c r="D1262" s="2"/>
      <c r="E1262" s="2">
        <v>1369.74</v>
      </c>
      <c r="F1262" s="2"/>
      <c r="G1262" s="2">
        <v>244.66</v>
      </c>
      <c r="H1262" s="2"/>
      <c r="I1262" s="2">
        <v>1500</v>
      </c>
      <c r="J1262" s="2"/>
      <c r="K1262" s="4">
        <v>1500</v>
      </c>
      <c r="L1262" s="2"/>
      <c r="M1262" s="4">
        <v>1500</v>
      </c>
      <c r="N1262" s="2"/>
      <c r="O1262" s="4">
        <v>0</v>
      </c>
      <c r="P1262" s="2"/>
      <c r="Q1262" s="4">
        <f t="shared" si="45"/>
        <v>1500</v>
      </c>
      <c r="T1262" s="14"/>
    </row>
    <row r="1263" spans="1:21" ht="11.85" customHeight="1" x14ac:dyDescent="0.2">
      <c r="A1263" s="3" t="s">
        <v>663</v>
      </c>
      <c r="C1263" s="2">
        <v>1740.53</v>
      </c>
      <c r="D1263" s="2"/>
      <c r="E1263" s="2">
        <v>1131.6500000000001</v>
      </c>
      <c r="F1263" s="2"/>
      <c r="G1263" s="2">
        <v>1142.48</v>
      </c>
      <c r="H1263" s="2"/>
      <c r="I1263" s="2">
        <v>2000</v>
      </c>
      <c r="J1263" s="2"/>
      <c r="K1263" s="4">
        <v>2000</v>
      </c>
      <c r="L1263" s="2"/>
      <c r="M1263" s="4">
        <v>2000</v>
      </c>
      <c r="N1263" s="2"/>
      <c r="O1263" s="4">
        <v>0</v>
      </c>
      <c r="P1263" s="2"/>
      <c r="Q1263" s="4">
        <f t="shared" si="45"/>
        <v>2000</v>
      </c>
      <c r="T1263" s="14"/>
    </row>
    <row r="1264" spans="1:21" ht="11.85" customHeight="1" x14ac:dyDescent="0.2">
      <c r="A1264" s="3" t="s">
        <v>664</v>
      </c>
      <c r="C1264" s="2">
        <v>884.99</v>
      </c>
      <c r="D1264" s="2"/>
      <c r="E1264" s="2">
        <v>520.21</v>
      </c>
      <c r="F1264" s="2"/>
      <c r="G1264" s="2">
        <v>64.64</v>
      </c>
      <c r="H1264" s="2"/>
      <c r="I1264" s="2">
        <v>7556</v>
      </c>
      <c r="J1264" s="2"/>
      <c r="K1264" s="4">
        <v>7556</v>
      </c>
      <c r="L1264" s="2"/>
      <c r="M1264" s="4">
        <v>1000</v>
      </c>
      <c r="N1264" s="2"/>
      <c r="O1264" s="4">
        <v>0</v>
      </c>
      <c r="P1264" s="2"/>
      <c r="Q1264" s="4">
        <f t="shared" si="45"/>
        <v>1000</v>
      </c>
      <c r="T1264" s="14"/>
    </row>
    <row r="1265" spans="1:20" ht="11.85" customHeight="1" x14ac:dyDescent="0.2">
      <c r="A1265" s="3" t="s">
        <v>665</v>
      </c>
      <c r="C1265" s="2">
        <v>0</v>
      </c>
      <c r="D1265" s="2"/>
      <c r="E1265" s="2">
        <v>32</v>
      </c>
      <c r="F1265" s="2"/>
      <c r="G1265" s="2">
        <v>244.99</v>
      </c>
      <c r="H1265" s="2"/>
      <c r="I1265" s="2">
        <v>250</v>
      </c>
      <c r="J1265" s="2"/>
      <c r="K1265" s="4">
        <v>250</v>
      </c>
      <c r="L1265" s="2"/>
      <c r="M1265" s="4">
        <v>250</v>
      </c>
      <c r="N1265" s="2"/>
      <c r="O1265" s="4">
        <v>0</v>
      </c>
      <c r="P1265" s="2"/>
      <c r="Q1265" s="4">
        <f t="shared" si="45"/>
        <v>250</v>
      </c>
      <c r="T1265" s="14"/>
    </row>
    <row r="1266" spans="1:20" ht="11.85" customHeight="1" x14ac:dyDescent="0.2">
      <c r="A1266" s="3" t="s">
        <v>666</v>
      </c>
      <c r="C1266" s="2">
        <v>225</v>
      </c>
      <c r="D1266" s="2"/>
      <c r="E1266" s="2">
        <v>0</v>
      </c>
      <c r="F1266" s="2"/>
      <c r="G1266" s="2">
        <v>247.48</v>
      </c>
      <c r="H1266" s="2"/>
      <c r="I1266" s="2">
        <v>300</v>
      </c>
      <c r="J1266" s="2"/>
      <c r="K1266" s="4">
        <v>300</v>
      </c>
      <c r="L1266" s="2"/>
      <c r="M1266" s="4">
        <v>300</v>
      </c>
      <c r="N1266" s="2"/>
      <c r="O1266" s="4">
        <v>0</v>
      </c>
      <c r="P1266" s="2"/>
      <c r="Q1266" s="4">
        <f t="shared" si="45"/>
        <v>300</v>
      </c>
      <c r="T1266" s="14"/>
    </row>
    <row r="1267" spans="1:20" ht="11.85" customHeight="1" x14ac:dyDescent="0.2">
      <c r="A1267" s="3" t="s">
        <v>667</v>
      </c>
      <c r="C1267" s="2">
        <v>415</v>
      </c>
      <c r="D1267" s="2"/>
      <c r="E1267" s="2">
        <v>986.55</v>
      </c>
      <c r="F1267" s="2"/>
      <c r="G1267" s="2">
        <v>609.91999999999996</v>
      </c>
      <c r="H1267" s="2"/>
      <c r="I1267" s="2">
        <v>470</v>
      </c>
      <c r="J1267" s="2"/>
      <c r="K1267" s="4">
        <v>470</v>
      </c>
      <c r="L1267" s="2"/>
      <c r="M1267" s="4">
        <v>470</v>
      </c>
      <c r="N1267" s="2"/>
      <c r="O1267" s="4">
        <v>0</v>
      </c>
      <c r="P1267" s="2"/>
      <c r="Q1267" s="4">
        <f t="shared" si="45"/>
        <v>470</v>
      </c>
      <c r="T1267" s="14"/>
    </row>
    <row r="1268" spans="1:20" ht="11.85" customHeight="1" x14ac:dyDescent="0.2">
      <c r="A1268" s="3" t="s">
        <v>668</v>
      </c>
      <c r="C1268" s="15">
        <v>149.88</v>
      </c>
      <c r="D1268" s="2"/>
      <c r="E1268" s="15">
        <v>352.38</v>
      </c>
      <c r="F1268" s="2"/>
      <c r="G1268" s="15">
        <v>0</v>
      </c>
      <c r="H1268" s="2"/>
      <c r="I1268" s="15">
        <v>500</v>
      </c>
      <c r="J1268" s="2"/>
      <c r="K1268" s="16">
        <v>500</v>
      </c>
      <c r="L1268" s="2"/>
      <c r="M1268" s="16">
        <v>500</v>
      </c>
      <c r="N1268" s="2"/>
      <c r="O1268" s="16">
        <v>0</v>
      </c>
      <c r="P1268" s="2"/>
      <c r="Q1268" s="16">
        <f t="shared" si="45"/>
        <v>500</v>
      </c>
      <c r="T1268" s="14"/>
    </row>
    <row r="1269" spans="1:20" ht="11.85" customHeight="1" x14ac:dyDescent="0.2">
      <c r="A1269" s="3" t="s">
        <v>310</v>
      </c>
      <c r="C1269" s="2">
        <f>SUM(C1261:C1268)</f>
        <v>5473.19</v>
      </c>
      <c r="D1269" s="2"/>
      <c r="E1269" s="2">
        <f>SUM(E1261:E1268)</f>
        <v>5466.2900000000009</v>
      </c>
      <c r="F1269" s="2"/>
      <c r="G1269" s="2">
        <f>SUM(G1261:G1268)</f>
        <v>3192.9100000000003</v>
      </c>
      <c r="H1269" s="2"/>
      <c r="I1269" s="2">
        <f>SUM(I1261:I1268)</f>
        <v>14076</v>
      </c>
      <c r="J1269" s="2"/>
      <c r="K1269" s="4">
        <f>SUM(K1261:K1268)</f>
        <v>14076</v>
      </c>
      <c r="L1269" s="2"/>
      <c r="M1269" s="4">
        <f>SUM(M1261:M1268)</f>
        <v>7520</v>
      </c>
      <c r="N1269" s="2"/>
      <c r="O1269" s="4">
        <f>SUM(O1261:O1268)</f>
        <v>0</v>
      </c>
      <c r="P1269" s="2"/>
      <c r="Q1269" s="4">
        <f>SUM(Q1261:Q1268)</f>
        <v>7520</v>
      </c>
      <c r="R1269" s="2"/>
    </row>
    <row r="1270" spans="1:20" ht="11.85" customHeight="1" x14ac:dyDescent="0.2">
      <c r="D1270" s="2"/>
      <c r="F1270" s="2"/>
      <c r="H1270" s="2"/>
      <c r="J1270" s="2"/>
      <c r="L1270" s="2"/>
      <c r="N1270" s="2"/>
      <c r="P1270" s="2"/>
    </row>
    <row r="1271" spans="1:20" ht="11.85" customHeight="1" x14ac:dyDescent="0.2">
      <c r="A1271" s="3" t="s">
        <v>669</v>
      </c>
      <c r="C1271" s="2">
        <v>0</v>
      </c>
      <c r="D1271" s="2"/>
      <c r="E1271" s="2">
        <v>0</v>
      </c>
      <c r="F1271" s="2"/>
      <c r="G1271" s="2">
        <v>0</v>
      </c>
      <c r="H1271" s="2"/>
      <c r="I1271" s="2">
        <v>0</v>
      </c>
      <c r="J1271" s="2"/>
      <c r="K1271" s="4">
        <v>0</v>
      </c>
      <c r="L1271" s="2"/>
      <c r="M1271" s="4">
        <v>0</v>
      </c>
      <c r="N1271" s="2"/>
      <c r="O1271" s="4">
        <v>0</v>
      </c>
      <c r="P1271" s="2"/>
      <c r="Q1271" s="4">
        <f>M1271+O1271</f>
        <v>0</v>
      </c>
    </row>
    <row r="1272" spans="1:20" ht="11.85" customHeight="1" x14ac:dyDescent="0.2">
      <c r="A1272" s="3" t="s">
        <v>670</v>
      </c>
      <c r="C1272" s="15">
        <v>0</v>
      </c>
      <c r="D1272" s="2"/>
      <c r="E1272" s="15">
        <v>36247</v>
      </c>
      <c r="F1272" s="2"/>
      <c r="G1272" s="15">
        <v>0</v>
      </c>
      <c r="H1272" s="2"/>
      <c r="I1272" s="15">
        <v>0</v>
      </c>
      <c r="J1272" s="2"/>
      <c r="K1272" s="16">
        <v>0</v>
      </c>
      <c r="L1272" s="2"/>
      <c r="M1272" s="16">
        <v>0</v>
      </c>
      <c r="N1272" s="2"/>
      <c r="O1272" s="16">
        <v>0</v>
      </c>
      <c r="P1272" s="2"/>
      <c r="Q1272" s="16">
        <f>M1272+O1272</f>
        <v>0</v>
      </c>
    </row>
    <row r="1273" spans="1:20" ht="11.85" customHeight="1" x14ac:dyDescent="0.2">
      <c r="A1273" s="3" t="s">
        <v>313</v>
      </c>
      <c r="C1273" s="2">
        <f>SUM(C1271:C1272)</f>
        <v>0</v>
      </c>
      <c r="D1273" s="2"/>
      <c r="E1273" s="2">
        <f>SUM(E1271:E1272)</f>
        <v>36247</v>
      </c>
      <c r="F1273" s="2"/>
      <c r="G1273" s="2">
        <f>SUM(G1271:G1272)</f>
        <v>0</v>
      </c>
      <c r="H1273" s="2"/>
      <c r="I1273" s="2">
        <f>SUM(I1271:I1272)</f>
        <v>0</v>
      </c>
      <c r="J1273" s="2"/>
      <c r="K1273" s="4">
        <f>SUM(K1271:K1272)</f>
        <v>0</v>
      </c>
      <c r="L1273" s="2"/>
      <c r="M1273" s="4">
        <f>SUM(M1271:M1272)</f>
        <v>0</v>
      </c>
      <c r="N1273" s="2"/>
      <c r="O1273" s="4">
        <f>SUM(O1271:O1272)</f>
        <v>0</v>
      </c>
      <c r="P1273" s="2"/>
      <c r="Q1273" s="4">
        <f>SUM(Q1271:Q1272)</f>
        <v>0</v>
      </c>
    </row>
    <row r="1274" spans="1:20" ht="11.85" customHeight="1" x14ac:dyDescent="0.2">
      <c r="D1274" s="2"/>
      <c r="F1274" s="2"/>
      <c r="H1274" s="2"/>
      <c r="J1274" s="2"/>
      <c r="L1274" s="2"/>
      <c r="N1274" s="2"/>
      <c r="P1274" s="2"/>
    </row>
    <row r="1275" spans="1:20" ht="11.85" customHeight="1" x14ac:dyDescent="0.2">
      <c r="A1275" s="3" t="s">
        <v>671</v>
      </c>
      <c r="C1275" s="2">
        <f>C1251+C1258+C1269+C1273</f>
        <v>291614.75999999995</v>
      </c>
      <c r="D1275" s="2"/>
      <c r="E1275" s="2">
        <f>E1251+E1258+E1269+E1273</f>
        <v>313880.51999999996</v>
      </c>
      <c r="F1275" s="2"/>
      <c r="G1275" s="2">
        <f>G1251+G1258+G1269+G1273</f>
        <v>278563.26</v>
      </c>
      <c r="H1275" s="2"/>
      <c r="I1275" s="2">
        <f>I1251+I1258+I1269+I1273</f>
        <v>276518</v>
      </c>
      <c r="J1275" s="2"/>
      <c r="K1275" s="4">
        <f>K1251+K1258+K1269+K1273</f>
        <v>267998</v>
      </c>
      <c r="L1275" s="2"/>
      <c r="M1275" s="4">
        <f>M1251+M1258+M1269+M1273</f>
        <v>271462</v>
      </c>
      <c r="N1275" s="2"/>
      <c r="O1275" s="4">
        <f>O1251+O1258+O1269+O1273</f>
        <v>0</v>
      </c>
      <c r="P1275" s="2"/>
      <c r="Q1275" s="4">
        <f>Q1251+Q1258+Q1269+Q1273</f>
        <v>271462</v>
      </c>
      <c r="R1275" s="34"/>
      <c r="T1275" s="14"/>
    </row>
    <row r="1276" spans="1:20" ht="11.85" customHeight="1" x14ac:dyDescent="0.2"/>
    <row r="1277" spans="1:20" ht="11.85" customHeight="1" x14ac:dyDescent="0.2"/>
    <row r="1278" spans="1:20" ht="11.85" customHeight="1" x14ac:dyDescent="0.2"/>
    <row r="1279" spans="1:20" ht="11.85" customHeight="1" x14ac:dyDescent="0.2"/>
    <row r="1280" spans="1:20" ht="11.85" customHeight="1" x14ac:dyDescent="0.2"/>
    <row r="1281" spans="1:5" ht="11.85" customHeight="1" x14ac:dyDescent="0.2"/>
    <row r="1282" spans="1:5" ht="11.85" customHeight="1" x14ac:dyDescent="0.2"/>
    <row r="1283" spans="1:5" ht="11.85" customHeight="1" x14ac:dyDescent="0.2"/>
    <row r="1284" spans="1:5" ht="11.85" customHeight="1" x14ac:dyDescent="0.2"/>
    <row r="1285" spans="1:5" ht="11.85" customHeight="1" x14ac:dyDescent="0.2"/>
    <row r="1286" spans="1:5" ht="11.85" customHeight="1" x14ac:dyDescent="0.2"/>
    <row r="1287" spans="1:5" ht="11.85" customHeight="1" x14ac:dyDescent="0.2"/>
    <row r="1288" spans="1:5" ht="11.85" customHeight="1" x14ac:dyDescent="0.2"/>
    <row r="1289" spans="1:5" ht="11.85" customHeight="1" x14ac:dyDescent="0.2"/>
    <row r="1290" spans="1:5" ht="11.85" customHeight="1" x14ac:dyDescent="0.2"/>
    <row r="1291" spans="1:5" ht="11.85" customHeight="1" x14ac:dyDescent="0.2"/>
    <row r="1292" spans="1:5" ht="11.85" customHeight="1" x14ac:dyDescent="0.2"/>
    <row r="1293" spans="1:5" ht="11.85" customHeight="1" x14ac:dyDescent="0.2"/>
    <row r="1294" spans="1:5" ht="11.85" customHeight="1" x14ac:dyDescent="0.2"/>
    <row r="1295" spans="1:5" ht="11.85" customHeight="1" x14ac:dyDescent="0.2"/>
    <row r="1296" spans="1:5" ht="11.85" customHeight="1" x14ac:dyDescent="0.2">
      <c r="A1296" s="1"/>
      <c r="B1296" s="1"/>
      <c r="E1296" s="2" t="str">
        <f>$E$1</f>
        <v>CITY OF BRADY</v>
      </c>
    </row>
    <row r="1297" spans="1:20" ht="11.85" customHeight="1" x14ac:dyDescent="0.2">
      <c r="E1297" s="2" t="str">
        <f>$E$2</f>
        <v>BUDGET REPORT</v>
      </c>
    </row>
    <row r="1298" spans="1:20" ht="11.85" customHeight="1" x14ac:dyDescent="0.2">
      <c r="E1298" s="2" t="str">
        <f>$E$3</f>
        <v>FISCAL YEAR 2019 - 2020</v>
      </c>
    </row>
    <row r="1299" spans="1:20" ht="11.85" customHeight="1" x14ac:dyDescent="0.2">
      <c r="A1299" s="3" t="s">
        <v>3</v>
      </c>
    </row>
    <row r="1300" spans="1:20" ht="11.85" customHeight="1" x14ac:dyDescent="0.2">
      <c r="A1300" s="3" t="s">
        <v>672</v>
      </c>
    </row>
    <row r="1301" spans="1:20" ht="11.85" customHeight="1" x14ac:dyDescent="0.2">
      <c r="I1301" s="55" t="str">
        <f>$I$6</f>
        <v>(----- 2018-2019 ------)</v>
      </c>
      <c r="J1301" s="55"/>
      <c r="K1301" s="55"/>
      <c r="L1301" s="6"/>
      <c r="M1301" s="55" t="str">
        <f>$M$6</f>
        <v>2019-2020</v>
      </c>
      <c r="N1301" s="55"/>
      <c r="O1301" s="55"/>
      <c r="P1301" s="55"/>
      <c r="Q1301" s="55"/>
    </row>
    <row r="1302" spans="1:20" ht="11.85" customHeight="1" x14ac:dyDescent="0.2">
      <c r="C1302" s="7" t="str">
        <f>$C$7</f>
        <v>2015-2016</v>
      </c>
      <c r="D1302" s="6"/>
      <c r="E1302" s="7" t="str">
        <f>$E$7</f>
        <v>2016-2017</v>
      </c>
      <c r="F1302" s="6"/>
      <c r="G1302" s="7" t="str">
        <f>$G$7</f>
        <v>2017-2018</v>
      </c>
      <c r="H1302" s="6"/>
      <c r="I1302" s="7" t="s">
        <v>9</v>
      </c>
      <c r="J1302" s="6"/>
      <c r="K1302" s="8" t="str">
        <f>+$K$7</f>
        <v>PROJECTED</v>
      </c>
      <c r="L1302" s="6"/>
      <c r="M1302" s="8" t="str">
        <f>$M$7</f>
        <v>2019-2020</v>
      </c>
      <c r="N1302" s="6"/>
      <c r="O1302" s="8" t="str">
        <f>$O$7</f>
        <v>2019-2020</v>
      </c>
      <c r="P1302" s="6"/>
      <c r="Q1302" s="8" t="str">
        <f>$Q$7</f>
        <v>APPROVED</v>
      </c>
    </row>
    <row r="1303" spans="1:20" ht="11.85" customHeight="1" x14ac:dyDescent="0.2">
      <c r="A1303" s="9" t="s">
        <v>257</v>
      </c>
      <c r="C1303" s="10" t="s">
        <v>12</v>
      </c>
      <c r="D1303" s="6"/>
      <c r="E1303" s="10" t="s">
        <v>12</v>
      </c>
      <c r="F1303" s="6"/>
      <c r="G1303" s="10" t="s">
        <v>12</v>
      </c>
      <c r="H1303" s="6"/>
      <c r="I1303" s="10" t="s">
        <v>13</v>
      </c>
      <c r="J1303" s="6"/>
      <c r="K1303" s="11" t="s">
        <v>13</v>
      </c>
      <c r="L1303" s="6"/>
      <c r="M1303" s="11" t="str">
        <f>$M$8</f>
        <v>BASE</v>
      </c>
      <c r="N1303" s="6"/>
      <c r="O1303" s="11" t="str">
        <f>$O$8</f>
        <v>SUPPLEMENTAL</v>
      </c>
      <c r="P1303" s="6"/>
      <c r="Q1303" s="11" t="str">
        <f>$Q$8</f>
        <v>BUDGET</v>
      </c>
    </row>
    <row r="1304" spans="1:20" ht="11.85" customHeight="1" x14ac:dyDescent="0.2"/>
    <row r="1305" spans="1:20" ht="11.85" customHeight="1" x14ac:dyDescent="0.2">
      <c r="A1305" s="13" t="s">
        <v>258</v>
      </c>
    </row>
    <row r="1306" spans="1:20" ht="11.85" customHeight="1" x14ac:dyDescent="0.2">
      <c r="A1306" s="3" t="s">
        <v>673</v>
      </c>
      <c r="C1306" s="2">
        <v>78796.639999999999</v>
      </c>
      <c r="D1306" s="2"/>
      <c r="E1306" s="2">
        <v>113221.97</v>
      </c>
      <c r="F1306" s="2"/>
      <c r="G1306" s="2">
        <v>114237.14</v>
      </c>
      <c r="H1306" s="2"/>
      <c r="I1306" s="2">
        <v>124400</v>
      </c>
      <c r="J1306" s="2"/>
      <c r="K1306" s="4">
        <v>82000</v>
      </c>
      <c r="L1306" s="2"/>
      <c r="M1306" s="4">
        <v>87560</v>
      </c>
      <c r="N1306" s="2"/>
      <c r="O1306" s="4">
        <v>0</v>
      </c>
      <c r="P1306" s="2"/>
      <c r="Q1306" s="4">
        <f>M1306+O1306</f>
        <v>87560</v>
      </c>
      <c r="T1306" s="14"/>
    </row>
    <row r="1307" spans="1:20" ht="11.85" customHeight="1" x14ac:dyDescent="0.2">
      <c r="A1307" s="3" t="s">
        <v>674</v>
      </c>
      <c r="C1307" s="2">
        <v>0</v>
      </c>
      <c r="D1307" s="2"/>
      <c r="E1307" s="2">
        <v>51.52</v>
      </c>
      <c r="F1307" s="2"/>
      <c r="G1307" s="2">
        <v>0</v>
      </c>
      <c r="H1307" s="2"/>
      <c r="I1307" s="2">
        <v>500</v>
      </c>
      <c r="J1307" s="2"/>
      <c r="K1307" s="4">
        <v>500</v>
      </c>
      <c r="L1307" s="2"/>
      <c r="M1307" s="4">
        <v>0</v>
      </c>
      <c r="N1307" s="2"/>
      <c r="O1307" s="4">
        <v>0</v>
      </c>
      <c r="P1307" s="2"/>
      <c r="Q1307" s="4">
        <f t="shared" ref="Q1307:Q1313" si="46">M1307+O1307</f>
        <v>0</v>
      </c>
      <c r="T1307" s="14"/>
    </row>
    <row r="1308" spans="1:20" ht="11.85" customHeight="1" x14ac:dyDescent="0.2">
      <c r="A1308" s="3" t="s">
        <v>675</v>
      </c>
      <c r="C1308" s="2">
        <v>3000</v>
      </c>
      <c r="D1308" s="2"/>
      <c r="E1308" s="2">
        <v>3180</v>
      </c>
      <c r="F1308" s="2"/>
      <c r="G1308" s="2">
        <v>2760</v>
      </c>
      <c r="H1308" s="2"/>
      <c r="I1308" s="2">
        <v>3240</v>
      </c>
      <c r="J1308" s="2"/>
      <c r="K1308" s="4">
        <v>4440</v>
      </c>
      <c r="L1308" s="2"/>
      <c r="M1308" s="4">
        <v>4500</v>
      </c>
      <c r="N1308" s="2"/>
      <c r="O1308" s="4">
        <v>0</v>
      </c>
      <c r="P1308" s="2"/>
      <c r="Q1308" s="4">
        <f>M1308+O1308</f>
        <v>4500</v>
      </c>
      <c r="T1308" s="14"/>
    </row>
    <row r="1309" spans="1:20" ht="11.85" customHeight="1" x14ac:dyDescent="0.2">
      <c r="A1309" s="3" t="s">
        <v>676</v>
      </c>
      <c r="C1309" s="2">
        <v>9396.24</v>
      </c>
      <c r="D1309" s="2"/>
      <c r="E1309" s="2">
        <v>17897.099999999999</v>
      </c>
      <c r="F1309" s="2"/>
      <c r="G1309" s="2">
        <v>20962.48</v>
      </c>
      <c r="H1309" s="2"/>
      <c r="I1309" s="2">
        <v>24919</v>
      </c>
      <c r="J1309" s="2"/>
      <c r="K1309" s="4">
        <v>18500</v>
      </c>
      <c r="L1309" s="2"/>
      <c r="M1309" s="4">
        <v>12060</v>
      </c>
      <c r="N1309" s="2"/>
      <c r="O1309" s="4">
        <v>0</v>
      </c>
      <c r="P1309" s="2"/>
      <c r="Q1309" s="4">
        <f t="shared" si="46"/>
        <v>12060</v>
      </c>
      <c r="T1309" s="14"/>
    </row>
    <row r="1310" spans="1:20" ht="11.85" customHeight="1" x14ac:dyDescent="0.2">
      <c r="A1310" s="3" t="s">
        <v>677</v>
      </c>
      <c r="C1310" s="2">
        <v>8578.98</v>
      </c>
      <c r="D1310" s="2"/>
      <c r="E1310" s="2">
        <v>12557.27</v>
      </c>
      <c r="F1310" s="2"/>
      <c r="G1310" s="2">
        <v>12684.58</v>
      </c>
      <c r="H1310" s="2"/>
      <c r="I1310" s="2">
        <v>13174</v>
      </c>
      <c r="J1310" s="2"/>
      <c r="K1310" s="4">
        <v>10000</v>
      </c>
      <c r="L1310" s="2"/>
      <c r="M1310" s="4">
        <v>8920</v>
      </c>
      <c r="N1310" s="2"/>
      <c r="O1310" s="4">
        <v>0</v>
      </c>
      <c r="P1310" s="2"/>
      <c r="Q1310" s="4">
        <f t="shared" si="46"/>
        <v>8920</v>
      </c>
      <c r="T1310" s="14"/>
    </row>
    <row r="1311" spans="1:20" ht="11.85" customHeight="1" x14ac:dyDescent="0.2">
      <c r="A1311" s="3" t="s">
        <v>678</v>
      </c>
      <c r="C1311" s="2">
        <v>237.94</v>
      </c>
      <c r="D1311" s="2"/>
      <c r="E1311" s="2">
        <v>340.34</v>
      </c>
      <c r="F1311" s="2"/>
      <c r="G1311" s="2">
        <v>331.43</v>
      </c>
      <c r="H1311" s="2"/>
      <c r="I1311" s="2">
        <v>358</v>
      </c>
      <c r="J1311" s="2"/>
      <c r="K1311" s="4">
        <v>358</v>
      </c>
      <c r="L1311" s="2"/>
      <c r="M1311" s="4">
        <v>283</v>
      </c>
      <c r="N1311" s="2"/>
      <c r="O1311" s="4">
        <v>0</v>
      </c>
      <c r="P1311" s="2"/>
      <c r="Q1311" s="4">
        <f t="shared" si="46"/>
        <v>283</v>
      </c>
      <c r="T1311" s="14"/>
    </row>
    <row r="1312" spans="1:20" ht="11.85" customHeight="1" x14ac:dyDescent="0.2">
      <c r="A1312" s="3" t="s">
        <v>679</v>
      </c>
      <c r="C1312" s="2">
        <v>171</v>
      </c>
      <c r="D1312" s="2"/>
      <c r="E1312" s="2">
        <v>20.2</v>
      </c>
      <c r="F1312" s="2"/>
      <c r="G1312" s="2">
        <v>330.8</v>
      </c>
      <c r="H1312" s="2"/>
      <c r="I1312" s="2">
        <v>360</v>
      </c>
      <c r="J1312" s="2"/>
      <c r="K1312" s="4">
        <v>360</v>
      </c>
      <c r="L1312" s="2"/>
      <c r="M1312" s="4">
        <v>113</v>
      </c>
      <c r="N1312" s="2"/>
      <c r="O1312" s="4">
        <v>0</v>
      </c>
      <c r="P1312" s="2"/>
      <c r="Q1312" s="4">
        <f t="shared" si="46"/>
        <v>113</v>
      </c>
      <c r="T1312" s="14"/>
    </row>
    <row r="1313" spans="1:21" ht="11.85" customHeight="1" x14ac:dyDescent="0.2">
      <c r="A1313" s="3" t="s">
        <v>680</v>
      </c>
      <c r="C1313" s="15">
        <v>5190.96</v>
      </c>
      <c r="D1313" s="2"/>
      <c r="E1313" s="15">
        <v>5502.58</v>
      </c>
      <c r="F1313" s="2"/>
      <c r="G1313" s="15">
        <v>7897.52</v>
      </c>
      <c r="H1313" s="2"/>
      <c r="I1313" s="15">
        <v>9738</v>
      </c>
      <c r="J1313" s="2"/>
      <c r="K1313" s="16">
        <v>5500</v>
      </c>
      <c r="L1313" s="2"/>
      <c r="M1313" s="16">
        <v>6830</v>
      </c>
      <c r="N1313" s="2"/>
      <c r="O1313" s="16">
        <v>0</v>
      </c>
      <c r="P1313" s="2"/>
      <c r="Q1313" s="16">
        <f t="shared" si="46"/>
        <v>6830</v>
      </c>
      <c r="T1313" s="14"/>
    </row>
    <row r="1314" spans="1:21" ht="11.85" customHeight="1" x14ac:dyDescent="0.2">
      <c r="A1314" s="3" t="s">
        <v>269</v>
      </c>
      <c r="C1314" s="2">
        <f>SUM(C1306:C1313)</f>
        <v>105371.76000000001</v>
      </c>
      <c r="D1314" s="2"/>
      <c r="E1314" s="2">
        <f>SUM(E1306:E1313)</f>
        <v>152770.97999999998</v>
      </c>
      <c r="F1314" s="2"/>
      <c r="G1314" s="2">
        <f>SUM(G1306:G1313)</f>
        <v>159203.94999999995</v>
      </c>
      <c r="H1314" s="2"/>
      <c r="I1314" s="2">
        <f>SUM(I1306:I1313)</f>
        <v>176689</v>
      </c>
      <c r="J1314" s="2"/>
      <c r="K1314" s="4">
        <f>SUM(K1306:K1313)</f>
        <v>121658</v>
      </c>
      <c r="L1314" s="2"/>
      <c r="M1314" s="4">
        <f>SUM(M1306:M1313)</f>
        <v>120266</v>
      </c>
      <c r="N1314" s="2"/>
      <c r="O1314" s="4">
        <f>SUM(O1306:O1313)</f>
        <v>0</v>
      </c>
      <c r="P1314" s="2"/>
      <c r="Q1314" s="4">
        <f>SUM(Q1306:Q1313)</f>
        <v>120266</v>
      </c>
      <c r="R1314" s="2"/>
      <c r="U1314" s="2"/>
    </row>
    <row r="1315" spans="1:21" ht="11.85" customHeight="1" x14ac:dyDescent="0.2">
      <c r="D1315" s="2"/>
      <c r="F1315" s="2"/>
      <c r="H1315" s="2"/>
      <c r="J1315" s="2"/>
      <c r="L1315" s="2"/>
      <c r="N1315" s="2"/>
      <c r="P1315" s="2"/>
    </row>
    <row r="1316" spans="1:21" ht="11.85" customHeight="1" x14ac:dyDescent="0.2">
      <c r="A1316" s="13" t="s">
        <v>270</v>
      </c>
      <c r="D1316" s="2"/>
      <c r="F1316" s="2"/>
      <c r="H1316" s="2"/>
      <c r="J1316" s="2"/>
      <c r="L1316" s="2"/>
      <c r="N1316" s="2"/>
      <c r="P1316" s="2"/>
    </row>
    <row r="1317" spans="1:21" ht="11.85" customHeight="1" x14ac:dyDescent="0.2">
      <c r="A1317" s="33" t="s">
        <v>681</v>
      </c>
      <c r="C1317" s="2">
        <v>0</v>
      </c>
      <c r="D1317" s="2"/>
      <c r="E1317" s="2">
        <v>0</v>
      </c>
      <c r="F1317" s="2"/>
      <c r="G1317" s="2">
        <v>0</v>
      </c>
      <c r="H1317" s="2"/>
      <c r="I1317" s="2">
        <v>5000</v>
      </c>
      <c r="J1317" s="2"/>
      <c r="K1317" s="4">
        <v>3800</v>
      </c>
      <c r="L1317" s="2"/>
      <c r="M1317" s="4">
        <v>5000</v>
      </c>
      <c r="N1317" s="2"/>
      <c r="O1317" s="4">
        <v>0</v>
      </c>
      <c r="P1317" s="2"/>
      <c r="Q1317" s="4">
        <f>M1317+O1317</f>
        <v>5000</v>
      </c>
    </row>
    <row r="1318" spans="1:21" ht="11.85" customHeight="1" x14ac:dyDescent="0.2">
      <c r="A1318" s="33" t="s">
        <v>682</v>
      </c>
      <c r="C1318" s="2">
        <v>0</v>
      </c>
      <c r="D1318" s="2"/>
      <c r="E1318" s="2">
        <v>0</v>
      </c>
      <c r="F1318" s="2"/>
      <c r="G1318" s="2">
        <v>0</v>
      </c>
      <c r="H1318" s="2"/>
      <c r="I1318" s="2">
        <v>1500</v>
      </c>
      <c r="J1318" s="2"/>
      <c r="K1318" s="4">
        <v>1500</v>
      </c>
      <c r="L1318" s="2"/>
      <c r="M1318" s="4">
        <v>0</v>
      </c>
      <c r="N1318" s="2"/>
      <c r="O1318" s="4">
        <v>0</v>
      </c>
      <c r="P1318" s="2"/>
      <c r="Q1318" s="4">
        <f>M1318+O1318</f>
        <v>0</v>
      </c>
    </row>
    <row r="1319" spans="1:21" ht="11.85" customHeight="1" x14ac:dyDescent="0.2">
      <c r="A1319" s="3" t="s">
        <v>683</v>
      </c>
      <c r="C1319" s="2">
        <v>0</v>
      </c>
      <c r="D1319" s="2"/>
      <c r="E1319" s="2">
        <v>370.1</v>
      </c>
      <c r="F1319" s="2"/>
      <c r="G1319" s="2">
        <v>0</v>
      </c>
      <c r="H1319" s="2"/>
      <c r="I1319" s="2">
        <v>0</v>
      </c>
      <c r="J1319" s="2"/>
      <c r="K1319" s="4">
        <v>0</v>
      </c>
      <c r="L1319" s="2"/>
      <c r="M1319" s="4">
        <v>0</v>
      </c>
      <c r="N1319" s="2"/>
      <c r="O1319" s="4">
        <v>0</v>
      </c>
      <c r="P1319" s="2"/>
      <c r="Q1319" s="4">
        <f>M1319+O1319</f>
        <v>0</v>
      </c>
      <c r="T1319" s="14"/>
    </row>
    <row r="1320" spans="1:21" ht="11.85" customHeight="1" x14ac:dyDescent="0.2">
      <c r="A1320" s="3" t="s">
        <v>684</v>
      </c>
      <c r="C1320" s="15">
        <v>0</v>
      </c>
      <c r="D1320" s="2"/>
      <c r="E1320" s="15">
        <v>1317.58</v>
      </c>
      <c r="F1320" s="2"/>
      <c r="G1320" s="15">
        <v>0</v>
      </c>
      <c r="H1320" s="2"/>
      <c r="I1320" s="15">
        <v>1700</v>
      </c>
      <c r="J1320" s="2"/>
      <c r="K1320" s="16">
        <v>1200</v>
      </c>
      <c r="L1320" s="2"/>
      <c r="M1320" s="16">
        <v>0</v>
      </c>
      <c r="N1320" s="2"/>
      <c r="O1320" s="16">
        <v>0</v>
      </c>
      <c r="P1320" s="2"/>
      <c r="Q1320" s="16">
        <f>M1320+O1320</f>
        <v>0</v>
      </c>
      <c r="T1320" s="14"/>
    </row>
    <row r="1321" spans="1:21" ht="11.85" customHeight="1" x14ac:dyDescent="0.2">
      <c r="A1321" s="3" t="s">
        <v>287</v>
      </c>
      <c r="C1321" s="2">
        <f>SUM(C1317:C1320)</f>
        <v>0</v>
      </c>
      <c r="D1321" s="2"/>
      <c r="E1321" s="2">
        <f>SUM(E1317:E1320)</f>
        <v>1687.6799999999998</v>
      </c>
      <c r="F1321" s="2"/>
      <c r="G1321" s="2">
        <f>SUM(G1317:G1320)</f>
        <v>0</v>
      </c>
      <c r="H1321" s="2"/>
      <c r="I1321" s="2">
        <f>SUM(I1317:I1320)</f>
        <v>8200</v>
      </c>
      <c r="J1321" s="2"/>
      <c r="K1321" s="4">
        <f>SUM(K1317:K1320)</f>
        <v>6500</v>
      </c>
      <c r="L1321" s="2"/>
      <c r="M1321" s="4">
        <f>SUM(M1317:M1320)</f>
        <v>5000</v>
      </c>
      <c r="N1321" s="2"/>
      <c r="O1321" s="4">
        <f>SUM(O1317:O1320)</f>
        <v>0</v>
      </c>
      <c r="P1321" s="2"/>
      <c r="Q1321" s="4">
        <f>SUM(Q1317:Q1320)</f>
        <v>5000</v>
      </c>
    </row>
    <row r="1322" spans="1:21" ht="11.85" customHeight="1" x14ac:dyDescent="0.2">
      <c r="D1322" s="2"/>
      <c r="F1322" s="2"/>
      <c r="H1322" s="2"/>
      <c r="J1322" s="2"/>
      <c r="L1322" s="2"/>
      <c r="N1322" s="2"/>
      <c r="P1322" s="2"/>
    </row>
    <row r="1323" spans="1:21" ht="11.85" customHeight="1" x14ac:dyDescent="0.2">
      <c r="A1323" s="13" t="s">
        <v>288</v>
      </c>
      <c r="D1323" s="2"/>
      <c r="F1323" s="2"/>
      <c r="H1323" s="2"/>
      <c r="J1323" s="2"/>
      <c r="L1323" s="2"/>
      <c r="N1323" s="2"/>
      <c r="P1323" s="2"/>
    </row>
    <row r="1324" spans="1:21" ht="11.85" customHeight="1" x14ac:dyDescent="0.2">
      <c r="A1324" s="3" t="s">
        <v>685</v>
      </c>
      <c r="C1324" s="2">
        <v>205</v>
      </c>
      <c r="D1324" s="2"/>
      <c r="E1324" s="2">
        <v>0</v>
      </c>
      <c r="F1324" s="2"/>
      <c r="G1324" s="2">
        <v>180.25</v>
      </c>
      <c r="H1324" s="2"/>
      <c r="I1324" s="2">
        <v>200</v>
      </c>
      <c r="J1324" s="2"/>
      <c r="K1324" s="4">
        <v>325</v>
      </c>
      <c r="L1324" s="2"/>
      <c r="M1324" s="4">
        <v>200</v>
      </c>
      <c r="N1324" s="2"/>
      <c r="O1324" s="4">
        <v>0</v>
      </c>
      <c r="P1324" s="2"/>
      <c r="Q1324" s="4">
        <f t="shared" ref="Q1324:Q1329" si="47">M1324+O1324</f>
        <v>200</v>
      </c>
      <c r="T1324" s="14"/>
    </row>
    <row r="1325" spans="1:21" ht="11.85" customHeight="1" x14ac:dyDescent="0.2">
      <c r="A1325" s="3" t="s">
        <v>686</v>
      </c>
      <c r="C1325" s="2">
        <v>860.2</v>
      </c>
      <c r="D1325" s="2"/>
      <c r="E1325" s="2">
        <v>2335.67</v>
      </c>
      <c r="F1325" s="2"/>
      <c r="G1325" s="2">
        <v>0</v>
      </c>
      <c r="H1325" s="2"/>
      <c r="I1325" s="2">
        <v>0</v>
      </c>
      <c r="J1325" s="2"/>
      <c r="K1325" s="4">
        <v>0</v>
      </c>
      <c r="L1325" s="2"/>
      <c r="M1325" s="4">
        <v>0</v>
      </c>
      <c r="N1325" s="2"/>
      <c r="O1325" s="4">
        <v>0</v>
      </c>
      <c r="P1325" s="2"/>
      <c r="Q1325" s="4">
        <f t="shared" si="47"/>
        <v>0</v>
      </c>
      <c r="T1325" s="14"/>
    </row>
    <row r="1326" spans="1:21" ht="11.85" customHeight="1" x14ac:dyDescent="0.2">
      <c r="A1326" s="3" t="s">
        <v>687</v>
      </c>
      <c r="C1326" s="2">
        <v>577.51</v>
      </c>
      <c r="D1326" s="2"/>
      <c r="E1326" s="2">
        <v>147.71</v>
      </c>
      <c r="F1326" s="2"/>
      <c r="G1326" s="2">
        <v>238.96</v>
      </c>
      <c r="H1326" s="2"/>
      <c r="I1326" s="2">
        <v>300</v>
      </c>
      <c r="J1326" s="2"/>
      <c r="K1326" s="4">
        <v>425</v>
      </c>
      <c r="L1326" s="2"/>
      <c r="M1326" s="4">
        <v>300</v>
      </c>
      <c r="N1326" s="2"/>
      <c r="O1326" s="4">
        <v>0</v>
      </c>
      <c r="P1326" s="2"/>
      <c r="Q1326" s="4">
        <f t="shared" si="47"/>
        <v>300</v>
      </c>
      <c r="T1326" s="14"/>
    </row>
    <row r="1327" spans="1:21" ht="11.85" customHeight="1" x14ac:dyDescent="0.2">
      <c r="A1327" s="3" t="s">
        <v>688</v>
      </c>
      <c r="C1327" s="2">
        <v>0</v>
      </c>
      <c r="D1327" s="2"/>
      <c r="E1327" s="2">
        <v>665</v>
      </c>
      <c r="F1327" s="2"/>
      <c r="G1327" s="2">
        <v>0</v>
      </c>
      <c r="H1327" s="2"/>
      <c r="I1327" s="2">
        <v>300</v>
      </c>
      <c r="J1327" s="2"/>
      <c r="K1327" s="4">
        <v>425</v>
      </c>
      <c r="L1327" s="2"/>
      <c r="M1327" s="4">
        <v>300</v>
      </c>
      <c r="N1327" s="2"/>
      <c r="O1327" s="4">
        <v>0</v>
      </c>
      <c r="P1327" s="2"/>
      <c r="Q1327" s="4">
        <f t="shared" si="47"/>
        <v>300</v>
      </c>
      <c r="T1327" s="14"/>
    </row>
    <row r="1328" spans="1:21" ht="11.85" customHeight="1" x14ac:dyDescent="0.2">
      <c r="A1328" s="3" t="s">
        <v>689</v>
      </c>
      <c r="C1328" s="2">
        <v>600</v>
      </c>
      <c r="D1328" s="2"/>
      <c r="E1328" s="2">
        <v>700</v>
      </c>
      <c r="F1328" s="2"/>
      <c r="G1328" s="2">
        <v>500</v>
      </c>
      <c r="H1328" s="2"/>
      <c r="I1328" s="2">
        <v>900</v>
      </c>
      <c r="J1328" s="2"/>
      <c r="K1328" s="4">
        <v>900</v>
      </c>
      <c r="L1328" s="2"/>
      <c r="M1328" s="4">
        <v>900</v>
      </c>
      <c r="N1328" s="2"/>
      <c r="O1328" s="4">
        <v>0</v>
      </c>
      <c r="P1328" s="2"/>
      <c r="Q1328" s="4">
        <f t="shared" si="47"/>
        <v>900</v>
      </c>
      <c r="T1328" s="14"/>
    </row>
    <row r="1329" spans="1:20" ht="11.85" customHeight="1" x14ac:dyDescent="0.2">
      <c r="A1329" s="3" t="s">
        <v>690</v>
      </c>
      <c r="C1329" s="15">
        <v>150</v>
      </c>
      <c r="D1329" s="2"/>
      <c r="E1329" s="15">
        <v>62.67</v>
      </c>
      <c r="F1329" s="2"/>
      <c r="G1329" s="15">
        <v>40</v>
      </c>
      <c r="H1329" s="2"/>
      <c r="I1329" s="15">
        <v>100</v>
      </c>
      <c r="J1329" s="2"/>
      <c r="K1329" s="16">
        <v>225</v>
      </c>
      <c r="L1329" s="2"/>
      <c r="M1329" s="16">
        <v>100</v>
      </c>
      <c r="N1329" s="2"/>
      <c r="O1329" s="16">
        <v>0</v>
      </c>
      <c r="P1329" s="2"/>
      <c r="Q1329" s="16">
        <f t="shared" si="47"/>
        <v>100</v>
      </c>
      <c r="T1329" s="14"/>
    </row>
    <row r="1330" spans="1:20" ht="11.85" customHeight="1" x14ac:dyDescent="0.2">
      <c r="A1330" s="3" t="s">
        <v>310</v>
      </c>
      <c r="C1330" s="2">
        <f>SUM(C1324:C1329)</f>
        <v>2392.71</v>
      </c>
      <c r="D1330" s="2"/>
      <c r="E1330" s="2">
        <f>SUM(E1324:E1329)</f>
        <v>3911.05</v>
      </c>
      <c r="F1330" s="2"/>
      <c r="G1330" s="2">
        <f>SUM(G1324:G1329)</f>
        <v>959.21</v>
      </c>
      <c r="H1330" s="2"/>
      <c r="I1330" s="2">
        <f>SUM(I1324:I1329)</f>
        <v>1800</v>
      </c>
      <c r="J1330" s="2"/>
      <c r="K1330" s="4">
        <f>SUM(K1324:K1329)</f>
        <v>2300</v>
      </c>
      <c r="L1330" s="2"/>
      <c r="M1330" s="4">
        <f>SUM(M1324:M1329)</f>
        <v>1800</v>
      </c>
      <c r="N1330" s="2"/>
      <c r="O1330" s="4">
        <f>SUM(O1324:O1329)</f>
        <v>0</v>
      </c>
      <c r="P1330" s="2"/>
      <c r="Q1330" s="4">
        <f>SUM(Q1324:Q1329)</f>
        <v>1800</v>
      </c>
    </row>
    <row r="1331" spans="1:20" ht="11.85" customHeight="1" x14ac:dyDescent="0.2">
      <c r="D1331" s="2"/>
      <c r="F1331" s="2"/>
      <c r="H1331" s="2"/>
      <c r="J1331" s="2"/>
      <c r="L1331" s="2"/>
      <c r="N1331" s="2"/>
      <c r="P1331" s="2"/>
    </row>
    <row r="1332" spans="1:20" ht="11.85" customHeight="1" x14ac:dyDescent="0.2">
      <c r="A1332" s="3" t="s">
        <v>691</v>
      </c>
      <c r="C1332" s="2">
        <f>C1314+C1321+C1330</f>
        <v>107764.47000000002</v>
      </c>
      <c r="D1332" s="2"/>
      <c r="E1332" s="2">
        <f>E1314+E1321+E1330</f>
        <v>158369.70999999996</v>
      </c>
      <c r="F1332" s="2"/>
      <c r="G1332" s="2">
        <f>G1314+G1321+G1330</f>
        <v>160163.15999999995</v>
      </c>
      <c r="H1332" s="2"/>
      <c r="I1332" s="2">
        <f>I1314+I1321+I1330</f>
        <v>186689</v>
      </c>
      <c r="J1332" s="2"/>
      <c r="K1332" s="4">
        <f>K1314+K1321+K1330</f>
        <v>130458</v>
      </c>
      <c r="L1332" s="2"/>
      <c r="M1332" s="4">
        <f>M1314+M1321+M1330</f>
        <v>127066</v>
      </c>
      <c r="N1332" s="2"/>
      <c r="O1332" s="4">
        <f>O1314+O1321+O1330</f>
        <v>0</v>
      </c>
      <c r="P1332" s="2"/>
      <c r="Q1332" s="4">
        <f>Q1314+Q1321+Q1330</f>
        <v>127066</v>
      </c>
      <c r="R1332" s="2"/>
      <c r="T1332" s="14"/>
    </row>
    <row r="1333" spans="1:20" ht="11.85" customHeight="1" x14ac:dyDescent="0.2"/>
    <row r="1334" spans="1:20" ht="11.85" customHeight="1" x14ac:dyDescent="0.2"/>
    <row r="1335" spans="1:20" ht="11.85" customHeight="1" x14ac:dyDescent="0.2"/>
    <row r="1336" spans="1:20" ht="11.85" customHeight="1" x14ac:dyDescent="0.2"/>
    <row r="1337" spans="1:20" ht="11.85" customHeight="1" x14ac:dyDescent="0.2"/>
    <row r="1338" spans="1:20" ht="11.85" customHeight="1" x14ac:dyDescent="0.2"/>
    <row r="1339" spans="1:20" ht="11.85" customHeight="1" x14ac:dyDescent="0.2"/>
    <row r="1340" spans="1:20" ht="11.85" customHeight="1" x14ac:dyDescent="0.2"/>
    <row r="1341" spans="1:20" ht="11.85" customHeight="1" x14ac:dyDescent="0.2"/>
    <row r="1342" spans="1:20" ht="11.85" customHeight="1" x14ac:dyDescent="0.2"/>
    <row r="1343" spans="1:20" ht="11.85" customHeight="1" x14ac:dyDescent="0.2"/>
    <row r="1344" spans="1:20" ht="11.85" customHeight="1" x14ac:dyDescent="0.2"/>
    <row r="1345" spans="1:5" ht="11.85" customHeight="1" x14ac:dyDescent="0.2"/>
    <row r="1346" spans="1:5" ht="11.85" customHeight="1" x14ac:dyDescent="0.2"/>
    <row r="1347" spans="1:5" ht="11.85" customHeight="1" x14ac:dyDescent="0.2"/>
    <row r="1348" spans="1:5" ht="11.85" customHeight="1" x14ac:dyDescent="0.2"/>
    <row r="1349" spans="1:5" ht="11.85" customHeight="1" x14ac:dyDescent="0.2"/>
    <row r="1350" spans="1:5" ht="11.85" customHeight="1" x14ac:dyDescent="0.2"/>
    <row r="1351" spans="1:5" ht="11.85" customHeight="1" x14ac:dyDescent="0.2"/>
    <row r="1352" spans="1:5" ht="11.85" customHeight="1" x14ac:dyDescent="0.2"/>
    <row r="1353" spans="1:5" ht="11.85" customHeight="1" x14ac:dyDescent="0.2"/>
    <row r="1354" spans="1:5" ht="11.85" customHeight="1" x14ac:dyDescent="0.2"/>
    <row r="1355" spans="1:5" ht="11.85" customHeight="1" x14ac:dyDescent="0.2"/>
    <row r="1356" spans="1:5" ht="11.85" customHeight="1" x14ac:dyDescent="0.2"/>
    <row r="1357" spans="1:5" ht="11.85" customHeight="1" x14ac:dyDescent="0.2"/>
    <row r="1358" spans="1:5" ht="11.85" customHeight="1" x14ac:dyDescent="0.2"/>
    <row r="1359" spans="1:5" ht="11.85" customHeight="1" x14ac:dyDescent="0.2">
      <c r="A1359" s="1"/>
      <c r="B1359" s="1"/>
      <c r="E1359" s="2" t="str">
        <f>$E$1</f>
        <v>CITY OF BRADY</v>
      </c>
    </row>
    <row r="1360" spans="1:5" ht="11.85" customHeight="1" x14ac:dyDescent="0.2">
      <c r="E1360" s="2" t="str">
        <f>$E$2</f>
        <v>BUDGET REPORT</v>
      </c>
    </row>
    <row r="1361" spans="1:20" ht="11.85" customHeight="1" x14ac:dyDescent="0.2">
      <c r="E1361" s="2" t="str">
        <f>$E$3</f>
        <v>FISCAL YEAR 2019 - 2020</v>
      </c>
    </row>
    <row r="1362" spans="1:20" ht="11.85" customHeight="1" x14ac:dyDescent="0.2">
      <c r="A1362" s="3" t="s">
        <v>3</v>
      </c>
    </row>
    <row r="1363" spans="1:20" ht="11.85" customHeight="1" x14ac:dyDescent="0.2">
      <c r="A1363" s="3" t="s">
        <v>692</v>
      </c>
    </row>
    <row r="1364" spans="1:20" ht="11.85" customHeight="1" x14ac:dyDescent="0.2">
      <c r="I1364" s="55" t="str">
        <f>$I$6</f>
        <v>(----- 2018-2019 ------)</v>
      </c>
      <c r="J1364" s="55"/>
      <c r="K1364" s="55"/>
      <c r="L1364" s="6"/>
      <c r="M1364" s="55" t="str">
        <f>$M$6</f>
        <v>2019-2020</v>
      </c>
      <c r="N1364" s="55"/>
      <c r="O1364" s="55"/>
      <c r="P1364" s="55"/>
      <c r="Q1364" s="55"/>
    </row>
    <row r="1365" spans="1:20" ht="11.85" customHeight="1" x14ac:dyDescent="0.2">
      <c r="C1365" s="7" t="str">
        <f>$C$7</f>
        <v>2015-2016</v>
      </c>
      <c r="D1365" s="6"/>
      <c r="E1365" s="7" t="str">
        <f>$E$7</f>
        <v>2016-2017</v>
      </c>
      <c r="F1365" s="6"/>
      <c r="G1365" s="7" t="str">
        <f>$G$7</f>
        <v>2017-2018</v>
      </c>
      <c r="H1365" s="6"/>
      <c r="I1365" s="7" t="s">
        <v>9</v>
      </c>
      <c r="J1365" s="6"/>
      <c r="K1365" s="8" t="str">
        <f>+$K$7</f>
        <v>PROJECTED</v>
      </c>
      <c r="L1365" s="6"/>
      <c r="M1365" s="8" t="str">
        <f>$M$7</f>
        <v>2019-2020</v>
      </c>
      <c r="N1365" s="6"/>
      <c r="O1365" s="8" t="str">
        <f>$O$7</f>
        <v>2019-2020</v>
      </c>
      <c r="P1365" s="6"/>
      <c r="Q1365" s="8" t="str">
        <f>$Q$7</f>
        <v>APPROVED</v>
      </c>
    </row>
    <row r="1366" spans="1:20" ht="11.85" customHeight="1" x14ac:dyDescent="0.2">
      <c r="A1366" s="9" t="s">
        <v>257</v>
      </c>
      <c r="C1366" s="10" t="s">
        <v>12</v>
      </c>
      <c r="D1366" s="6"/>
      <c r="E1366" s="10" t="s">
        <v>12</v>
      </c>
      <c r="F1366" s="6"/>
      <c r="G1366" s="10" t="s">
        <v>12</v>
      </c>
      <c r="H1366" s="6"/>
      <c r="I1366" s="10" t="s">
        <v>13</v>
      </c>
      <c r="J1366" s="6"/>
      <c r="K1366" s="11" t="s">
        <v>13</v>
      </c>
      <c r="L1366" s="6"/>
      <c r="M1366" s="11" t="str">
        <f>$M$8</f>
        <v>BASE</v>
      </c>
      <c r="N1366" s="6"/>
      <c r="O1366" s="11" t="str">
        <f>$O$8</f>
        <v>SUPPLEMENTAL</v>
      </c>
      <c r="P1366" s="6"/>
      <c r="Q1366" s="11" t="str">
        <f>$Q$8</f>
        <v>BUDGET</v>
      </c>
    </row>
    <row r="1367" spans="1:20" ht="11.85" customHeight="1" x14ac:dyDescent="0.2"/>
    <row r="1368" spans="1:20" ht="11.85" customHeight="1" x14ac:dyDescent="0.2">
      <c r="A1368" s="13" t="s">
        <v>258</v>
      </c>
    </row>
    <row r="1369" spans="1:20" ht="11.85" customHeight="1" x14ac:dyDescent="0.2">
      <c r="A1369" s="3" t="s">
        <v>693</v>
      </c>
      <c r="C1369" s="2">
        <v>146906.04999999999</v>
      </c>
      <c r="D1369" s="2"/>
      <c r="E1369" s="2">
        <v>146739.29</v>
      </c>
      <c r="F1369" s="2"/>
      <c r="G1369" s="2">
        <v>163604.37</v>
      </c>
      <c r="H1369" s="2"/>
      <c r="I1369" s="2">
        <v>171300</v>
      </c>
      <c r="J1369" s="2"/>
      <c r="K1369" s="4">
        <v>171300</v>
      </c>
      <c r="L1369" s="2"/>
      <c r="M1369" s="4">
        <v>179631</v>
      </c>
      <c r="N1369" s="2"/>
      <c r="O1369" s="26">
        <v>0</v>
      </c>
      <c r="P1369" s="2"/>
      <c r="Q1369" s="4">
        <f t="shared" ref="Q1369:Q1378" si="48">M1369+O1369</f>
        <v>179631</v>
      </c>
      <c r="T1369" s="14"/>
    </row>
    <row r="1370" spans="1:20" ht="11.85" customHeight="1" x14ac:dyDescent="0.2">
      <c r="A1370" s="3" t="s">
        <v>694</v>
      </c>
      <c r="C1370" s="2">
        <v>408.47</v>
      </c>
      <c r="D1370" s="2"/>
      <c r="E1370" s="2">
        <v>1570</v>
      </c>
      <c r="F1370" s="2"/>
      <c r="G1370" s="2">
        <v>934.67</v>
      </c>
      <c r="H1370" s="2"/>
      <c r="I1370" s="2">
        <v>1000</v>
      </c>
      <c r="J1370" s="2"/>
      <c r="K1370" s="4">
        <v>1000</v>
      </c>
      <c r="L1370" s="2"/>
      <c r="M1370" s="4">
        <v>1000</v>
      </c>
      <c r="N1370" s="2"/>
      <c r="O1370" s="26">
        <v>0</v>
      </c>
      <c r="P1370" s="2"/>
      <c r="Q1370" s="4">
        <f t="shared" si="48"/>
        <v>1000</v>
      </c>
      <c r="T1370" s="14"/>
    </row>
    <row r="1371" spans="1:20" ht="11.85" customHeight="1" x14ac:dyDescent="0.2">
      <c r="A1371" s="3" t="s">
        <v>695</v>
      </c>
      <c r="C1371" s="2">
        <v>0</v>
      </c>
      <c r="D1371" s="2"/>
      <c r="E1371" s="2">
        <v>0</v>
      </c>
      <c r="F1371" s="2"/>
      <c r="G1371" s="2">
        <v>0</v>
      </c>
      <c r="H1371" s="2"/>
      <c r="I1371" s="2">
        <v>600</v>
      </c>
      <c r="J1371" s="2"/>
      <c r="K1371" s="4">
        <v>600</v>
      </c>
      <c r="L1371" s="2"/>
      <c r="M1371" s="4">
        <v>0</v>
      </c>
      <c r="N1371" s="2"/>
      <c r="O1371" s="26">
        <v>0</v>
      </c>
      <c r="P1371" s="2"/>
      <c r="Q1371" s="4">
        <f t="shared" si="48"/>
        <v>0</v>
      </c>
      <c r="T1371" s="14"/>
    </row>
    <row r="1372" spans="1:20" ht="11.85" customHeight="1" x14ac:dyDescent="0.2">
      <c r="A1372" s="3" t="s">
        <v>696</v>
      </c>
      <c r="C1372" s="2">
        <v>3500</v>
      </c>
      <c r="D1372" s="2"/>
      <c r="E1372" s="2">
        <v>3640</v>
      </c>
      <c r="F1372" s="2"/>
      <c r="G1372" s="2">
        <v>3640</v>
      </c>
      <c r="H1372" s="2"/>
      <c r="I1372" s="2">
        <v>3640</v>
      </c>
      <c r="J1372" s="2"/>
      <c r="K1372" s="4">
        <v>3640</v>
      </c>
      <c r="L1372" s="2"/>
      <c r="M1372" s="4">
        <v>3640</v>
      </c>
      <c r="N1372" s="2"/>
      <c r="O1372" s="26">
        <v>0</v>
      </c>
      <c r="P1372" s="2"/>
      <c r="Q1372" s="4">
        <f t="shared" si="48"/>
        <v>3640</v>
      </c>
      <c r="T1372" s="14"/>
    </row>
    <row r="1373" spans="1:20" ht="11.85" customHeight="1" x14ac:dyDescent="0.2">
      <c r="A1373" s="3" t="s">
        <v>697</v>
      </c>
      <c r="C1373" s="2">
        <v>100</v>
      </c>
      <c r="D1373" s="2"/>
      <c r="E1373" s="2">
        <v>300</v>
      </c>
      <c r="F1373" s="2"/>
      <c r="G1373" s="2">
        <v>300</v>
      </c>
      <c r="H1373" s="2"/>
      <c r="I1373" s="2">
        <v>300</v>
      </c>
      <c r="J1373" s="2"/>
      <c r="K1373" s="4">
        <v>300</v>
      </c>
      <c r="L1373" s="2"/>
      <c r="M1373" s="4">
        <v>300</v>
      </c>
      <c r="N1373" s="2"/>
      <c r="O1373" s="26">
        <v>0</v>
      </c>
      <c r="P1373" s="2"/>
      <c r="Q1373" s="4">
        <f t="shared" si="48"/>
        <v>300</v>
      </c>
      <c r="T1373" s="14"/>
    </row>
    <row r="1374" spans="1:20" ht="11.85" customHeight="1" x14ac:dyDescent="0.2">
      <c r="A1374" s="3" t="s">
        <v>698</v>
      </c>
      <c r="C1374" s="2">
        <v>45352.17</v>
      </c>
      <c r="D1374" s="2"/>
      <c r="E1374" s="2">
        <v>45210</v>
      </c>
      <c r="F1374" s="2"/>
      <c r="G1374" s="2">
        <v>57170.400000000001</v>
      </c>
      <c r="H1374" s="2"/>
      <c r="I1374" s="2">
        <v>62297</v>
      </c>
      <c r="J1374" s="2"/>
      <c r="K1374" s="4">
        <v>53777</v>
      </c>
      <c r="L1374" s="2"/>
      <c r="M1374" s="4">
        <v>60299</v>
      </c>
      <c r="N1374" s="2"/>
      <c r="O1374" s="26">
        <v>0</v>
      </c>
      <c r="P1374" s="2"/>
      <c r="Q1374" s="4">
        <f t="shared" si="48"/>
        <v>60299</v>
      </c>
      <c r="T1374" s="14"/>
    </row>
    <row r="1375" spans="1:20" ht="11.85" customHeight="1" x14ac:dyDescent="0.2">
      <c r="A1375" s="3" t="s">
        <v>699</v>
      </c>
      <c r="C1375" s="2">
        <v>15780.08</v>
      </c>
      <c r="D1375" s="2"/>
      <c r="E1375" s="2">
        <v>16300.3</v>
      </c>
      <c r="F1375" s="2"/>
      <c r="G1375" s="2">
        <v>18247.95</v>
      </c>
      <c r="H1375" s="2"/>
      <c r="I1375" s="2">
        <v>18626</v>
      </c>
      <c r="J1375" s="2"/>
      <c r="K1375" s="4">
        <v>18626</v>
      </c>
      <c r="L1375" s="2"/>
      <c r="M1375" s="4">
        <v>18402</v>
      </c>
      <c r="N1375" s="2"/>
      <c r="O1375" s="26">
        <v>0</v>
      </c>
      <c r="P1375" s="2"/>
      <c r="Q1375" s="4">
        <f t="shared" si="48"/>
        <v>18402</v>
      </c>
      <c r="T1375" s="14"/>
    </row>
    <row r="1376" spans="1:20" ht="11.85" customHeight="1" x14ac:dyDescent="0.2">
      <c r="A1376" s="3" t="s">
        <v>700</v>
      </c>
      <c r="C1376" s="2">
        <v>11777.49</v>
      </c>
      <c r="D1376" s="2"/>
      <c r="E1376" s="2">
        <v>10604.44</v>
      </c>
      <c r="F1376" s="2"/>
      <c r="G1376" s="2">
        <v>9340.52</v>
      </c>
      <c r="H1376" s="2"/>
      <c r="I1376" s="2">
        <v>8115</v>
      </c>
      <c r="J1376" s="2"/>
      <c r="K1376" s="4">
        <v>8115</v>
      </c>
      <c r="L1376" s="2"/>
      <c r="M1376" s="4">
        <v>8842</v>
      </c>
      <c r="N1376" s="2"/>
      <c r="O1376" s="26">
        <v>0</v>
      </c>
      <c r="P1376" s="2"/>
      <c r="Q1376" s="4">
        <f t="shared" si="48"/>
        <v>8842</v>
      </c>
      <c r="T1376" s="14"/>
    </row>
    <row r="1377" spans="1:21" ht="11.85" customHeight="1" x14ac:dyDescent="0.2">
      <c r="A1377" s="3" t="s">
        <v>701</v>
      </c>
      <c r="C1377" s="2">
        <v>865.38</v>
      </c>
      <c r="D1377" s="2"/>
      <c r="E1377" s="2">
        <v>181.52</v>
      </c>
      <c r="F1377" s="2"/>
      <c r="G1377" s="2">
        <v>851.97</v>
      </c>
      <c r="H1377" s="2"/>
      <c r="I1377" s="2">
        <v>900</v>
      </c>
      <c r="J1377" s="2"/>
      <c r="K1377" s="4">
        <v>900</v>
      </c>
      <c r="L1377" s="2"/>
      <c r="M1377" s="4">
        <v>567</v>
      </c>
      <c r="N1377" s="2"/>
      <c r="O1377" s="26">
        <v>0</v>
      </c>
      <c r="P1377" s="2"/>
      <c r="Q1377" s="4">
        <f t="shared" si="48"/>
        <v>567</v>
      </c>
      <c r="T1377" s="14"/>
    </row>
    <row r="1378" spans="1:21" ht="11.85" customHeight="1" x14ac:dyDescent="0.2">
      <c r="A1378" s="3" t="s">
        <v>702</v>
      </c>
      <c r="C1378" s="15">
        <v>11538.18</v>
      </c>
      <c r="D1378" s="2"/>
      <c r="E1378" s="15">
        <v>11635.32</v>
      </c>
      <c r="F1378" s="2"/>
      <c r="G1378" s="15">
        <v>12859.49</v>
      </c>
      <c r="H1378" s="2"/>
      <c r="I1378" s="15">
        <v>13391</v>
      </c>
      <c r="J1378" s="2"/>
      <c r="K1378" s="16">
        <v>13391</v>
      </c>
      <c r="L1378" s="2"/>
      <c r="M1378" s="16">
        <v>14089</v>
      </c>
      <c r="N1378" s="2"/>
      <c r="O1378" s="30">
        <v>0</v>
      </c>
      <c r="P1378" s="2"/>
      <c r="Q1378" s="16">
        <f t="shared" si="48"/>
        <v>14089</v>
      </c>
      <c r="T1378" s="14"/>
    </row>
    <row r="1379" spans="1:21" ht="11.85" customHeight="1" x14ac:dyDescent="0.2">
      <c r="A1379" s="3" t="s">
        <v>269</v>
      </c>
      <c r="C1379" s="2">
        <f>SUM(C1369:C1378)</f>
        <v>236227.81999999998</v>
      </c>
      <c r="D1379" s="2"/>
      <c r="E1379" s="2">
        <f>SUM(E1369:E1378)</f>
        <v>236180.87</v>
      </c>
      <c r="F1379" s="2"/>
      <c r="G1379" s="2">
        <f>SUM(G1369:G1378)</f>
        <v>266949.37</v>
      </c>
      <c r="H1379" s="2"/>
      <c r="I1379" s="2">
        <f>SUM(I1369:I1378)</f>
        <v>280169</v>
      </c>
      <c r="J1379" s="2"/>
      <c r="K1379" s="4">
        <f>SUM(K1369:K1378)</f>
        <v>271649</v>
      </c>
      <c r="L1379" s="2"/>
      <c r="M1379" s="4">
        <f>SUM(M1369:M1378)</f>
        <v>286770</v>
      </c>
      <c r="N1379" s="2"/>
      <c r="O1379" s="26">
        <f>SUM(O1369:O1378)</f>
        <v>0</v>
      </c>
      <c r="P1379" s="2"/>
      <c r="Q1379" s="4">
        <f>SUM(Q1369:Q1378)</f>
        <v>286770</v>
      </c>
      <c r="R1379" s="2"/>
      <c r="U1379" s="2"/>
    </row>
    <row r="1380" spans="1:21" ht="11.85" customHeight="1" x14ac:dyDescent="0.2">
      <c r="D1380" s="2"/>
      <c r="F1380" s="2"/>
      <c r="H1380" s="2"/>
      <c r="J1380" s="2"/>
      <c r="L1380" s="2"/>
      <c r="N1380" s="2"/>
      <c r="P1380" s="2"/>
    </row>
    <row r="1381" spans="1:21" ht="11.85" customHeight="1" x14ac:dyDescent="0.2">
      <c r="A1381" s="13" t="s">
        <v>270</v>
      </c>
      <c r="D1381" s="2"/>
      <c r="F1381" s="2"/>
      <c r="H1381" s="2"/>
      <c r="J1381" s="2"/>
      <c r="L1381" s="2"/>
      <c r="N1381" s="2"/>
      <c r="P1381" s="2"/>
    </row>
    <row r="1382" spans="1:21" ht="11.85" customHeight="1" x14ac:dyDescent="0.2">
      <c r="A1382" s="3" t="s">
        <v>703</v>
      </c>
      <c r="C1382" s="2">
        <v>0</v>
      </c>
      <c r="D1382" s="2"/>
      <c r="E1382" s="2">
        <v>0</v>
      </c>
      <c r="F1382" s="2"/>
      <c r="G1382" s="2">
        <v>0</v>
      </c>
      <c r="H1382" s="2"/>
      <c r="I1382" s="2">
        <v>0</v>
      </c>
      <c r="J1382" s="2"/>
      <c r="K1382" s="4">
        <v>0</v>
      </c>
      <c r="L1382" s="2"/>
      <c r="M1382" s="4">
        <v>0</v>
      </c>
      <c r="N1382" s="2"/>
      <c r="O1382" s="4">
        <v>0</v>
      </c>
      <c r="P1382" s="2"/>
      <c r="Q1382" s="4">
        <f t="shared" ref="Q1382:Q1394" si="49">M1382+O1382</f>
        <v>0</v>
      </c>
      <c r="T1382" s="14"/>
    </row>
    <row r="1383" spans="1:21" ht="11.85" customHeight="1" x14ac:dyDescent="0.2">
      <c r="A1383" s="3" t="s">
        <v>704</v>
      </c>
      <c r="C1383" s="2">
        <v>19189.16</v>
      </c>
      <c r="D1383" s="2"/>
      <c r="E1383" s="2">
        <v>20558.080000000002</v>
      </c>
      <c r="F1383" s="2"/>
      <c r="G1383" s="2">
        <v>18316.3</v>
      </c>
      <c r="H1383" s="2"/>
      <c r="I1383" s="2">
        <v>19000</v>
      </c>
      <c r="J1383" s="2"/>
      <c r="K1383" s="4">
        <v>19000</v>
      </c>
      <c r="L1383" s="2"/>
      <c r="M1383" s="4">
        <v>19000</v>
      </c>
      <c r="N1383" s="2"/>
      <c r="O1383" s="4">
        <v>0</v>
      </c>
      <c r="P1383" s="2"/>
      <c r="Q1383" s="4">
        <f t="shared" si="49"/>
        <v>19000</v>
      </c>
      <c r="T1383" s="14"/>
    </row>
    <row r="1384" spans="1:21" ht="11.85" customHeight="1" x14ac:dyDescent="0.2">
      <c r="A1384" s="3" t="s">
        <v>705</v>
      </c>
      <c r="C1384" s="2">
        <v>0</v>
      </c>
      <c r="D1384" s="2"/>
      <c r="E1384" s="2">
        <v>0</v>
      </c>
      <c r="F1384" s="2"/>
      <c r="G1384" s="2">
        <v>48.4</v>
      </c>
      <c r="H1384" s="2"/>
      <c r="I1384" s="2">
        <v>0</v>
      </c>
      <c r="J1384" s="2"/>
      <c r="K1384" s="4">
        <v>0</v>
      </c>
      <c r="L1384" s="2"/>
      <c r="M1384" s="4">
        <v>0</v>
      </c>
      <c r="N1384" s="2"/>
      <c r="O1384" s="4">
        <v>0</v>
      </c>
      <c r="P1384" s="2"/>
      <c r="Q1384" s="4">
        <f t="shared" si="49"/>
        <v>0</v>
      </c>
      <c r="T1384" s="14"/>
    </row>
    <row r="1385" spans="1:21" ht="11.85" customHeight="1" x14ac:dyDescent="0.2">
      <c r="A1385" s="3" t="s">
        <v>706</v>
      </c>
      <c r="C1385" s="2">
        <v>0</v>
      </c>
      <c r="D1385" s="2"/>
      <c r="E1385" s="2">
        <v>0</v>
      </c>
      <c r="F1385" s="2"/>
      <c r="G1385" s="2">
        <v>0</v>
      </c>
      <c r="H1385" s="2"/>
      <c r="I1385" s="2">
        <v>0</v>
      </c>
      <c r="J1385" s="2"/>
      <c r="K1385" s="4">
        <v>0</v>
      </c>
      <c r="L1385" s="2"/>
      <c r="M1385" s="4">
        <v>0</v>
      </c>
      <c r="N1385" s="2"/>
      <c r="O1385" s="4">
        <v>0</v>
      </c>
      <c r="P1385" s="2"/>
      <c r="Q1385" s="4">
        <f t="shared" si="49"/>
        <v>0</v>
      </c>
      <c r="T1385" s="14"/>
    </row>
    <row r="1386" spans="1:21" ht="11.85" hidden="1" customHeight="1" x14ac:dyDescent="0.2">
      <c r="A1386" s="3" t="s">
        <v>707</v>
      </c>
      <c r="C1386" s="2">
        <v>0</v>
      </c>
      <c r="D1386" s="2"/>
      <c r="E1386" s="2">
        <v>0</v>
      </c>
      <c r="F1386" s="2"/>
      <c r="G1386" s="2">
        <v>0</v>
      </c>
      <c r="H1386" s="2"/>
      <c r="I1386" s="2">
        <v>0</v>
      </c>
      <c r="J1386" s="2"/>
      <c r="K1386" s="4">
        <v>0</v>
      </c>
      <c r="L1386" s="2"/>
      <c r="M1386" s="4">
        <v>0</v>
      </c>
      <c r="N1386" s="2"/>
      <c r="O1386" s="4">
        <v>0</v>
      </c>
      <c r="P1386" s="2"/>
      <c r="Q1386" s="4">
        <f t="shared" si="49"/>
        <v>0</v>
      </c>
      <c r="T1386" s="14"/>
    </row>
    <row r="1387" spans="1:21" ht="11.85" hidden="1" customHeight="1" x14ac:dyDescent="0.2">
      <c r="A1387" s="3" t="s">
        <v>708</v>
      </c>
      <c r="C1387" s="2">
        <v>0</v>
      </c>
      <c r="D1387" s="2"/>
      <c r="E1387" s="2">
        <v>0</v>
      </c>
      <c r="F1387" s="2"/>
      <c r="G1387" s="2">
        <v>0</v>
      </c>
      <c r="H1387" s="2"/>
      <c r="I1387" s="2">
        <v>0</v>
      </c>
      <c r="J1387" s="2"/>
      <c r="K1387" s="4">
        <v>0</v>
      </c>
      <c r="L1387" s="2"/>
      <c r="M1387" s="4">
        <v>0</v>
      </c>
      <c r="N1387" s="2"/>
      <c r="O1387" s="4">
        <v>0</v>
      </c>
      <c r="P1387" s="2"/>
      <c r="Q1387" s="4">
        <f t="shared" si="49"/>
        <v>0</v>
      </c>
      <c r="T1387" s="14"/>
    </row>
    <row r="1388" spans="1:21" ht="11.85" customHeight="1" x14ac:dyDescent="0.2">
      <c r="A1388" s="3" t="s">
        <v>709</v>
      </c>
      <c r="C1388" s="2">
        <v>11176.82</v>
      </c>
      <c r="D1388" s="2"/>
      <c r="E1388" s="2">
        <v>11696.06</v>
      </c>
      <c r="F1388" s="2"/>
      <c r="G1388" s="2">
        <v>12942.33</v>
      </c>
      <c r="H1388" s="2"/>
      <c r="I1388" s="2">
        <v>14700</v>
      </c>
      <c r="J1388" s="2"/>
      <c r="K1388" s="4">
        <v>14700</v>
      </c>
      <c r="L1388" s="2"/>
      <c r="M1388" s="4">
        <v>16210</v>
      </c>
      <c r="N1388" s="2"/>
      <c r="O1388" s="4">
        <v>0</v>
      </c>
      <c r="P1388" s="2"/>
      <c r="Q1388" s="4">
        <f t="shared" si="49"/>
        <v>16210</v>
      </c>
      <c r="T1388" s="14"/>
    </row>
    <row r="1389" spans="1:21" ht="11.85" customHeight="1" x14ac:dyDescent="0.2">
      <c r="A1389" s="3" t="s">
        <v>710</v>
      </c>
      <c r="C1389" s="2">
        <v>0</v>
      </c>
      <c r="D1389" s="2"/>
      <c r="E1389" s="2">
        <v>0</v>
      </c>
      <c r="F1389" s="2"/>
      <c r="G1389" s="2">
        <v>0</v>
      </c>
      <c r="H1389" s="2"/>
      <c r="I1389" s="2">
        <v>0</v>
      </c>
      <c r="J1389" s="2"/>
      <c r="K1389" s="4">
        <v>0</v>
      </c>
      <c r="L1389" s="2"/>
      <c r="M1389" s="4">
        <v>0</v>
      </c>
      <c r="N1389" s="2"/>
      <c r="O1389" s="4">
        <v>0</v>
      </c>
      <c r="P1389" s="2"/>
      <c r="Q1389" s="4">
        <f t="shared" si="49"/>
        <v>0</v>
      </c>
      <c r="T1389" s="14"/>
    </row>
    <row r="1390" spans="1:21" ht="11.85" customHeight="1" x14ac:dyDescent="0.2">
      <c r="A1390" s="3" t="s">
        <v>711</v>
      </c>
      <c r="C1390" s="2">
        <v>0</v>
      </c>
      <c r="D1390" s="2"/>
      <c r="E1390" s="2">
        <v>0</v>
      </c>
      <c r="F1390" s="2"/>
      <c r="G1390" s="2">
        <v>0</v>
      </c>
      <c r="H1390" s="2"/>
      <c r="I1390" s="2">
        <v>0</v>
      </c>
      <c r="J1390" s="2"/>
      <c r="K1390" s="4">
        <v>0</v>
      </c>
      <c r="L1390" s="2"/>
      <c r="M1390" s="4">
        <v>0</v>
      </c>
      <c r="N1390" s="2"/>
      <c r="O1390" s="4">
        <v>0</v>
      </c>
      <c r="P1390" s="2"/>
      <c r="Q1390" s="4">
        <f t="shared" si="49"/>
        <v>0</v>
      </c>
      <c r="T1390" s="14"/>
    </row>
    <row r="1391" spans="1:21" ht="11.85" customHeight="1" x14ac:dyDescent="0.2">
      <c r="A1391" s="3" t="s">
        <v>712</v>
      </c>
      <c r="C1391" s="2">
        <v>14600</v>
      </c>
      <c r="D1391" s="2"/>
      <c r="E1391" s="2">
        <v>0</v>
      </c>
      <c r="F1391" s="2"/>
      <c r="G1391" s="2">
        <v>0</v>
      </c>
      <c r="H1391" s="2"/>
      <c r="I1391" s="2">
        <v>0</v>
      </c>
      <c r="J1391" s="2"/>
      <c r="K1391" s="4">
        <v>0</v>
      </c>
      <c r="L1391" s="2"/>
      <c r="M1391" s="4">
        <v>0</v>
      </c>
      <c r="N1391" s="2"/>
      <c r="O1391" s="4">
        <v>0</v>
      </c>
      <c r="P1391" s="2"/>
      <c r="Q1391" s="4">
        <f t="shared" si="49"/>
        <v>0</v>
      </c>
      <c r="T1391" s="14"/>
    </row>
    <row r="1392" spans="1:21" ht="11.85" customHeight="1" x14ac:dyDescent="0.2">
      <c r="A1392" s="3" t="s">
        <v>713</v>
      </c>
      <c r="C1392" s="2">
        <v>0</v>
      </c>
      <c r="D1392" s="2"/>
      <c r="E1392" s="2">
        <v>0</v>
      </c>
      <c r="F1392" s="2"/>
      <c r="G1392" s="2">
        <v>0</v>
      </c>
      <c r="H1392" s="2"/>
      <c r="I1392" s="2">
        <v>0</v>
      </c>
      <c r="J1392" s="2"/>
      <c r="K1392" s="4">
        <v>0</v>
      </c>
      <c r="L1392" s="2"/>
      <c r="M1392" s="4">
        <v>400</v>
      </c>
      <c r="N1392" s="2"/>
      <c r="O1392" s="4">
        <v>0</v>
      </c>
      <c r="P1392" s="2"/>
      <c r="Q1392" s="4">
        <f t="shared" si="49"/>
        <v>400</v>
      </c>
      <c r="T1392" s="14"/>
    </row>
    <row r="1393" spans="1:21" ht="11.85" customHeight="1" x14ac:dyDescent="0.2">
      <c r="A1393" s="3" t="s">
        <v>714</v>
      </c>
      <c r="C1393" s="2">
        <v>0</v>
      </c>
      <c r="D1393" s="2"/>
      <c r="E1393" s="2">
        <v>0</v>
      </c>
      <c r="F1393" s="2"/>
      <c r="G1393" s="2">
        <v>0</v>
      </c>
      <c r="H1393" s="2"/>
      <c r="I1393" s="2">
        <v>200</v>
      </c>
      <c r="J1393" s="2"/>
      <c r="K1393" s="4">
        <v>200</v>
      </c>
      <c r="L1393" s="2"/>
      <c r="M1393" s="4">
        <v>350</v>
      </c>
      <c r="N1393" s="2"/>
      <c r="O1393" s="4">
        <v>0</v>
      </c>
      <c r="P1393" s="2"/>
      <c r="Q1393" s="4">
        <f t="shared" si="49"/>
        <v>350</v>
      </c>
      <c r="T1393" s="14"/>
    </row>
    <row r="1394" spans="1:21" ht="11.85" customHeight="1" x14ac:dyDescent="0.2">
      <c r="A1394" s="3" t="s">
        <v>715</v>
      </c>
      <c r="C1394" s="15">
        <v>777.13</v>
      </c>
      <c r="D1394" s="2"/>
      <c r="E1394" s="15">
        <v>400</v>
      </c>
      <c r="F1394" s="2"/>
      <c r="G1394" s="15">
        <v>777.13</v>
      </c>
      <c r="H1394" s="2"/>
      <c r="I1394" s="15">
        <v>800</v>
      </c>
      <c r="J1394" s="2"/>
      <c r="K1394" s="16">
        <v>800</v>
      </c>
      <c r="L1394" s="2"/>
      <c r="M1394" s="16">
        <v>500</v>
      </c>
      <c r="N1394" s="2"/>
      <c r="O1394" s="16">
        <v>0</v>
      </c>
      <c r="P1394" s="2"/>
      <c r="Q1394" s="16">
        <f t="shared" si="49"/>
        <v>500</v>
      </c>
      <c r="T1394" s="14"/>
    </row>
    <row r="1395" spans="1:21" ht="11.85" customHeight="1" x14ac:dyDescent="0.2">
      <c r="A1395" s="3" t="s">
        <v>287</v>
      </c>
      <c r="C1395" s="2">
        <f>SUM(C1382:C1394)</f>
        <v>45743.109999999993</v>
      </c>
      <c r="D1395" s="2"/>
      <c r="E1395" s="2">
        <f>SUM(E1382:E1394)</f>
        <v>32654.14</v>
      </c>
      <c r="F1395" s="2"/>
      <c r="G1395" s="2">
        <f>SUM(G1382:G1394)</f>
        <v>32084.16</v>
      </c>
      <c r="H1395" s="2"/>
      <c r="I1395" s="2">
        <f>SUM(I1382:I1394)</f>
        <v>34700</v>
      </c>
      <c r="J1395" s="2"/>
      <c r="K1395" s="4">
        <f>SUM(K1382:K1394)</f>
        <v>34700</v>
      </c>
      <c r="L1395" s="2"/>
      <c r="M1395" s="4">
        <f>SUM(M1382:M1394)</f>
        <v>36460</v>
      </c>
      <c r="N1395" s="2"/>
      <c r="O1395" s="4">
        <f>SUM(O1382:O1394)</f>
        <v>0</v>
      </c>
      <c r="P1395" s="2"/>
      <c r="Q1395" s="4">
        <f>SUM(Q1382:Q1394)</f>
        <v>36460</v>
      </c>
      <c r="U1395" s="2"/>
    </row>
    <row r="1396" spans="1:21" ht="11.85" customHeight="1" x14ac:dyDescent="0.2"/>
    <row r="1397" spans="1:21" ht="11.85" customHeight="1" x14ac:dyDescent="0.2">
      <c r="A1397" s="13" t="s">
        <v>288</v>
      </c>
    </row>
    <row r="1398" spans="1:21" ht="11.85" customHeight="1" x14ac:dyDescent="0.2">
      <c r="A1398" s="3" t="s">
        <v>716</v>
      </c>
      <c r="C1398" s="2">
        <v>120.04</v>
      </c>
      <c r="D1398" s="2"/>
      <c r="E1398" s="2">
        <v>445.2</v>
      </c>
      <c r="F1398" s="2"/>
      <c r="G1398" s="2">
        <v>332.84</v>
      </c>
      <c r="H1398" s="2"/>
      <c r="I1398" s="2">
        <v>550</v>
      </c>
      <c r="J1398" s="2"/>
      <c r="K1398" s="4">
        <v>550</v>
      </c>
      <c r="L1398" s="2"/>
      <c r="M1398" s="4">
        <v>550</v>
      </c>
      <c r="N1398" s="2"/>
      <c r="O1398" s="4">
        <v>0</v>
      </c>
      <c r="P1398" s="2"/>
      <c r="Q1398" s="4">
        <f t="shared" ref="Q1398:Q1418" si="50">M1398+O1398</f>
        <v>550</v>
      </c>
      <c r="T1398" s="14"/>
    </row>
    <row r="1399" spans="1:21" ht="11.85" customHeight="1" x14ac:dyDescent="0.2">
      <c r="A1399" s="3" t="s">
        <v>717</v>
      </c>
      <c r="C1399" s="2">
        <v>304.64999999999998</v>
      </c>
      <c r="D1399" s="2"/>
      <c r="E1399" s="2">
        <v>0</v>
      </c>
      <c r="F1399" s="2"/>
      <c r="G1399" s="2">
        <v>300.37</v>
      </c>
      <c r="H1399" s="2"/>
      <c r="I1399" s="2">
        <v>400</v>
      </c>
      <c r="J1399" s="2"/>
      <c r="K1399" s="4">
        <v>400</v>
      </c>
      <c r="L1399" s="2"/>
      <c r="M1399" s="4">
        <v>400</v>
      </c>
      <c r="N1399" s="2"/>
      <c r="O1399" s="26">
        <v>0</v>
      </c>
      <c r="P1399" s="2"/>
      <c r="Q1399" s="4">
        <f t="shared" si="50"/>
        <v>400</v>
      </c>
      <c r="T1399" s="14"/>
    </row>
    <row r="1400" spans="1:21" ht="11.85" customHeight="1" x14ac:dyDescent="0.2">
      <c r="A1400" s="3" t="s">
        <v>718</v>
      </c>
      <c r="C1400" s="2">
        <v>19721.84</v>
      </c>
      <c r="D1400" s="2"/>
      <c r="E1400" s="2">
        <v>1492.03</v>
      </c>
      <c r="F1400" s="2"/>
      <c r="G1400" s="2">
        <v>1635.32</v>
      </c>
      <c r="H1400" s="2"/>
      <c r="I1400" s="2">
        <v>2000</v>
      </c>
      <c r="J1400" s="2"/>
      <c r="K1400" s="4">
        <v>2000</v>
      </c>
      <c r="L1400" s="2"/>
      <c r="M1400" s="4">
        <v>2000</v>
      </c>
      <c r="N1400" s="2"/>
      <c r="O1400" s="4">
        <v>0</v>
      </c>
      <c r="P1400" s="2"/>
      <c r="Q1400" s="4">
        <f t="shared" si="50"/>
        <v>2000</v>
      </c>
      <c r="T1400" s="14"/>
    </row>
    <row r="1401" spans="1:21" ht="11.85" customHeight="1" x14ac:dyDescent="0.2">
      <c r="A1401" s="3" t="s">
        <v>719</v>
      </c>
      <c r="C1401" s="2">
        <v>13583.12</v>
      </c>
      <c r="D1401" s="2"/>
      <c r="E1401" s="2">
        <v>16234.9</v>
      </c>
      <c r="F1401" s="2"/>
      <c r="G1401" s="2">
        <v>15633.41</v>
      </c>
      <c r="H1401" s="2"/>
      <c r="I1401" s="2">
        <v>21000</v>
      </c>
      <c r="J1401" s="2"/>
      <c r="K1401" s="4">
        <v>21000</v>
      </c>
      <c r="L1401" s="2"/>
      <c r="M1401" s="4">
        <v>18000</v>
      </c>
      <c r="N1401" s="2"/>
      <c r="O1401" s="4">
        <v>0</v>
      </c>
      <c r="P1401" s="2"/>
      <c r="Q1401" s="4">
        <f t="shared" si="50"/>
        <v>18000</v>
      </c>
      <c r="T1401" s="14"/>
    </row>
    <row r="1402" spans="1:21" ht="11.85" customHeight="1" x14ac:dyDescent="0.2">
      <c r="A1402" s="3" t="s">
        <v>720</v>
      </c>
      <c r="C1402" s="2">
        <v>1705.65</v>
      </c>
      <c r="D1402" s="2"/>
      <c r="E1402" s="2">
        <v>3183.78</v>
      </c>
      <c r="F1402" s="2"/>
      <c r="G1402" s="2">
        <v>1714.94</v>
      </c>
      <c r="H1402" s="2"/>
      <c r="I1402" s="2">
        <v>1500</v>
      </c>
      <c r="J1402" s="2"/>
      <c r="K1402" s="4">
        <v>1500</v>
      </c>
      <c r="L1402" s="2"/>
      <c r="M1402" s="4">
        <v>1500</v>
      </c>
      <c r="N1402" s="2"/>
      <c r="O1402" s="4">
        <v>0</v>
      </c>
      <c r="P1402" s="2"/>
      <c r="Q1402" s="4">
        <f t="shared" si="50"/>
        <v>1500</v>
      </c>
      <c r="T1402" s="14"/>
    </row>
    <row r="1403" spans="1:21" ht="11.85" customHeight="1" x14ac:dyDescent="0.2">
      <c r="A1403" s="3" t="s">
        <v>721</v>
      </c>
      <c r="C1403" s="2">
        <v>0</v>
      </c>
      <c r="D1403" s="2"/>
      <c r="E1403" s="2">
        <v>0</v>
      </c>
      <c r="F1403" s="2"/>
      <c r="G1403" s="2">
        <v>0</v>
      </c>
      <c r="H1403" s="2"/>
      <c r="I1403" s="2">
        <v>0</v>
      </c>
      <c r="J1403" s="2"/>
      <c r="K1403" s="4">
        <v>0</v>
      </c>
      <c r="L1403" s="2"/>
      <c r="M1403" s="4">
        <v>0</v>
      </c>
      <c r="N1403" s="2"/>
      <c r="O1403" s="4">
        <v>0</v>
      </c>
      <c r="P1403" s="2"/>
      <c r="Q1403" s="4">
        <f t="shared" si="50"/>
        <v>0</v>
      </c>
      <c r="T1403" s="14"/>
    </row>
    <row r="1404" spans="1:21" ht="11.85" customHeight="1" x14ac:dyDescent="0.2">
      <c r="A1404" s="3" t="s">
        <v>722</v>
      </c>
      <c r="C1404" s="2">
        <v>0</v>
      </c>
      <c r="D1404" s="2"/>
      <c r="E1404" s="2">
        <v>0</v>
      </c>
      <c r="F1404" s="2"/>
      <c r="G1404" s="2">
        <v>0</v>
      </c>
      <c r="H1404" s="2"/>
      <c r="I1404" s="2">
        <v>0</v>
      </c>
      <c r="J1404" s="2"/>
      <c r="K1404" s="4">
        <v>0</v>
      </c>
      <c r="L1404" s="2"/>
      <c r="M1404" s="4">
        <v>0</v>
      </c>
      <c r="N1404" s="2"/>
      <c r="O1404" s="4">
        <v>0</v>
      </c>
      <c r="P1404" s="2"/>
      <c r="Q1404" s="4">
        <f t="shared" si="50"/>
        <v>0</v>
      </c>
      <c r="T1404" s="14"/>
    </row>
    <row r="1405" spans="1:21" ht="11.85" customHeight="1" x14ac:dyDescent="0.2">
      <c r="A1405" s="3" t="s">
        <v>723</v>
      </c>
      <c r="C1405" s="2">
        <v>0</v>
      </c>
      <c r="D1405" s="2"/>
      <c r="E1405" s="2">
        <v>0</v>
      </c>
      <c r="F1405" s="2"/>
      <c r="G1405" s="2">
        <v>0</v>
      </c>
      <c r="H1405" s="2"/>
      <c r="I1405" s="2">
        <v>200</v>
      </c>
      <c r="J1405" s="2"/>
      <c r="K1405" s="4">
        <v>200</v>
      </c>
      <c r="L1405" s="2"/>
      <c r="M1405" s="4">
        <v>200</v>
      </c>
      <c r="N1405" s="2"/>
      <c r="O1405" s="4">
        <v>0</v>
      </c>
      <c r="P1405" s="2"/>
      <c r="Q1405" s="4">
        <f t="shared" si="50"/>
        <v>200</v>
      </c>
      <c r="T1405" s="14"/>
    </row>
    <row r="1406" spans="1:21" ht="11.85" customHeight="1" x14ac:dyDescent="0.2">
      <c r="A1406" s="3" t="s">
        <v>724</v>
      </c>
      <c r="C1406" s="2">
        <v>22963.37</v>
      </c>
      <c r="D1406" s="2"/>
      <c r="E1406" s="2">
        <v>19261.810000000001</v>
      </c>
      <c r="F1406" s="2"/>
      <c r="G1406" s="2">
        <v>17619.849999999999</v>
      </c>
      <c r="H1406" s="2"/>
      <c r="I1406" s="2">
        <v>25000</v>
      </c>
      <c r="J1406" s="2"/>
      <c r="K1406" s="4">
        <v>18000</v>
      </c>
      <c r="L1406" s="2"/>
      <c r="M1406" s="4">
        <v>25000</v>
      </c>
      <c r="N1406" s="2"/>
      <c r="O1406" s="4">
        <v>0</v>
      </c>
      <c r="P1406" s="2"/>
      <c r="Q1406" s="4">
        <f t="shared" si="50"/>
        <v>25000</v>
      </c>
      <c r="T1406" s="14"/>
    </row>
    <row r="1407" spans="1:21" ht="11.85" customHeight="1" x14ac:dyDescent="0.2">
      <c r="A1407" s="3" t="s">
        <v>725</v>
      </c>
      <c r="C1407" s="2">
        <v>5646.94</v>
      </c>
      <c r="D1407" s="2"/>
      <c r="E1407" s="2">
        <v>1138.45</v>
      </c>
      <c r="F1407" s="2"/>
      <c r="G1407" s="2">
        <v>4487.47</v>
      </c>
      <c r="H1407" s="2"/>
      <c r="I1407" s="2">
        <v>6000</v>
      </c>
      <c r="J1407" s="2"/>
      <c r="K1407" s="4">
        <v>6000</v>
      </c>
      <c r="L1407" s="2"/>
      <c r="M1407" s="4">
        <v>6000</v>
      </c>
      <c r="N1407" s="2"/>
      <c r="O1407" s="4">
        <v>0</v>
      </c>
      <c r="P1407" s="2"/>
      <c r="Q1407" s="4">
        <f t="shared" si="50"/>
        <v>6000</v>
      </c>
      <c r="T1407" s="14"/>
    </row>
    <row r="1408" spans="1:21" ht="11.85" customHeight="1" x14ac:dyDescent="0.2">
      <c r="A1408" s="3" t="s">
        <v>726</v>
      </c>
      <c r="C1408" s="2">
        <v>13997.62</v>
      </c>
      <c r="D1408" s="2"/>
      <c r="E1408" s="2">
        <v>22019.01</v>
      </c>
      <c r="F1408" s="2"/>
      <c r="G1408" s="2">
        <v>14690.21</v>
      </c>
      <c r="H1408" s="2"/>
      <c r="I1408" s="2">
        <v>24200</v>
      </c>
      <c r="J1408" s="2"/>
      <c r="K1408" s="4">
        <v>38200</v>
      </c>
      <c r="L1408" s="2"/>
      <c r="M1408" s="4">
        <v>24200</v>
      </c>
      <c r="N1408" s="2"/>
      <c r="O1408" s="4">
        <v>0</v>
      </c>
      <c r="P1408" s="2"/>
      <c r="Q1408" s="4">
        <f t="shared" si="50"/>
        <v>24200</v>
      </c>
      <c r="T1408" s="14"/>
    </row>
    <row r="1409" spans="1:23" ht="11.85" customHeight="1" x14ac:dyDescent="0.2">
      <c r="A1409" s="3" t="s">
        <v>727</v>
      </c>
      <c r="C1409" s="2">
        <v>1576.96</v>
      </c>
      <c r="D1409" s="2"/>
      <c r="E1409" s="2">
        <v>1407.06</v>
      </c>
      <c r="F1409" s="2"/>
      <c r="G1409" s="2">
        <v>1341.13</v>
      </c>
      <c r="H1409" s="2"/>
      <c r="I1409" s="2">
        <v>1500</v>
      </c>
      <c r="J1409" s="2"/>
      <c r="K1409" s="4">
        <v>1500</v>
      </c>
      <c r="L1409" s="2"/>
      <c r="M1409" s="4">
        <v>1500</v>
      </c>
      <c r="N1409" s="2"/>
      <c r="O1409" s="4">
        <v>0</v>
      </c>
      <c r="P1409" s="2"/>
      <c r="Q1409" s="4">
        <f t="shared" si="50"/>
        <v>1500</v>
      </c>
      <c r="T1409" s="14"/>
    </row>
    <row r="1410" spans="1:23" ht="11.85" customHeight="1" x14ac:dyDescent="0.2">
      <c r="A1410" s="3" t="s">
        <v>728</v>
      </c>
      <c r="C1410" s="2">
        <v>264</v>
      </c>
      <c r="D1410" s="2"/>
      <c r="E1410" s="2">
        <v>364.22</v>
      </c>
      <c r="F1410" s="2"/>
      <c r="G1410" s="2">
        <v>510.09</v>
      </c>
      <c r="H1410" s="2"/>
      <c r="I1410" s="2">
        <v>780</v>
      </c>
      <c r="J1410" s="2"/>
      <c r="K1410" s="4">
        <v>780</v>
      </c>
      <c r="L1410" s="2"/>
      <c r="M1410" s="4">
        <v>780</v>
      </c>
      <c r="N1410" s="2"/>
      <c r="O1410" s="4">
        <v>0</v>
      </c>
      <c r="P1410" s="2"/>
      <c r="Q1410" s="4">
        <f t="shared" si="50"/>
        <v>780</v>
      </c>
      <c r="T1410" s="14"/>
    </row>
    <row r="1411" spans="1:23" ht="11.85" customHeight="1" x14ac:dyDescent="0.2">
      <c r="A1411" s="3" t="s">
        <v>729</v>
      </c>
      <c r="C1411" s="2">
        <v>0</v>
      </c>
      <c r="D1411" s="2"/>
      <c r="E1411" s="2">
        <v>0</v>
      </c>
      <c r="F1411" s="2"/>
      <c r="G1411" s="2">
        <v>0</v>
      </c>
      <c r="H1411" s="2"/>
      <c r="I1411" s="2">
        <v>0</v>
      </c>
      <c r="J1411" s="2"/>
      <c r="K1411" s="4">
        <v>0</v>
      </c>
      <c r="L1411" s="2"/>
      <c r="M1411" s="4">
        <v>0</v>
      </c>
      <c r="N1411" s="2"/>
      <c r="O1411" s="4">
        <v>0</v>
      </c>
      <c r="P1411" s="2"/>
      <c r="Q1411" s="4">
        <f t="shared" si="50"/>
        <v>0</v>
      </c>
      <c r="T1411" s="14"/>
    </row>
    <row r="1412" spans="1:23" ht="11.85" customHeight="1" x14ac:dyDescent="0.2">
      <c r="A1412" s="3" t="s">
        <v>730</v>
      </c>
      <c r="C1412" s="2">
        <v>923.58</v>
      </c>
      <c r="D1412" s="2"/>
      <c r="E1412" s="2">
        <v>6450.28</v>
      </c>
      <c r="F1412" s="2"/>
      <c r="G1412" s="2">
        <v>6804.57</v>
      </c>
      <c r="H1412" s="2"/>
      <c r="I1412" s="2">
        <v>5000</v>
      </c>
      <c r="J1412" s="2"/>
      <c r="K1412" s="4">
        <v>5000</v>
      </c>
      <c r="L1412" s="2"/>
      <c r="M1412" s="4">
        <v>2500</v>
      </c>
      <c r="N1412" s="2"/>
      <c r="O1412" s="4">
        <v>0</v>
      </c>
      <c r="P1412" s="2"/>
      <c r="Q1412" s="4">
        <f t="shared" si="50"/>
        <v>2500</v>
      </c>
      <c r="T1412" s="14"/>
    </row>
    <row r="1413" spans="1:23" ht="11.85" customHeight="1" x14ac:dyDescent="0.2">
      <c r="A1413" s="3" t="s">
        <v>731</v>
      </c>
      <c r="C1413" s="2">
        <v>2383.09</v>
      </c>
      <c r="D1413" s="2"/>
      <c r="E1413" s="2">
        <v>3107.79</v>
      </c>
      <c r="F1413" s="2"/>
      <c r="G1413" s="2">
        <v>3318.03</v>
      </c>
      <c r="H1413" s="2"/>
      <c r="I1413" s="2">
        <v>4000</v>
      </c>
      <c r="J1413" s="2"/>
      <c r="K1413" s="4">
        <v>4000</v>
      </c>
      <c r="L1413" s="2"/>
      <c r="M1413" s="4">
        <v>4000</v>
      </c>
      <c r="N1413" s="2"/>
      <c r="O1413" s="4">
        <v>0</v>
      </c>
      <c r="P1413" s="2"/>
      <c r="Q1413" s="4">
        <f t="shared" si="50"/>
        <v>4000</v>
      </c>
      <c r="T1413" s="14"/>
    </row>
    <row r="1414" spans="1:23" ht="11.85" customHeight="1" x14ac:dyDescent="0.2">
      <c r="A1414" s="3" t="s">
        <v>732</v>
      </c>
      <c r="C1414" s="2">
        <v>220843.98</v>
      </c>
      <c r="D1414" s="2"/>
      <c r="E1414" s="2">
        <v>199670.43</v>
      </c>
      <c r="F1414" s="2"/>
      <c r="G1414" s="2">
        <v>176897.1</v>
      </c>
      <c r="H1414" s="2"/>
      <c r="I1414" s="2">
        <v>200000</v>
      </c>
      <c r="J1414" s="2"/>
      <c r="K1414" s="4">
        <v>193000</v>
      </c>
      <c r="L1414" s="2"/>
      <c r="M1414" s="4">
        <v>200000</v>
      </c>
      <c r="N1414" s="2"/>
      <c r="O1414" s="4">
        <v>0</v>
      </c>
      <c r="P1414" s="2"/>
      <c r="Q1414" s="4">
        <f t="shared" si="50"/>
        <v>200000</v>
      </c>
      <c r="T1414" s="14"/>
    </row>
    <row r="1415" spans="1:23" ht="11.85" hidden="1" customHeight="1" x14ac:dyDescent="0.2">
      <c r="A1415" s="3" t="s">
        <v>733</v>
      </c>
      <c r="C1415" s="2">
        <v>0</v>
      </c>
      <c r="D1415" s="2"/>
      <c r="E1415" s="2">
        <v>0</v>
      </c>
      <c r="F1415" s="2"/>
      <c r="G1415" s="2">
        <v>0</v>
      </c>
      <c r="H1415" s="2"/>
      <c r="I1415" s="2">
        <v>0</v>
      </c>
      <c r="J1415" s="2"/>
      <c r="K1415" s="4">
        <v>0</v>
      </c>
      <c r="L1415" s="2"/>
      <c r="M1415" s="4">
        <v>0</v>
      </c>
      <c r="N1415" s="2"/>
      <c r="O1415" s="4">
        <v>0</v>
      </c>
      <c r="P1415" s="2"/>
      <c r="Q1415" s="4">
        <f t="shared" si="50"/>
        <v>0</v>
      </c>
      <c r="T1415" s="14"/>
    </row>
    <row r="1416" spans="1:23" ht="11.85" hidden="1" customHeight="1" x14ac:dyDescent="0.2">
      <c r="A1416" s="3" t="s">
        <v>734</v>
      </c>
      <c r="C1416" s="2">
        <v>0</v>
      </c>
      <c r="D1416" s="2"/>
      <c r="E1416" s="2">
        <v>0</v>
      </c>
      <c r="F1416" s="2"/>
      <c r="G1416" s="2">
        <v>0</v>
      </c>
      <c r="H1416" s="2"/>
      <c r="I1416" s="2">
        <v>0</v>
      </c>
      <c r="J1416" s="2"/>
      <c r="K1416" s="4">
        <v>0</v>
      </c>
      <c r="L1416" s="2"/>
      <c r="M1416" s="4">
        <v>0</v>
      </c>
      <c r="N1416" s="2"/>
      <c r="O1416" s="4">
        <v>0</v>
      </c>
      <c r="P1416" s="2"/>
      <c r="Q1416" s="4">
        <f t="shared" si="50"/>
        <v>0</v>
      </c>
      <c r="T1416" s="14"/>
    </row>
    <row r="1417" spans="1:23" ht="11.85" customHeight="1" x14ac:dyDescent="0.2">
      <c r="A1417" s="3" t="s">
        <v>735</v>
      </c>
      <c r="C1417" s="2">
        <v>36772.76</v>
      </c>
      <c r="D1417" s="2"/>
      <c r="E1417" s="2">
        <v>33281.599999999999</v>
      </c>
      <c r="F1417" s="2"/>
      <c r="G1417" s="2">
        <v>27704.26</v>
      </c>
      <c r="H1417" s="2"/>
      <c r="I1417" s="2">
        <v>12000</v>
      </c>
      <c r="J1417" s="2"/>
      <c r="K1417" s="4">
        <v>12000</v>
      </c>
      <c r="L1417" s="2"/>
      <c r="M1417" s="4">
        <v>16500</v>
      </c>
      <c r="N1417" s="2"/>
      <c r="O1417" s="4">
        <v>0</v>
      </c>
      <c r="P1417" s="2"/>
      <c r="Q1417" s="4">
        <f t="shared" si="50"/>
        <v>16500</v>
      </c>
      <c r="T1417" s="14"/>
    </row>
    <row r="1418" spans="1:23" ht="11.85" customHeight="1" x14ac:dyDescent="0.2">
      <c r="A1418" s="3" t="s">
        <v>736</v>
      </c>
      <c r="C1418" s="15">
        <v>203282.68</v>
      </c>
      <c r="D1418" s="2"/>
      <c r="E1418" s="15">
        <v>245941.22</v>
      </c>
      <c r="F1418" s="2"/>
      <c r="G1418" s="15">
        <v>229544.64</v>
      </c>
      <c r="H1418" s="2"/>
      <c r="I1418" s="15">
        <v>220050</v>
      </c>
      <c r="J1418" s="2"/>
      <c r="K1418" s="16">
        <v>220050</v>
      </c>
      <c r="L1418" s="2"/>
      <c r="M1418" s="16">
        <v>206600</v>
      </c>
      <c r="N1418" s="2"/>
      <c r="O1418" s="16">
        <v>0</v>
      </c>
      <c r="P1418" s="2"/>
      <c r="Q1418" s="16">
        <f t="shared" si="50"/>
        <v>206600</v>
      </c>
      <c r="T1418" s="14"/>
    </row>
    <row r="1419" spans="1:23" ht="11.85" customHeight="1" x14ac:dyDescent="0.2">
      <c r="A1419" s="3" t="s">
        <v>310</v>
      </c>
      <c r="C1419" s="2">
        <f>SUM(C1398:C1406)+SUM(C1407:C1418)</f>
        <v>544090.28</v>
      </c>
      <c r="D1419" s="2"/>
      <c r="E1419" s="2">
        <f>SUM(E1398:E1406)+SUM(E1407:E1418)</f>
        <v>553997.77999999991</v>
      </c>
      <c r="F1419" s="2"/>
      <c r="G1419" s="2">
        <f>SUM(G1398:G1406)+SUM(G1407:G1418)</f>
        <v>502534.23</v>
      </c>
      <c r="H1419" s="2"/>
      <c r="I1419" s="2">
        <f>SUM(I1398:I1406)+SUM(I1407:I1418)</f>
        <v>524180</v>
      </c>
      <c r="J1419" s="2"/>
      <c r="K1419" s="4">
        <f>SUM(K1398:K1406)+SUM(K1407:K1418)</f>
        <v>524180</v>
      </c>
      <c r="L1419" s="2"/>
      <c r="M1419" s="4">
        <f>SUM(M1398:M1406)+SUM(M1407:M1418)</f>
        <v>509730</v>
      </c>
      <c r="N1419" s="2"/>
      <c r="O1419" s="26">
        <f>SUM(O1398:O1406)+SUM(O1407:O1418)</f>
        <v>0</v>
      </c>
      <c r="P1419" s="2"/>
      <c r="Q1419" s="4">
        <f>SUM(Q1398:Q1406)+SUM(Q1407:Q1418)</f>
        <v>509730</v>
      </c>
      <c r="U1419" s="2"/>
      <c r="W1419" s="2"/>
    </row>
    <row r="1420" spans="1:23" ht="11.85" customHeight="1" x14ac:dyDescent="0.2">
      <c r="D1420" s="2"/>
      <c r="F1420" s="2"/>
      <c r="H1420" s="2"/>
      <c r="J1420" s="2"/>
      <c r="L1420" s="2"/>
      <c r="N1420" s="2"/>
      <c r="P1420" s="2"/>
    </row>
    <row r="1421" spans="1:23" ht="11.85" customHeight="1" x14ac:dyDescent="0.2">
      <c r="A1421" s="3" t="s">
        <v>737</v>
      </c>
      <c r="C1421" s="20">
        <v>0</v>
      </c>
      <c r="D1421" s="2"/>
      <c r="E1421" s="20">
        <v>0</v>
      </c>
      <c r="F1421" s="2"/>
      <c r="G1421" s="20">
        <v>0</v>
      </c>
      <c r="H1421" s="2"/>
      <c r="I1421" s="20">
        <v>0</v>
      </c>
      <c r="J1421" s="2"/>
      <c r="K1421" s="21">
        <v>0</v>
      </c>
      <c r="L1421" s="2"/>
      <c r="M1421" s="21">
        <v>0</v>
      </c>
      <c r="N1421" s="2"/>
      <c r="O1421" s="21">
        <v>0</v>
      </c>
      <c r="P1421" s="2"/>
      <c r="Q1421" s="21">
        <f>M1421+O1421</f>
        <v>0</v>
      </c>
      <c r="T1421" s="14"/>
    </row>
    <row r="1422" spans="1:23" ht="11.85" customHeight="1" x14ac:dyDescent="0.2">
      <c r="A1422" s="3" t="s">
        <v>738</v>
      </c>
      <c r="C1422" s="15">
        <v>154039.01</v>
      </c>
      <c r="D1422" s="2"/>
      <c r="E1422" s="15">
        <v>152490</v>
      </c>
      <c r="F1422" s="2"/>
      <c r="G1422" s="15">
        <v>36445</v>
      </c>
      <c r="H1422" s="2"/>
      <c r="I1422" s="15">
        <v>0</v>
      </c>
      <c r="J1422" s="2"/>
      <c r="K1422" s="16">
        <v>0</v>
      </c>
      <c r="L1422" s="2"/>
      <c r="M1422" s="16">
        <v>0</v>
      </c>
      <c r="N1422" s="2"/>
      <c r="O1422" s="16">
        <v>0</v>
      </c>
      <c r="P1422" s="2"/>
      <c r="Q1422" s="16">
        <f>M1422+O1422</f>
        <v>0</v>
      </c>
      <c r="T1422" s="14"/>
    </row>
    <row r="1423" spans="1:23" ht="11.85" customHeight="1" x14ac:dyDescent="0.2">
      <c r="A1423" s="3" t="s">
        <v>313</v>
      </c>
      <c r="C1423" s="2">
        <f>SUM(C1421:C1422)</f>
        <v>154039.01</v>
      </c>
      <c r="D1423" s="2"/>
      <c r="E1423" s="2">
        <f>SUM(E1421:E1422)</f>
        <v>152490</v>
      </c>
      <c r="F1423" s="2"/>
      <c r="G1423" s="2">
        <f>SUM(G1421:G1422)</f>
        <v>36445</v>
      </c>
      <c r="H1423" s="2"/>
      <c r="I1423" s="2">
        <f>SUM(I1421:I1422)</f>
        <v>0</v>
      </c>
      <c r="J1423" s="2"/>
      <c r="K1423" s="4">
        <f>SUM(K1421:K1422)</f>
        <v>0</v>
      </c>
      <c r="L1423" s="2"/>
      <c r="M1423" s="4">
        <f>SUM(M1421:M1422)</f>
        <v>0</v>
      </c>
      <c r="N1423" s="2"/>
      <c r="O1423" s="4">
        <f>SUM(O1421:O1422)</f>
        <v>0</v>
      </c>
      <c r="P1423" s="2"/>
      <c r="Q1423" s="4">
        <f>SUM(Q1421:Q1422)</f>
        <v>0</v>
      </c>
      <c r="U1423" s="2"/>
    </row>
    <row r="1424" spans="1:23" ht="11.85" customHeight="1" x14ac:dyDescent="0.2">
      <c r="A1424" s="3" t="s">
        <v>739</v>
      </c>
      <c r="C1424" s="2">
        <f>C1379+C1395+C1419+C1423</f>
        <v>980100.22</v>
      </c>
      <c r="D1424" s="2"/>
      <c r="E1424" s="2">
        <f>E1379+E1395+E1419+E1423</f>
        <v>975322.78999999992</v>
      </c>
      <c r="F1424" s="2"/>
      <c r="G1424" s="2">
        <f>G1379+G1395+G1419+G1423</f>
        <v>838012.76</v>
      </c>
      <c r="H1424" s="2"/>
      <c r="I1424" s="2">
        <f>I1379+I1395+I1419+I1423</f>
        <v>839049</v>
      </c>
      <c r="J1424" s="2"/>
      <c r="K1424" s="4">
        <f>K1379+K1395+K1419+K1423</f>
        <v>830529</v>
      </c>
      <c r="L1424" s="2"/>
      <c r="M1424" s="4">
        <f>M1379+M1395+M1419+M1423</f>
        <v>832960</v>
      </c>
      <c r="N1424" s="2"/>
      <c r="O1424" s="26">
        <f>O1379+O1395+O1419+O1423</f>
        <v>0</v>
      </c>
      <c r="P1424" s="2"/>
      <c r="Q1424" s="4">
        <f>Q1379+Q1395+Q1419+Q1423</f>
        <v>832960</v>
      </c>
      <c r="R1424" s="2"/>
      <c r="T1424" s="14"/>
      <c r="U1424" s="2"/>
    </row>
    <row r="1425" spans="1:20" ht="11.85" customHeight="1" x14ac:dyDescent="0.2">
      <c r="D1425" s="2"/>
      <c r="F1425" s="2"/>
      <c r="H1425" s="2"/>
      <c r="J1425" s="2"/>
      <c r="L1425" s="2"/>
      <c r="N1425" s="2"/>
      <c r="P1425" s="2"/>
      <c r="T1425" s="14"/>
    </row>
    <row r="1426" spans="1:20" ht="11.85" customHeight="1" x14ac:dyDescent="0.2">
      <c r="A1426" s="1"/>
      <c r="B1426" s="1"/>
      <c r="E1426" s="2" t="str">
        <f>$E$1</f>
        <v>CITY OF BRADY</v>
      </c>
    </row>
    <row r="1427" spans="1:20" ht="11.85" customHeight="1" x14ac:dyDescent="0.2">
      <c r="E1427" s="2" t="str">
        <f>$E$2</f>
        <v>BUDGET REPORT</v>
      </c>
    </row>
    <row r="1428" spans="1:20" ht="11.85" customHeight="1" x14ac:dyDescent="0.2">
      <c r="E1428" s="2" t="str">
        <f>$E$3</f>
        <v>FISCAL YEAR 2019 - 2020</v>
      </c>
    </row>
    <row r="1429" spans="1:20" ht="11.85" customHeight="1" x14ac:dyDescent="0.2">
      <c r="A1429" s="3" t="s">
        <v>3</v>
      </c>
    </row>
    <row r="1430" spans="1:20" ht="11.85" customHeight="1" x14ac:dyDescent="0.2">
      <c r="A1430" s="3" t="s">
        <v>740</v>
      </c>
    </row>
    <row r="1431" spans="1:20" ht="11.85" customHeight="1" x14ac:dyDescent="0.2">
      <c r="I1431" s="55" t="str">
        <f>$I$6</f>
        <v>(----- 2018-2019 ------)</v>
      </c>
      <c r="J1431" s="55"/>
      <c r="K1431" s="55"/>
      <c r="L1431" s="6"/>
      <c r="M1431" s="55" t="str">
        <f>$M$6</f>
        <v>2019-2020</v>
      </c>
      <c r="N1431" s="55"/>
      <c r="O1431" s="55"/>
      <c r="P1431" s="55"/>
      <c r="Q1431" s="55"/>
    </row>
    <row r="1432" spans="1:20" ht="11.85" customHeight="1" x14ac:dyDescent="0.2">
      <c r="C1432" s="7" t="str">
        <f>$C$7</f>
        <v>2015-2016</v>
      </c>
      <c r="D1432" s="6"/>
      <c r="E1432" s="7" t="str">
        <f>$E$7</f>
        <v>2016-2017</v>
      </c>
      <c r="F1432" s="6"/>
      <c r="G1432" s="7" t="str">
        <f>$G$7</f>
        <v>2017-2018</v>
      </c>
      <c r="H1432" s="6"/>
      <c r="I1432" s="7" t="s">
        <v>9</v>
      </c>
      <c r="J1432" s="6"/>
      <c r="K1432" s="8" t="str">
        <f>+$K$7</f>
        <v>PROJECTED</v>
      </c>
      <c r="L1432" s="6"/>
      <c r="M1432" s="8" t="str">
        <f>$M$7</f>
        <v>2019-2020</v>
      </c>
      <c r="N1432" s="6"/>
      <c r="O1432" s="8" t="str">
        <f>$O$7</f>
        <v>2019-2020</v>
      </c>
      <c r="P1432" s="6"/>
      <c r="Q1432" s="8" t="str">
        <f>$Q$7</f>
        <v>APPROVED</v>
      </c>
    </row>
    <row r="1433" spans="1:20" ht="11.85" customHeight="1" x14ac:dyDescent="0.2">
      <c r="A1433" s="9" t="s">
        <v>257</v>
      </c>
      <c r="C1433" s="10" t="s">
        <v>12</v>
      </c>
      <c r="D1433" s="6"/>
      <c r="E1433" s="10" t="s">
        <v>12</v>
      </c>
      <c r="F1433" s="6"/>
      <c r="G1433" s="10" t="s">
        <v>12</v>
      </c>
      <c r="H1433" s="6"/>
      <c r="I1433" s="10" t="s">
        <v>13</v>
      </c>
      <c r="J1433" s="6"/>
      <c r="K1433" s="11" t="s">
        <v>13</v>
      </c>
      <c r="L1433" s="6"/>
      <c r="M1433" s="11" t="str">
        <f>$M$8</f>
        <v>BASE</v>
      </c>
      <c r="N1433" s="6"/>
      <c r="O1433" s="11" t="str">
        <f>$O$8</f>
        <v>SUPPLEMENTAL</v>
      </c>
      <c r="P1433" s="6"/>
      <c r="Q1433" s="11" t="str">
        <f>$Q$8</f>
        <v>BUDGET</v>
      </c>
    </row>
    <row r="1434" spans="1:20" ht="11.85" customHeight="1" x14ac:dyDescent="0.2"/>
    <row r="1435" spans="1:20" ht="11.85" customHeight="1" x14ac:dyDescent="0.2">
      <c r="A1435" s="13" t="s">
        <v>270</v>
      </c>
    </row>
    <row r="1436" spans="1:20" ht="11.85" customHeight="1" x14ac:dyDescent="0.2">
      <c r="A1436" s="3" t="s">
        <v>741</v>
      </c>
      <c r="C1436" s="2">
        <v>1240.79</v>
      </c>
      <c r="D1436" s="2"/>
      <c r="E1436" s="2">
        <v>9169.7000000000007</v>
      </c>
      <c r="F1436" s="2"/>
      <c r="G1436" s="2">
        <v>12247.94</v>
      </c>
      <c r="H1436" s="2"/>
      <c r="I1436" s="2">
        <v>14400</v>
      </c>
      <c r="J1436" s="2"/>
      <c r="K1436" s="4">
        <v>14400</v>
      </c>
      <c r="L1436" s="2"/>
      <c r="M1436" s="4">
        <v>12000</v>
      </c>
      <c r="N1436" s="2"/>
      <c r="O1436" s="4">
        <v>0</v>
      </c>
      <c r="P1436" s="2"/>
      <c r="Q1436" s="4">
        <f t="shared" ref="Q1436:Q1441" si="51">M1436+O1436</f>
        <v>12000</v>
      </c>
      <c r="T1436" s="14"/>
    </row>
    <row r="1437" spans="1:20" ht="11.85" hidden="1" customHeight="1" x14ac:dyDescent="0.2">
      <c r="A1437" s="3" t="s">
        <v>742</v>
      </c>
      <c r="C1437" s="2">
        <v>0</v>
      </c>
      <c r="D1437" s="2"/>
      <c r="E1437" s="2">
        <v>0</v>
      </c>
      <c r="F1437" s="2"/>
      <c r="G1437" s="2">
        <v>0</v>
      </c>
      <c r="H1437" s="2"/>
      <c r="I1437" s="2">
        <v>0</v>
      </c>
      <c r="J1437" s="2"/>
      <c r="K1437" s="4">
        <v>0</v>
      </c>
      <c r="L1437" s="2"/>
      <c r="M1437" s="4">
        <v>0</v>
      </c>
      <c r="N1437" s="2"/>
      <c r="O1437" s="4">
        <v>0</v>
      </c>
      <c r="P1437" s="2"/>
      <c r="Q1437" s="4">
        <f t="shared" si="51"/>
        <v>0</v>
      </c>
      <c r="T1437" s="14"/>
    </row>
    <row r="1438" spans="1:20" ht="11.85" customHeight="1" x14ac:dyDescent="0.2">
      <c r="A1438" s="3" t="s">
        <v>743</v>
      </c>
      <c r="C1438" s="2">
        <v>0</v>
      </c>
      <c r="D1438" s="2"/>
      <c r="E1438" s="2">
        <v>6455.46</v>
      </c>
      <c r="F1438" s="2"/>
      <c r="G1438" s="2">
        <v>10405.959999999999</v>
      </c>
      <c r="H1438" s="2"/>
      <c r="I1438" s="2">
        <v>18000</v>
      </c>
      <c r="J1438" s="2"/>
      <c r="K1438" s="4">
        <v>18000</v>
      </c>
      <c r="L1438" s="2"/>
      <c r="M1438" s="4">
        <v>18000</v>
      </c>
      <c r="N1438" s="2"/>
      <c r="O1438" s="4">
        <v>0</v>
      </c>
      <c r="P1438" s="2"/>
      <c r="Q1438" s="4">
        <f t="shared" si="51"/>
        <v>18000</v>
      </c>
      <c r="T1438" s="14"/>
    </row>
    <row r="1439" spans="1:20" ht="11.85" customHeight="1" x14ac:dyDescent="0.2">
      <c r="A1439" s="3" t="s">
        <v>744</v>
      </c>
      <c r="C1439" s="2">
        <v>0</v>
      </c>
      <c r="D1439" s="2"/>
      <c r="E1439" s="2">
        <v>0</v>
      </c>
      <c r="F1439" s="2"/>
      <c r="G1439" s="2">
        <v>0</v>
      </c>
      <c r="H1439" s="2"/>
      <c r="I1439" s="2">
        <v>0</v>
      </c>
      <c r="J1439" s="2"/>
      <c r="K1439" s="4">
        <v>0</v>
      </c>
      <c r="L1439" s="2"/>
      <c r="M1439" s="4">
        <v>0</v>
      </c>
      <c r="N1439" s="2"/>
      <c r="O1439" s="4">
        <v>0</v>
      </c>
      <c r="P1439" s="2"/>
      <c r="Q1439" s="4">
        <f t="shared" si="51"/>
        <v>0</v>
      </c>
      <c r="T1439" s="14"/>
    </row>
    <row r="1440" spans="1:20" ht="11.85" customHeight="1" x14ac:dyDescent="0.2">
      <c r="A1440" s="3" t="s">
        <v>745</v>
      </c>
      <c r="C1440" s="2">
        <v>0</v>
      </c>
      <c r="D1440" s="2"/>
      <c r="E1440" s="2">
        <v>0</v>
      </c>
      <c r="F1440" s="2"/>
      <c r="G1440" s="2">
        <v>0</v>
      </c>
      <c r="H1440" s="2"/>
      <c r="I1440" s="2">
        <v>0</v>
      </c>
      <c r="J1440" s="2"/>
      <c r="K1440" s="4">
        <v>0</v>
      </c>
      <c r="L1440" s="2"/>
      <c r="M1440" s="4">
        <v>0</v>
      </c>
      <c r="N1440" s="2"/>
      <c r="O1440" s="4">
        <v>0</v>
      </c>
      <c r="P1440" s="2"/>
      <c r="Q1440" s="4">
        <f t="shared" si="51"/>
        <v>0</v>
      </c>
      <c r="T1440" s="14"/>
    </row>
    <row r="1441" spans="1:21" ht="11.85" customHeight="1" x14ac:dyDescent="0.2">
      <c r="A1441" s="3" t="s">
        <v>746</v>
      </c>
      <c r="C1441" s="15">
        <v>0</v>
      </c>
      <c r="D1441" s="2"/>
      <c r="E1441" s="15">
        <v>5500</v>
      </c>
      <c r="F1441" s="2"/>
      <c r="G1441" s="15">
        <v>6275</v>
      </c>
      <c r="H1441" s="2"/>
      <c r="I1441" s="15">
        <v>4000</v>
      </c>
      <c r="J1441" s="2"/>
      <c r="K1441" s="16">
        <v>4000</v>
      </c>
      <c r="L1441" s="2"/>
      <c r="M1441" s="16">
        <v>4000</v>
      </c>
      <c r="N1441" s="2"/>
      <c r="O1441" s="16">
        <v>0</v>
      </c>
      <c r="P1441" s="2"/>
      <c r="Q1441" s="16">
        <f t="shared" si="51"/>
        <v>4000</v>
      </c>
      <c r="T1441" s="14"/>
    </row>
    <row r="1442" spans="1:21" ht="11.85" customHeight="1" x14ac:dyDescent="0.2">
      <c r="A1442" s="3" t="s">
        <v>287</v>
      </c>
      <c r="C1442" s="2">
        <f>SUM(C1436:C1441)</f>
        <v>1240.79</v>
      </c>
      <c r="D1442" s="2"/>
      <c r="E1442" s="2">
        <f>SUM(E1436:E1441)</f>
        <v>21125.16</v>
      </c>
      <c r="F1442" s="2"/>
      <c r="G1442" s="2">
        <f>SUM(G1436:G1441)</f>
        <v>28928.9</v>
      </c>
      <c r="H1442" s="2"/>
      <c r="I1442" s="2">
        <f>SUM(I1436:I1441)</f>
        <v>36400</v>
      </c>
      <c r="J1442" s="2"/>
      <c r="K1442" s="4">
        <f>SUM(K1436:K1441)</f>
        <v>36400</v>
      </c>
      <c r="L1442" s="2"/>
      <c r="M1442" s="4">
        <f>SUM(M1436:M1441)</f>
        <v>34000</v>
      </c>
      <c r="N1442" s="2"/>
      <c r="O1442" s="4">
        <f>SUM(O1436:O1441)</f>
        <v>0</v>
      </c>
      <c r="P1442" s="2"/>
      <c r="Q1442" s="4">
        <f>SUM(Q1436:Q1441)</f>
        <v>34000</v>
      </c>
      <c r="U1442" s="2"/>
    </row>
    <row r="1443" spans="1:21" ht="11.85" customHeight="1" x14ac:dyDescent="0.2"/>
    <row r="1444" spans="1:21" ht="11.85" customHeight="1" x14ac:dyDescent="0.2">
      <c r="A1444" s="13" t="s">
        <v>288</v>
      </c>
    </row>
    <row r="1445" spans="1:21" ht="11.85" customHeight="1" x14ac:dyDescent="0.2">
      <c r="A1445" s="3" t="s">
        <v>747</v>
      </c>
      <c r="C1445" s="2">
        <v>0</v>
      </c>
      <c r="D1445" s="2"/>
      <c r="E1445" s="2">
        <v>2955.26</v>
      </c>
      <c r="F1445" s="2"/>
      <c r="G1445" s="2">
        <v>1251.27</v>
      </c>
      <c r="H1445" s="2"/>
      <c r="I1445" s="2">
        <v>4000</v>
      </c>
      <c r="J1445" s="2"/>
      <c r="K1445" s="4">
        <v>4000</v>
      </c>
      <c r="L1445" s="2"/>
      <c r="M1445" s="4">
        <v>4000</v>
      </c>
      <c r="N1445" s="2"/>
      <c r="O1445" s="4">
        <v>0</v>
      </c>
      <c r="P1445" s="2"/>
      <c r="Q1445" s="4">
        <f t="shared" ref="Q1445:Q1451" si="52">M1445+O1445</f>
        <v>4000</v>
      </c>
      <c r="T1445" s="14"/>
    </row>
    <row r="1446" spans="1:21" ht="11.85" customHeight="1" x14ac:dyDescent="0.2">
      <c r="A1446" s="3" t="s">
        <v>748</v>
      </c>
      <c r="C1446" s="2">
        <v>0</v>
      </c>
      <c r="D1446" s="2"/>
      <c r="E1446" s="2">
        <v>50.69</v>
      </c>
      <c r="F1446" s="2"/>
      <c r="G1446" s="2">
        <v>1822.84</v>
      </c>
      <c r="H1446" s="2"/>
      <c r="I1446" s="2">
        <v>1000</v>
      </c>
      <c r="J1446" s="2"/>
      <c r="K1446" s="4">
        <v>1000</v>
      </c>
      <c r="L1446" s="2"/>
      <c r="M1446" s="4">
        <v>1000</v>
      </c>
      <c r="N1446" s="2"/>
      <c r="O1446" s="4">
        <v>0</v>
      </c>
      <c r="P1446" s="2"/>
      <c r="Q1446" s="4">
        <f t="shared" si="52"/>
        <v>1000</v>
      </c>
      <c r="T1446" s="14"/>
    </row>
    <row r="1447" spans="1:21" ht="11.85" customHeight="1" x14ac:dyDescent="0.2">
      <c r="A1447" s="3" t="s">
        <v>749</v>
      </c>
      <c r="C1447" s="2">
        <v>250</v>
      </c>
      <c r="D1447" s="2"/>
      <c r="E1447" s="2">
        <v>24457.32</v>
      </c>
      <c r="F1447" s="2"/>
      <c r="G1447" s="2">
        <v>4870.7700000000004</v>
      </c>
      <c r="H1447" s="2"/>
      <c r="I1447" s="2">
        <v>2500</v>
      </c>
      <c r="J1447" s="2"/>
      <c r="K1447" s="4">
        <v>2500</v>
      </c>
      <c r="L1447" s="2"/>
      <c r="M1447" s="4">
        <v>2500</v>
      </c>
      <c r="N1447" s="2"/>
      <c r="O1447" s="4">
        <v>0</v>
      </c>
      <c r="P1447" s="2"/>
      <c r="Q1447" s="4">
        <f t="shared" si="52"/>
        <v>2500</v>
      </c>
      <c r="T1447" s="14"/>
    </row>
    <row r="1448" spans="1:21" ht="11.85" customHeight="1" x14ac:dyDescent="0.2">
      <c r="A1448" s="3" t="s">
        <v>750</v>
      </c>
      <c r="C1448" s="2">
        <v>0</v>
      </c>
      <c r="D1448" s="2"/>
      <c r="E1448" s="2">
        <v>0</v>
      </c>
      <c r="F1448" s="2"/>
      <c r="G1448" s="2">
        <v>595</v>
      </c>
      <c r="H1448" s="2"/>
      <c r="I1448" s="2">
        <v>600</v>
      </c>
      <c r="J1448" s="2"/>
      <c r="K1448" s="4">
        <v>600</v>
      </c>
      <c r="L1448" s="2"/>
      <c r="M1448" s="4">
        <v>600</v>
      </c>
      <c r="N1448" s="2"/>
      <c r="O1448" s="4">
        <v>0</v>
      </c>
      <c r="P1448" s="2"/>
      <c r="Q1448" s="4">
        <f t="shared" si="52"/>
        <v>600</v>
      </c>
      <c r="T1448" s="14"/>
    </row>
    <row r="1449" spans="1:21" ht="11.85" customHeight="1" x14ac:dyDescent="0.2">
      <c r="A1449" s="3" t="s">
        <v>751</v>
      </c>
      <c r="C1449" s="20">
        <v>0</v>
      </c>
      <c r="D1449" s="20"/>
      <c r="E1449" s="20">
        <v>0</v>
      </c>
      <c r="F1449" s="20"/>
      <c r="G1449" s="20">
        <v>0</v>
      </c>
      <c r="H1449" s="20"/>
      <c r="I1449" s="20">
        <v>0</v>
      </c>
      <c r="J1449" s="20"/>
      <c r="K1449" s="21">
        <v>0</v>
      </c>
      <c r="L1449" s="20"/>
      <c r="M1449" s="21">
        <v>0</v>
      </c>
      <c r="N1449" s="20"/>
      <c r="O1449" s="21">
        <v>0</v>
      </c>
      <c r="P1449" s="20"/>
      <c r="Q1449" s="21">
        <f t="shared" si="52"/>
        <v>0</v>
      </c>
      <c r="T1449" s="14"/>
    </row>
    <row r="1450" spans="1:21" ht="11.85" customHeight="1" x14ac:dyDescent="0.2">
      <c r="A1450" s="3" t="s">
        <v>752</v>
      </c>
      <c r="C1450" s="20">
        <v>0</v>
      </c>
      <c r="D1450" s="20"/>
      <c r="E1450" s="20">
        <v>0</v>
      </c>
      <c r="F1450" s="20"/>
      <c r="G1450" s="20">
        <v>0</v>
      </c>
      <c r="H1450" s="20"/>
      <c r="I1450" s="20">
        <v>0</v>
      </c>
      <c r="J1450" s="20"/>
      <c r="K1450" s="21">
        <v>0</v>
      </c>
      <c r="L1450" s="20"/>
      <c r="M1450" s="21">
        <v>0</v>
      </c>
      <c r="N1450" s="20"/>
      <c r="O1450" s="21">
        <v>0</v>
      </c>
      <c r="P1450" s="20"/>
      <c r="Q1450" s="21">
        <f t="shared" si="52"/>
        <v>0</v>
      </c>
      <c r="T1450" s="14"/>
    </row>
    <row r="1451" spans="1:21" ht="11.85" customHeight="1" x14ac:dyDescent="0.2">
      <c r="A1451" s="3" t="s">
        <v>753</v>
      </c>
      <c r="C1451" s="15">
        <v>0</v>
      </c>
      <c r="D1451" s="2"/>
      <c r="E1451" s="15">
        <v>0</v>
      </c>
      <c r="F1451" s="2"/>
      <c r="G1451" s="15">
        <v>0</v>
      </c>
      <c r="H1451" s="2"/>
      <c r="I1451" s="15">
        <v>0</v>
      </c>
      <c r="J1451" s="2"/>
      <c r="K1451" s="16">
        <v>0</v>
      </c>
      <c r="L1451" s="2"/>
      <c r="M1451" s="16">
        <v>0</v>
      </c>
      <c r="N1451" s="2"/>
      <c r="O1451" s="16">
        <v>0</v>
      </c>
      <c r="P1451" s="2"/>
      <c r="Q1451" s="16">
        <f t="shared" si="52"/>
        <v>0</v>
      </c>
      <c r="T1451" s="14"/>
    </row>
    <row r="1452" spans="1:21" ht="11.85" customHeight="1" x14ac:dyDescent="0.2">
      <c r="A1452" s="3" t="s">
        <v>310</v>
      </c>
      <c r="C1452" s="2">
        <f>SUM(C1445:C1451)</f>
        <v>250</v>
      </c>
      <c r="D1452" s="2"/>
      <c r="E1452" s="2">
        <f>SUM(E1445:E1451)</f>
        <v>27463.27</v>
      </c>
      <c r="F1452" s="2"/>
      <c r="G1452" s="2">
        <f>SUM(G1445:G1451)</f>
        <v>8539.880000000001</v>
      </c>
      <c r="H1452" s="2"/>
      <c r="I1452" s="2">
        <f>SUM(I1445:I1451)</f>
        <v>8100</v>
      </c>
      <c r="J1452" s="2"/>
      <c r="K1452" s="4">
        <f>SUM(K1445:K1451)</f>
        <v>8100</v>
      </c>
      <c r="L1452" s="2"/>
      <c r="M1452" s="4">
        <f>SUM(M1445:M1451)</f>
        <v>8100</v>
      </c>
      <c r="N1452" s="2"/>
      <c r="O1452" s="4">
        <f>SUM(O1445:O1451)</f>
        <v>0</v>
      </c>
      <c r="P1452" s="2"/>
      <c r="Q1452" s="4">
        <f>SUM(Q1445:Q1451)</f>
        <v>8100</v>
      </c>
    </row>
    <row r="1453" spans="1:21" ht="11.85" customHeight="1" x14ac:dyDescent="0.2">
      <c r="D1453" s="2"/>
      <c r="F1453" s="2"/>
      <c r="H1453" s="2"/>
      <c r="J1453" s="2"/>
      <c r="L1453" s="2"/>
      <c r="N1453" s="2"/>
      <c r="P1453" s="2"/>
    </row>
    <row r="1454" spans="1:21" ht="11.85" customHeight="1" x14ac:dyDescent="0.2">
      <c r="A1454" s="3" t="s">
        <v>754</v>
      </c>
      <c r="C1454" s="20">
        <v>1430882.77</v>
      </c>
      <c r="D1454" s="2"/>
      <c r="E1454" s="20">
        <v>397472.02</v>
      </c>
      <c r="F1454" s="2"/>
      <c r="G1454" s="20">
        <v>0</v>
      </c>
      <c r="H1454" s="2"/>
      <c r="I1454" s="20">
        <v>0</v>
      </c>
      <c r="J1454" s="2"/>
      <c r="K1454" s="21">
        <v>0</v>
      </c>
      <c r="L1454" s="2"/>
      <c r="M1454" s="21">
        <v>0</v>
      </c>
      <c r="N1454" s="2"/>
      <c r="O1454" s="21">
        <v>0</v>
      </c>
      <c r="P1454" s="2"/>
      <c r="Q1454" s="21">
        <f>M1454+O1454</f>
        <v>0</v>
      </c>
      <c r="T1454" s="14"/>
    </row>
    <row r="1455" spans="1:21" ht="11.85" customHeight="1" x14ac:dyDescent="0.2">
      <c r="A1455" s="3" t="s">
        <v>755</v>
      </c>
      <c r="C1455" s="15">
        <v>0</v>
      </c>
      <c r="D1455" s="2"/>
      <c r="E1455" s="15">
        <v>0</v>
      </c>
      <c r="F1455" s="2"/>
      <c r="G1455" s="15">
        <v>0</v>
      </c>
      <c r="H1455" s="2"/>
      <c r="I1455" s="15">
        <v>0</v>
      </c>
      <c r="J1455" s="2"/>
      <c r="K1455" s="16">
        <v>0</v>
      </c>
      <c r="L1455" s="2"/>
      <c r="M1455" s="16">
        <v>0</v>
      </c>
      <c r="N1455" s="2"/>
      <c r="O1455" s="16">
        <v>0</v>
      </c>
      <c r="P1455" s="2"/>
      <c r="Q1455" s="16">
        <v>0</v>
      </c>
      <c r="T1455" s="14"/>
    </row>
    <row r="1456" spans="1:21" ht="11.85" customHeight="1" x14ac:dyDescent="0.2">
      <c r="A1456" s="3" t="s">
        <v>313</v>
      </c>
      <c r="C1456" s="2">
        <f>SUM(C1454:C1455)</f>
        <v>1430882.77</v>
      </c>
      <c r="D1456" s="2"/>
      <c r="E1456" s="2">
        <f>SUM(E1454:E1455)</f>
        <v>397472.02</v>
      </c>
      <c r="F1456" s="2"/>
      <c r="G1456" s="2">
        <f>SUM(G1454:G1455)</f>
        <v>0</v>
      </c>
      <c r="H1456" s="2"/>
      <c r="I1456" s="2">
        <f>SUM(I1454:I1455)</f>
        <v>0</v>
      </c>
      <c r="J1456" s="2"/>
      <c r="K1456" s="4">
        <f>SUM(K1454:K1455)</f>
        <v>0</v>
      </c>
      <c r="L1456" s="2"/>
      <c r="M1456" s="4">
        <f>SUM(M1454:M1455)</f>
        <v>0</v>
      </c>
      <c r="N1456" s="2"/>
      <c r="O1456" s="4">
        <f>SUM(O1454:O1455)</f>
        <v>0</v>
      </c>
      <c r="P1456" s="2"/>
      <c r="Q1456" s="4">
        <f>SUM(Q1454:Q1455)</f>
        <v>0</v>
      </c>
    </row>
    <row r="1457" spans="1:20" ht="11.85" customHeight="1" x14ac:dyDescent="0.2">
      <c r="D1457" s="2"/>
      <c r="F1457" s="2"/>
      <c r="H1457" s="2"/>
      <c r="J1457" s="2"/>
      <c r="L1457" s="2"/>
      <c r="N1457" s="2"/>
      <c r="P1457" s="2"/>
    </row>
    <row r="1458" spans="1:20" ht="11.85" customHeight="1" x14ac:dyDescent="0.2">
      <c r="A1458" s="3" t="s">
        <v>756</v>
      </c>
      <c r="C1458" s="2">
        <f>C1442+C1452+C1456</f>
        <v>1432373.56</v>
      </c>
      <c r="D1458" s="2"/>
      <c r="E1458" s="2">
        <f>E1442+E1452+E1456</f>
        <v>446060.45</v>
      </c>
      <c r="F1458" s="2"/>
      <c r="G1458" s="2">
        <f>G1442+G1452+G1456</f>
        <v>37468.78</v>
      </c>
      <c r="H1458" s="2"/>
      <c r="I1458" s="2">
        <f>I1442+I1452+I1456</f>
        <v>44500</v>
      </c>
      <c r="J1458" s="2"/>
      <c r="K1458" s="4">
        <f>K1442+K1452+K1456</f>
        <v>44500</v>
      </c>
      <c r="L1458" s="2"/>
      <c r="M1458" s="4">
        <f>M1442+M1452+M1456</f>
        <v>42100</v>
      </c>
      <c r="N1458" s="2"/>
      <c r="O1458" s="4">
        <f>O1442+O1452+O1456</f>
        <v>0</v>
      </c>
      <c r="P1458" s="2"/>
      <c r="Q1458" s="4">
        <f>Q1442+Q1452+Q1456</f>
        <v>42100</v>
      </c>
      <c r="T1458" s="14"/>
    </row>
    <row r="1459" spans="1:20" ht="11.85" customHeight="1" x14ac:dyDescent="0.2"/>
    <row r="1460" spans="1:20" ht="11.85" customHeight="1" x14ac:dyDescent="0.2"/>
    <row r="1461" spans="1:20" ht="11.85" customHeight="1" x14ac:dyDescent="0.2"/>
    <row r="1462" spans="1:20" ht="11.85" customHeight="1" x14ac:dyDescent="0.2"/>
    <row r="1463" spans="1:20" ht="11.85" customHeight="1" x14ac:dyDescent="0.2"/>
    <row r="1464" spans="1:20" ht="11.85" customHeight="1" x14ac:dyDescent="0.2"/>
    <row r="1465" spans="1:20" ht="11.85" customHeight="1" x14ac:dyDescent="0.2"/>
    <row r="1466" spans="1:20" ht="11.85" customHeight="1" x14ac:dyDescent="0.2"/>
    <row r="1467" spans="1:20" ht="11.85" customHeight="1" x14ac:dyDescent="0.2"/>
    <row r="1468" spans="1:20" ht="11.85" customHeight="1" x14ac:dyDescent="0.2"/>
    <row r="1469" spans="1:20" ht="11.85" customHeight="1" x14ac:dyDescent="0.2"/>
    <row r="1470" spans="1:20" ht="11.85" customHeight="1" x14ac:dyDescent="0.2"/>
    <row r="1471" spans="1:20" ht="11.85" customHeight="1" x14ac:dyDescent="0.2"/>
    <row r="1472" spans="1:20" ht="11.85" customHeight="1" x14ac:dyDescent="0.2"/>
    <row r="1473" ht="11.85" customHeight="1" x14ac:dyDescent="0.2"/>
    <row r="1474" ht="11.85" customHeight="1" x14ac:dyDescent="0.2"/>
    <row r="1475" ht="11.85" customHeight="1" x14ac:dyDescent="0.2"/>
    <row r="1476" ht="11.85" customHeight="1" x14ac:dyDescent="0.2"/>
    <row r="1477" ht="11.85" customHeight="1" x14ac:dyDescent="0.2"/>
    <row r="1478" ht="11.85" customHeight="1" x14ac:dyDescent="0.2"/>
    <row r="1479" ht="11.85" customHeight="1" x14ac:dyDescent="0.2"/>
    <row r="1480" ht="11.85" customHeight="1" x14ac:dyDescent="0.2"/>
    <row r="1481" ht="11.85" customHeight="1" x14ac:dyDescent="0.2"/>
    <row r="1482" ht="11.85" customHeight="1" x14ac:dyDescent="0.2"/>
    <row r="1483" ht="11.85" customHeight="1" x14ac:dyDescent="0.2"/>
    <row r="1484" ht="11.85" customHeight="1" x14ac:dyDescent="0.2"/>
    <row r="1485" ht="11.85" customHeight="1" x14ac:dyDescent="0.2"/>
    <row r="1486" ht="11.85" customHeight="1" x14ac:dyDescent="0.2"/>
    <row r="1487" ht="11.85" customHeight="1" x14ac:dyDescent="0.2"/>
    <row r="1488" ht="11.85" customHeight="1" x14ac:dyDescent="0.2"/>
    <row r="1489" spans="1:20" ht="11.85" customHeight="1" x14ac:dyDescent="0.2">
      <c r="A1489" s="1"/>
      <c r="B1489" s="1"/>
      <c r="E1489" s="2" t="str">
        <f>$E$1</f>
        <v>CITY OF BRADY</v>
      </c>
    </row>
    <row r="1490" spans="1:20" ht="11.85" customHeight="1" x14ac:dyDescent="0.2">
      <c r="E1490" s="2" t="str">
        <f>$E$2</f>
        <v>BUDGET REPORT</v>
      </c>
    </row>
    <row r="1491" spans="1:20" ht="11.85" customHeight="1" x14ac:dyDescent="0.2">
      <c r="E1491" s="2" t="str">
        <f>$E$3</f>
        <v>FISCAL YEAR 2019 - 2020</v>
      </c>
    </row>
    <row r="1492" spans="1:20" ht="11.85" customHeight="1" x14ac:dyDescent="0.2">
      <c r="A1492" s="3" t="s">
        <v>3</v>
      </c>
    </row>
    <row r="1493" spans="1:20" ht="11.85" customHeight="1" x14ac:dyDescent="0.2">
      <c r="A1493" s="3" t="s">
        <v>757</v>
      </c>
    </row>
    <row r="1494" spans="1:20" ht="11.85" customHeight="1" x14ac:dyDescent="0.2">
      <c r="I1494" s="55" t="str">
        <f>$I$6</f>
        <v>(----- 2018-2019 ------)</v>
      </c>
      <c r="J1494" s="55"/>
      <c r="K1494" s="55"/>
      <c r="L1494" s="6"/>
      <c r="M1494" s="55" t="str">
        <f>$M$6</f>
        <v>2019-2020</v>
      </c>
      <c r="N1494" s="55"/>
      <c r="O1494" s="55"/>
      <c r="P1494" s="55"/>
      <c r="Q1494" s="55"/>
    </row>
    <row r="1495" spans="1:20" ht="11.85" customHeight="1" x14ac:dyDescent="0.2">
      <c r="C1495" s="7" t="str">
        <f>$C$7</f>
        <v>2015-2016</v>
      </c>
      <c r="D1495" s="6"/>
      <c r="E1495" s="7" t="str">
        <f>$E$7</f>
        <v>2016-2017</v>
      </c>
      <c r="F1495" s="6"/>
      <c r="G1495" s="7" t="str">
        <f>$G$7</f>
        <v>2017-2018</v>
      </c>
      <c r="H1495" s="6"/>
      <c r="I1495" s="7" t="s">
        <v>9</v>
      </c>
      <c r="J1495" s="6"/>
      <c r="K1495" s="8" t="str">
        <f>+$K$7</f>
        <v>PROJECTED</v>
      </c>
      <c r="L1495" s="6"/>
      <c r="M1495" s="8" t="str">
        <f>$M$7</f>
        <v>2019-2020</v>
      </c>
      <c r="N1495" s="6"/>
      <c r="O1495" s="8" t="str">
        <f>$O$7</f>
        <v>2019-2020</v>
      </c>
      <c r="P1495" s="6"/>
      <c r="Q1495" s="8" t="str">
        <f>$Q$7</f>
        <v>APPROVED</v>
      </c>
    </row>
    <row r="1496" spans="1:20" ht="11.85" customHeight="1" x14ac:dyDescent="0.2">
      <c r="A1496" s="9" t="s">
        <v>257</v>
      </c>
      <c r="C1496" s="10" t="s">
        <v>12</v>
      </c>
      <c r="D1496" s="6"/>
      <c r="E1496" s="10" t="s">
        <v>12</v>
      </c>
      <c r="F1496" s="6"/>
      <c r="G1496" s="10" t="s">
        <v>12</v>
      </c>
      <c r="H1496" s="6"/>
      <c r="I1496" s="10" t="s">
        <v>13</v>
      </c>
      <c r="J1496" s="6"/>
      <c r="K1496" s="11" t="s">
        <v>13</v>
      </c>
      <c r="L1496" s="6"/>
      <c r="M1496" s="11" t="str">
        <f>$M$8</f>
        <v>BASE</v>
      </c>
      <c r="N1496" s="6"/>
      <c r="O1496" s="11" t="str">
        <f>$O$8</f>
        <v>SUPPLEMENTAL</v>
      </c>
      <c r="P1496" s="6"/>
      <c r="Q1496" s="11" t="str">
        <f>$Q$8</f>
        <v>BUDGET</v>
      </c>
    </row>
    <row r="1497" spans="1:20" ht="11.85" customHeight="1" x14ac:dyDescent="0.2"/>
    <row r="1498" spans="1:20" ht="11.85" customHeight="1" x14ac:dyDescent="0.2">
      <c r="A1498" s="13" t="s">
        <v>258</v>
      </c>
    </row>
    <row r="1499" spans="1:20" ht="11.85" customHeight="1" x14ac:dyDescent="0.2">
      <c r="A1499" s="3" t="s">
        <v>758</v>
      </c>
      <c r="C1499" s="2">
        <v>5550</v>
      </c>
      <c r="D1499" s="2"/>
      <c r="E1499" s="2">
        <v>4650</v>
      </c>
      <c r="F1499" s="2"/>
      <c r="G1499" s="2">
        <v>6925</v>
      </c>
      <c r="H1499" s="2"/>
      <c r="I1499" s="2">
        <v>40550</v>
      </c>
      <c r="J1499" s="2"/>
      <c r="K1499" s="4">
        <v>40550</v>
      </c>
      <c r="L1499" s="2"/>
      <c r="M1499" s="4">
        <v>38457</v>
      </c>
      <c r="N1499" s="2"/>
      <c r="O1499" s="4">
        <v>0</v>
      </c>
      <c r="P1499" s="2"/>
      <c r="Q1499" s="4">
        <f t="shared" ref="Q1499:Q1507" si="53">M1499+O1499</f>
        <v>38457</v>
      </c>
      <c r="T1499" s="14"/>
    </row>
    <row r="1500" spans="1:20" ht="11.85" customHeight="1" x14ac:dyDescent="0.2">
      <c r="A1500" s="3" t="s">
        <v>759</v>
      </c>
      <c r="C1500" s="2">
        <v>0</v>
      </c>
      <c r="D1500" s="2"/>
      <c r="E1500" s="2">
        <v>0</v>
      </c>
      <c r="F1500" s="2"/>
      <c r="G1500" s="2">
        <v>0</v>
      </c>
      <c r="H1500" s="2"/>
      <c r="I1500" s="2">
        <v>0</v>
      </c>
      <c r="J1500" s="2"/>
      <c r="K1500" s="4">
        <v>0</v>
      </c>
      <c r="L1500" s="2"/>
      <c r="M1500" s="4">
        <v>0</v>
      </c>
      <c r="N1500" s="2"/>
      <c r="O1500" s="4">
        <v>0</v>
      </c>
      <c r="P1500" s="2"/>
      <c r="Q1500" s="4">
        <f t="shared" si="53"/>
        <v>0</v>
      </c>
      <c r="T1500" s="14"/>
    </row>
    <row r="1501" spans="1:20" ht="11.85" customHeight="1" x14ac:dyDescent="0.2">
      <c r="A1501" s="3" t="s">
        <v>760</v>
      </c>
      <c r="C1501" s="2">
        <v>0</v>
      </c>
      <c r="D1501" s="2"/>
      <c r="E1501" s="2">
        <v>0</v>
      </c>
      <c r="F1501" s="2"/>
      <c r="G1501" s="2">
        <v>0</v>
      </c>
      <c r="H1501" s="2"/>
      <c r="I1501" s="2">
        <v>1500</v>
      </c>
      <c r="J1501" s="2"/>
      <c r="K1501" s="4">
        <v>1500</v>
      </c>
      <c r="L1501" s="2"/>
      <c r="M1501" s="4">
        <v>1500</v>
      </c>
      <c r="N1501" s="2"/>
      <c r="O1501" s="4">
        <v>0</v>
      </c>
      <c r="P1501" s="2"/>
      <c r="Q1501" s="4">
        <f t="shared" si="53"/>
        <v>1500</v>
      </c>
      <c r="T1501" s="14"/>
    </row>
    <row r="1502" spans="1:20" ht="11.85" customHeight="1" x14ac:dyDescent="0.2">
      <c r="A1502" s="3" t="s">
        <v>761</v>
      </c>
      <c r="C1502" s="2">
        <v>0</v>
      </c>
      <c r="D1502" s="2"/>
      <c r="E1502" s="2">
        <v>0</v>
      </c>
      <c r="F1502" s="2"/>
      <c r="G1502" s="2">
        <v>0</v>
      </c>
      <c r="H1502" s="2"/>
      <c r="I1502" s="2">
        <v>0</v>
      </c>
      <c r="J1502" s="2"/>
      <c r="K1502" s="4">
        <v>0</v>
      </c>
      <c r="L1502" s="2"/>
      <c r="M1502" s="4">
        <v>240</v>
      </c>
      <c r="N1502" s="2"/>
      <c r="O1502" s="4">
        <v>0</v>
      </c>
      <c r="P1502" s="2"/>
      <c r="Q1502" s="4">
        <f t="shared" si="53"/>
        <v>240</v>
      </c>
      <c r="T1502" s="14"/>
    </row>
    <row r="1503" spans="1:20" ht="11.85" customHeight="1" x14ac:dyDescent="0.2">
      <c r="A1503" s="3" t="s">
        <v>762</v>
      </c>
      <c r="C1503" s="2">
        <v>0</v>
      </c>
      <c r="D1503" s="2"/>
      <c r="E1503" s="2">
        <v>0</v>
      </c>
      <c r="F1503" s="2"/>
      <c r="G1503" s="2">
        <v>0</v>
      </c>
      <c r="H1503" s="2"/>
      <c r="I1503" s="2">
        <v>13095</v>
      </c>
      <c r="J1503" s="2"/>
      <c r="K1503" s="4">
        <v>11391</v>
      </c>
      <c r="L1503" s="2"/>
      <c r="M1503" s="4">
        <v>12060</v>
      </c>
      <c r="N1503" s="2"/>
      <c r="O1503" s="4">
        <v>0</v>
      </c>
      <c r="P1503" s="2"/>
      <c r="Q1503" s="4">
        <f t="shared" si="53"/>
        <v>12060</v>
      </c>
      <c r="T1503" s="14"/>
    </row>
    <row r="1504" spans="1:20" ht="11.85" customHeight="1" x14ac:dyDescent="0.2">
      <c r="A1504" s="3" t="s">
        <v>763</v>
      </c>
      <c r="C1504" s="2">
        <v>0</v>
      </c>
      <c r="D1504" s="2"/>
      <c r="E1504" s="2">
        <v>0</v>
      </c>
      <c r="F1504" s="2"/>
      <c r="G1504" s="2">
        <v>0</v>
      </c>
      <c r="H1504" s="2"/>
      <c r="I1504" s="2">
        <v>3330</v>
      </c>
      <c r="J1504" s="2"/>
      <c r="K1504" s="4">
        <v>3330</v>
      </c>
      <c r="L1504" s="2"/>
      <c r="M1504" s="4">
        <v>3307</v>
      </c>
      <c r="N1504" s="2"/>
      <c r="O1504" s="4">
        <v>0</v>
      </c>
      <c r="P1504" s="2"/>
      <c r="Q1504" s="4">
        <f t="shared" si="53"/>
        <v>3307</v>
      </c>
      <c r="T1504" s="14"/>
    </row>
    <row r="1505" spans="1:21" ht="11.85" customHeight="1" x14ac:dyDescent="0.2">
      <c r="A1505" s="3" t="s">
        <v>764</v>
      </c>
      <c r="C1505" s="2">
        <v>16.02</v>
      </c>
      <c r="D1505" s="2"/>
      <c r="E1505" s="2">
        <v>13.45</v>
      </c>
      <c r="F1505" s="2"/>
      <c r="G1505" s="2">
        <v>20.25</v>
      </c>
      <c r="H1505" s="2"/>
      <c r="I1505" s="2">
        <v>242</v>
      </c>
      <c r="J1505" s="2"/>
      <c r="K1505" s="4">
        <v>242</v>
      </c>
      <c r="L1505" s="2"/>
      <c r="M1505" s="4">
        <v>34</v>
      </c>
      <c r="N1505" s="2"/>
      <c r="O1505" s="4">
        <v>0</v>
      </c>
      <c r="P1505" s="2"/>
      <c r="Q1505" s="4">
        <f t="shared" si="53"/>
        <v>34</v>
      </c>
      <c r="T1505" s="14"/>
    </row>
    <row r="1506" spans="1:21" ht="11.85" customHeight="1" x14ac:dyDescent="0.2">
      <c r="A1506" s="3" t="s">
        <v>765</v>
      </c>
      <c r="C1506" s="2">
        <v>56.85</v>
      </c>
      <c r="D1506" s="2"/>
      <c r="E1506" s="2">
        <v>23.55</v>
      </c>
      <c r="F1506" s="2"/>
      <c r="G1506" s="2">
        <v>107.22</v>
      </c>
      <c r="H1506" s="2"/>
      <c r="I1506" s="2">
        <v>360</v>
      </c>
      <c r="J1506" s="2"/>
      <c r="K1506" s="4">
        <v>360</v>
      </c>
      <c r="L1506" s="2"/>
      <c r="M1506" s="4">
        <v>227</v>
      </c>
      <c r="N1506" s="2"/>
      <c r="O1506" s="4">
        <v>0</v>
      </c>
      <c r="P1506" s="2"/>
      <c r="Q1506" s="4">
        <f t="shared" si="53"/>
        <v>227</v>
      </c>
      <c r="T1506" s="14"/>
    </row>
    <row r="1507" spans="1:21" ht="11.85" customHeight="1" x14ac:dyDescent="0.2">
      <c r="A1507" s="3" t="s">
        <v>766</v>
      </c>
      <c r="C1507" s="15">
        <v>424.63</v>
      </c>
      <c r="D1507" s="2"/>
      <c r="E1507" s="15">
        <v>355.78</v>
      </c>
      <c r="F1507" s="2"/>
      <c r="G1507" s="15">
        <v>529.79999999999995</v>
      </c>
      <c r="H1507" s="2"/>
      <c r="I1507" s="15">
        <v>3227</v>
      </c>
      <c r="J1507" s="2"/>
      <c r="K1507" s="16">
        <v>3227</v>
      </c>
      <c r="L1507" s="2"/>
      <c r="M1507" s="16">
        <v>3000</v>
      </c>
      <c r="N1507" s="2"/>
      <c r="O1507" s="16">
        <v>0</v>
      </c>
      <c r="P1507" s="2"/>
      <c r="Q1507" s="16">
        <f t="shared" si="53"/>
        <v>3000</v>
      </c>
      <c r="T1507" s="14"/>
    </row>
    <row r="1508" spans="1:21" ht="11.85" customHeight="1" x14ac:dyDescent="0.2">
      <c r="A1508" s="3" t="s">
        <v>269</v>
      </c>
      <c r="C1508" s="2">
        <f>SUM(C1499:C1507)</f>
        <v>6047.5000000000009</v>
      </c>
      <c r="D1508" s="2"/>
      <c r="E1508" s="2">
        <f>SUM(E1499:E1507)</f>
        <v>5042.78</v>
      </c>
      <c r="F1508" s="2"/>
      <c r="G1508" s="2">
        <f>SUM(G1499:G1507)</f>
        <v>7582.27</v>
      </c>
      <c r="H1508" s="2"/>
      <c r="I1508" s="2">
        <f>SUM(I1499:I1507)</f>
        <v>62304</v>
      </c>
      <c r="J1508" s="2"/>
      <c r="K1508" s="4">
        <f>SUM(K1499:K1507)</f>
        <v>60600</v>
      </c>
      <c r="L1508" s="2"/>
      <c r="M1508" s="4">
        <f>SUM(M1499:M1507)</f>
        <v>58825</v>
      </c>
      <c r="N1508" s="2"/>
      <c r="O1508" s="4">
        <f>SUM(O1499:O1507)</f>
        <v>0</v>
      </c>
      <c r="P1508" s="2"/>
      <c r="Q1508" s="4">
        <f>SUM(Q1499:Q1507)</f>
        <v>58825</v>
      </c>
      <c r="R1508" s="2"/>
      <c r="U1508" s="2"/>
    </row>
    <row r="1509" spans="1:21" ht="11.85" customHeight="1" x14ac:dyDescent="0.2">
      <c r="D1509" s="2"/>
      <c r="F1509" s="2"/>
      <c r="H1509" s="2"/>
      <c r="J1509" s="2"/>
      <c r="L1509" s="2"/>
      <c r="N1509" s="2"/>
      <c r="P1509" s="2"/>
    </row>
    <row r="1510" spans="1:21" ht="11.85" customHeight="1" x14ac:dyDescent="0.2">
      <c r="A1510" s="13" t="s">
        <v>270</v>
      </c>
      <c r="D1510" s="2"/>
      <c r="F1510" s="2"/>
      <c r="H1510" s="2"/>
      <c r="J1510" s="2"/>
      <c r="L1510" s="2"/>
      <c r="N1510" s="2"/>
      <c r="P1510" s="2"/>
    </row>
    <row r="1511" spans="1:21" ht="11.85" customHeight="1" x14ac:dyDescent="0.2">
      <c r="A1511" s="3" t="s">
        <v>767</v>
      </c>
      <c r="C1511" s="2">
        <v>20291.48</v>
      </c>
      <c r="D1511" s="2"/>
      <c r="E1511" s="2">
        <v>35242.949999999997</v>
      </c>
      <c r="F1511" s="2"/>
      <c r="G1511" s="2">
        <v>31561.16</v>
      </c>
      <c r="H1511" s="2"/>
      <c r="I1511" s="2">
        <v>40000</v>
      </c>
      <c r="J1511" s="2"/>
      <c r="K1511" s="4">
        <v>40000</v>
      </c>
      <c r="L1511" s="2"/>
      <c r="M1511" s="4">
        <v>25000</v>
      </c>
      <c r="N1511" s="2"/>
      <c r="O1511" s="4">
        <v>0</v>
      </c>
      <c r="P1511" s="2"/>
      <c r="Q1511" s="4">
        <f t="shared" ref="Q1511:Q1524" si="54">M1511+O1511</f>
        <v>25000</v>
      </c>
      <c r="T1511" s="14"/>
    </row>
    <row r="1512" spans="1:21" ht="11.85" customHeight="1" x14ac:dyDescent="0.2">
      <c r="A1512" s="3" t="s">
        <v>768</v>
      </c>
      <c r="C1512" s="2">
        <v>180</v>
      </c>
      <c r="D1512" s="2"/>
      <c r="E1512" s="2">
        <v>180</v>
      </c>
      <c r="F1512" s="2"/>
      <c r="G1512" s="2">
        <v>281.25</v>
      </c>
      <c r="H1512" s="2"/>
      <c r="I1512" s="2">
        <v>200</v>
      </c>
      <c r="J1512" s="2"/>
      <c r="K1512" s="4">
        <v>200</v>
      </c>
      <c r="L1512" s="2"/>
      <c r="M1512" s="4">
        <v>200</v>
      </c>
      <c r="N1512" s="2"/>
      <c r="O1512" s="4">
        <v>0</v>
      </c>
      <c r="P1512" s="2"/>
      <c r="Q1512" s="4">
        <f t="shared" si="54"/>
        <v>200</v>
      </c>
      <c r="T1512" s="14"/>
    </row>
    <row r="1513" spans="1:21" ht="11.85" customHeight="1" x14ac:dyDescent="0.2">
      <c r="A1513" s="3" t="s">
        <v>769</v>
      </c>
      <c r="C1513" s="2">
        <v>1251.45</v>
      </c>
      <c r="D1513" s="2"/>
      <c r="E1513" s="2">
        <v>2053.8000000000002</v>
      </c>
      <c r="F1513" s="2"/>
      <c r="G1513" s="2">
        <v>2582.84</v>
      </c>
      <c r="H1513" s="2"/>
      <c r="I1513" s="2">
        <v>2400</v>
      </c>
      <c r="J1513" s="2"/>
      <c r="K1513" s="4">
        <v>2400</v>
      </c>
      <c r="L1513" s="2"/>
      <c r="M1513" s="4">
        <v>2400</v>
      </c>
      <c r="N1513" s="2"/>
      <c r="O1513" s="4">
        <v>0</v>
      </c>
      <c r="P1513" s="2"/>
      <c r="Q1513" s="4">
        <f t="shared" si="54"/>
        <v>2400</v>
      </c>
      <c r="T1513" s="14"/>
    </row>
    <row r="1514" spans="1:21" ht="11.85" customHeight="1" x14ac:dyDescent="0.2">
      <c r="A1514" s="3" t="s">
        <v>770</v>
      </c>
      <c r="C1514" s="2">
        <v>451.2</v>
      </c>
      <c r="D1514" s="2"/>
      <c r="E1514" s="2">
        <v>0</v>
      </c>
      <c r="F1514" s="2"/>
      <c r="G1514" s="2">
        <v>276.60000000000002</v>
      </c>
      <c r="H1514" s="2"/>
      <c r="I1514" s="2">
        <v>500</v>
      </c>
      <c r="J1514" s="2"/>
      <c r="K1514" s="4">
        <v>4000</v>
      </c>
      <c r="L1514" s="2"/>
      <c r="M1514" s="4">
        <v>1000</v>
      </c>
      <c r="N1514" s="2"/>
      <c r="O1514" s="4">
        <v>0</v>
      </c>
      <c r="P1514" s="2"/>
      <c r="Q1514" s="4">
        <f t="shared" si="54"/>
        <v>1000</v>
      </c>
      <c r="T1514" s="14"/>
    </row>
    <row r="1515" spans="1:21" ht="11.85" customHeight="1" x14ac:dyDescent="0.2">
      <c r="A1515" s="3" t="s">
        <v>771</v>
      </c>
      <c r="C1515" s="2">
        <v>270</v>
      </c>
      <c r="D1515" s="2"/>
      <c r="E1515" s="2">
        <v>246</v>
      </c>
      <c r="F1515" s="2"/>
      <c r="G1515" s="2">
        <v>960</v>
      </c>
      <c r="H1515" s="2"/>
      <c r="I1515" s="2">
        <v>1200</v>
      </c>
      <c r="J1515" s="2"/>
      <c r="K1515" s="4">
        <v>1200</v>
      </c>
      <c r="L1515" s="2"/>
      <c r="M1515" s="4">
        <v>1200</v>
      </c>
      <c r="N1515" s="2"/>
      <c r="O1515" s="4">
        <v>0</v>
      </c>
      <c r="P1515" s="2"/>
      <c r="Q1515" s="4">
        <f t="shared" si="54"/>
        <v>1200</v>
      </c>
      <c r="T1515" s="14"/>
    </row>
    <row r="1516" spans="1:21" ht="11.85" hidden="1" customHeight="1" x14ac:dyDescent="0.2">
      <c r="A1516" s="3" t="s">
        <v>772</v>
      </c>
      <c r="C1516" s="2">
        <v>0</v>
      </c>
      <c r="D1516" s="2"/>
      <c r="E1516" s="2">
        <v>0</v>
      </c>
      <c r="F1516" s="2"/>
      <c r="G1516" s="2">
        <v>0</v>
      </c>
      <c r="H1516" s="2"/>
      <c r="I1516" s="2">
        <v>0</v>
      </c>
      <c r="J1516" s="2"/>
      <c r="K1516" s="4">
        <v>0</v>
      </c>
      <c r="L1516" s="2"/>
      <c r="M1516" s="4">
        <v>0</v>
      </c>
      <c r="N1516" s="2"/>
      <c r="O1516" s="4">
        <v>0</v>
      </c>
      <c r="P1516" s="2"/>
      <c r="Q1516" s="4">
        <f t="shared" si="54"/>
        <v>0</v>
      </c>
      <c r="T1516" s="14"/>
    </row>
    <row r="1517" spans="1:21" ht="11.85" hidden="1" customHeight="1" x14ac:dyDescent="0.2">
      <c r="A1517" s="3" t="s">
        <v>773</v>
      </c>
      <c r="C1517" s="2">
        <v>0</v>
      </c>
      <c r="D1517" s="2"/>
      <c r="E1517" s="2">
        <v>0</v>
      </c>
      <c r="F1517" s="2"/>
      <c r="G1517" s="2">
        <v>0</v>
      </c>
      <c r="H1517" s="2"/>
      <c r="I1517" s="2">
        <v>0</v>
      </c>
      <c r="J1517" s="2"/>
      <c r="K1517" s="4">
        <v>0</v>
      </c>
      <c r="L1517" s="2"/>
      <c r="M1517" s="4">
        <v>0</v>
      </c>
      <c r="N1517" s="2"/>
      <c r="O1517" s="4">
        <v>0</v>
      </c>
      <c r="P1517" s="2"/>
      <c r="Q1517" s="4">
        <f t="shared" si="54"/>
        <v>0</v>
      </c>
      <c r="T1517" s="14"/>
    </row>
    <row r="1518" spans="1:21" ht="11.85" hidden="1" customHeight="1" x14ac:dyDescent="0.2">
      <c r="A1518" s="3" t="s">
        <v>774</v>
      </c>
      <c r="C1518" s="2">
        <v>0</v>
      </c>
      <c r="D1518" s="2"/>
      <c r="E1518" s="2">
        <v>0</v>
      </c>
      <c r="F1518" s="2"/>
      <c r="G1518" s="2">
        <v>0</v>
      </c>
      <c r="H1518" s="2"/>
      <c r="I1518" s="2">
        <v>0</v>
      </c>
      <c r="J1518" s="2"/>
      <c r="K1518" s="4">
        <v>0</v>
      </c>
      <c r="L1518" s="2"/>
      <c r="M1518" s="4">
        <v>0</v>
      </c>
      <c r="N1518" s="2"/>
      <c r="O1518" s="4">
        <v>0</v>
      </c>
      <c r="P1518" s="2"/>
      <c r="Q1518" s="4">
        <f t="shared" si="54"/>
        <v>0</v>
      </c>
      <c r="T1518" s="14"/>
    </row>
    <row r="1519" spans="1:21" ht="11.85" customHeight="1" x14ac:dyDescent="0.2">
      <c r="A1519" s="3" t="s">
        <v>775</v>
      </c>
      <c r="C1519" s="2">
        <v>16692.2</v>
      </c>
      <c r="D1519" s="2"/>
      <c r="E1519" s="2">
        <v>20084.93</v>
      </c>
      <c r="F1519" s="2"/>
      <c r="G1519" s="2">
        <v>15357.16</v>
      </c>
      <c r="H1519" s="2"/>
      <c r="I1519" s="2">
        <v>18000</v>
      </c>
      <c r="J1519" s="2"/>
      <c r="K1519" s="4">
        <v>18000</v>
      </c>
      <c r="L1519" s="2"/>
      <c r="M1519" s="4">
        <v>18000</v>
      </c>
      <c r="N1519" s="2"/>
      <c r="O1519" s="4">
        <v>0</v>
      </c>
      <c r="P1519" s="2"/>
      <c r="Q1519" s="4">
        <f t="shared" si="54"/>
        <v>18000</v>
      </c>
      <c r="T1519" s="14"/>
    </row>
    <row r="1520" spans="1:21" ht="11.85" hidden="1" customHeight="1" x14ac:dyDescent="0.2">
      <c r="A1520" s="3" t="s">
        <v>776</v>
      </c>
      <c r="C1520" s="2">
        <v>0</v>
      </c>
      <c r="D1520" s="2"/>
      <c r="E1520" s="2">
        <v>0</v>
      </c>
      <c r="F1520" s="2"/>
      <c r="G1520" s="2">
        <v>0</v>
      </c>
      <c r="H1520" s="2"/>
      <c r="I1520" s="2">
        <v>0</v>
      </c>
      <c r="J1520" s="2"/>
      <c r="K1520" s="4">
        <v>0</v>
      </c>
      <c r="L1520" s="2"/>
      <c r="M1520" s="4">
        <v>0</v>
      </c>
      <c r="N1520" s="2"/>
      <c r="O1520" s="4">
        <v>0</v>
      </c>
      <c r="P1520" s="2"/>
      <c r="Q1520" s="4">
        <f t="shared" si="54"/>
        <v>0</v>
      </c>
      <c r="T1520" s="14"/>
    </row>
    <row r="1521" spans="1:21" ht="11.85" hidden="1" customHeight="1" x14ac:dyDescent="0.2">
      <c r="A1521" s="3" t="s">
        <v>777</v>
      </c>
      <c r="C1521" s="2">
        <v>0</v>
      </c>
      <c r="D1521" s="2"/>
      <c r="E1521" s="2">
        <v>0</v>
      </c>
      <c r="F1521" s="2"/>
      <c r="G1521" s="2">
        <v>0</v>
      </c>
      <c r="H1521" s="2"/>
      <c r="I1521" s="2">
        <v>0</v>
      </c>
      <c r="J1521" s="2"/>
      <c r="K1521" s="4">
        <v>0</v>
      </c>
      <c r="L1521" s="2"/>
      <c r="M1521" s="4">
        <v>0</v>
      </c>
      <c r="N1521" s="2"/>
      <c r="O1521" s="4">
        <v>0</v>
      </c>
      <c r="P1521" s="2"/>
      <c r="Q1521" s="4">
        <f t="shared" si="54"/>
        <v>0</v>
      </c>
      <c r="T1521" s="14"/>
    </row>
    <row r="1522" spans="1:21" ht="11.85" customHeight="1" x14ac:dyDescent="0.2">
      <c r="A1522" s="3" t="s">
        <v>778</v>
      </c>
      <c r="C1522" s="2">
        <v>0</v>
      </c>
      <c r="D1522" s="2"/>
      <c r="E1522" s="2">
        <v>0</v>
      </c>
      <c r="F1522" s="2"/>
      <c r="G1522" s="2">
        <v>0</v>
      </c>
      <c r="H1522" s="2"/>
      <c r="I1522" s="2">
        <v>0</v>
      </c>
      <c r="J1522" s="2"/>
      <c r="K1522" s="4">
        <v>0</v>
      </c>
      <c r="L1522" s="2"/>
      <c r="M1522" s="4">
        <v>0</v>
      </c>
      <c r="N1522" s="2"/>
      <c r="O1522" s="4">
        <v>0</v>
      </c>
      <c r="P1522" s="2"/>
      <c r="Q1522" s="4">
        <f t="shared" si="54"/>
        <v>0</v>
      </c>
      <c r="T1522" s="14"/>
    </row>
    <row r="1523" spans="1:21" ht="11.85" customHeight="1" x14ac:dyDescent="0.2">
      <c r="A1523" s="3" t="s">
        <v>779</v>
      </c>
      <c r="C1523" s="2">
        <v>3755.93</v>
      </c>
      <c r="D1523" s="2"/>
      <c r="E1523" s="2">
        <v>3943.73</v>
      </c>
      <c r="F1523" s="2"/>
      <c r="G1523" s="2">
        <v>5040.93</v>
      </c>
      <c r="H1523" s="2"/>
      <c r="I1523" s="2">
        <v>4400</v>
      </c>
      <c r="J1523" s="2"/>
      <c r="K1523" s="4">
        <v>4400</v>
      </c>
      <c r="L1523" s="2"/>
      <c r="M1523" s="4">
        <v>4400</v>
      </c>
      <c r="N1523" s="2"/>
      <c r="O1523" s="4">
        <v>0</v>
      </c>
      <c r="P1523" s="2"/>
      <c r="Q1523" s="4">
        <f t="shared" si="54"/>
        <v>4400</v>
      </c>
      <c r="T1523" s="14"/>
    </row>
    <row r="1524" spans="1:21" ht="11.85" customHeight="1" x14ac:dyDescent="0.2">
      <c r="A1524" s="3" t="s">
        <v>780</v>
      </c>
      <c r="C1524" s="15">
        <v>0</v>
      </c>
      <c r="D1524" s="2"/>
      <c r="E1524" s="15">
        <v>0</v>
      </c>
      <c r="F1524" s="2"/>
      <c r="G1524" s="15">
        <v>0</v>
      </c>
      <c r="H1524" s="2"/>
      <c r="I1524" s="15">
        <v>300</v>
      </c>
      <c r="J1524" s="2"/>
      <c r="K1524" s="16">
        <v>300</v>
      </c>
      <c r="L1524" s="2"/>
      <c r="M1524" s="16">
        <v>300</v>
      </c>
      <c r="N1524" s="2"/>
      <c r="O1524" s="16">
        <v>0</v>
      </c>
      <c r="P1524" s="2"/>
      <c r="Q1524" s="16">
        <f t="shared" si="54"/>
        <v>300</v>
      </c>
      <c r="T1524" s="14"/>
    </row>
    <row r="1525" spans="1:21" ht="11.85" customHeight="1" x14ac:dyDescent="0.2">
      <c r="A1525" s="3" t="s">
        <v>287</v>
      </c>
      <c r="C1525" s="2">
        <f>SUM(C1511:C1524)</f>
        <v>42892.26</v>
      </c>
      <c r="D1525" s="2"/>
      <c r="E1525" s="2">
        <f>SUM(E1511:E1524)</f>
        <v>61751.41</v>
      </c>
      <c r="F1525" s="2"/>
      <c r="G1525" s="2">
        <f>SUM(G1511:G1524)</f>
        <v>56059.939999999995</v>
      </c>
      <c r="H1525" s="2"/>
      <c r="I1525" s="2">
        <f>SUM(I1511:I1524)</f>
        <v>67000</v>
      </c>
      <c r="J1525" s="2"/>
      <c r="K1525" s="4">
        <f>SUM(K1511:K1524)</f>
        <v>70500</v>
      </c>
      <c r="L1525" s="2"/>
      <c r="M1525" s="4">
        <f>SUM(M1511:M1524)</f>
        <v>52500</v>
      </c>
      <c r="N1525" s="2"/>
      <c r="O1525" s="4">
        <f>SUM(O1511:O1524)</f>
        <v>0</v>
      </c>
      <c r="P1525" s="2"/>
      <c r="Q1525" s="4">
        <f>SUM(Q1511:Q1524)</f>
        <v>52500</v>
      </c>
    </row>
    <row r="1526" spans="1:21" ht="11.85" customHeight="1" x14ac:dyDescent="0.2"/>
    <row r="1527" spans="1:21" ht="11.85" customHeight="1" x14ac:dyDescent="0.2">
      <c r="A1527" s="13" t="s">
        <v>288</v>
      </c>
    </row>
    <row r="1528" spans="1:21" ht="11.85" customHeight="1" x14ac:dyDescent="0.2">
      <c r="A1528" s="3" t="s">
        <v>781</v>
      </c>
      <c r="C1528" s="2">
        <v>0</v>
      </c>
      <c r="D1528" s="2"/>
      <c r="E1528" s="2">
        <v>0</v>
      </c>
      <c r="F1528" s="2"/>
      <c r="G1528" s="2">
        <v>0</v>
      </c>
      <c r="H1528" s="2"/>
      <c r="I1528" s="2">
        <v>100</v>
      </c>
      <c r="J1528" s="2"/>
      <c r="K1528" s="4">
        <v>100</v>
      </c>
      <c r="L1528" s="2"/>
      <c r="M1528" s="4">
        <v>100</v>
      </c>
      <c r="N1528" s="2"/>
      <c r="O1528" s="4">
        <v>0</v>
      </c>
      <c r="P1528" s="2"/>
      <c r="Q1528" s="4">
        <f t="shared" ref="Q1528:Q1546" si="55">M1528+O1528</f>
        <v>100</v>
      </c>
      <c r="T1528" s="14"/>
    </row>
    <row r="1529" spans="1:21" ht="11.85" customHeight="1" x14ac:dyDescent="0.2">
      <c r="A1529" s="3" t="s">
        <v>782</v>
      </c>
      <c r="C1529" s="2">
        <v>1854.78</v>
      </c>
      <c r="D1529" s="2"/>
      <c r="E1529" s="2">
        <v>1687.75</v>
      </c>
      <c r="F1529" s="2"/>
      <c r="G1529" s="2">
        <v>638.96</v>
      </c>
      <c r="H1529" s="2"/>
      <c r="I1529" s="2">
        <v>2000</v>
      </c>
      <c r="J1529" s="2"/>
      <c r="K1529" s="4">
        <v>2000</v>
      </c>
      <c r="L1529" s="2"/>
      <c r="M1529" s="4">
        <v>3000</v>
      </c>
      <c r="N1529" s="2"/>
      <c r="O1529" s="4">
        <v>0</v>
      </c>
      <c r="P1529" s="2"/>
      <c r="Q1529" s="4">
        <f t="shared" si="55"/>
        <v>3000</v>
      </c>
      <c r="T1529" s="14"/>
    </row>
    <row r="1530" spans="1:21" ht="11.85" customHeight="1" x14ac:dyDescent="0.2">
      <c r="A1530" s="3" t="s">
        <v>783</v>
      </c>
      <c r="C1530" s="2">
        <v>1654.81</v>
      </c>
      <c r="D1530" s="2"/>
      <c r="E1530" s="2">
        <v>466.54</v>
      </c>
      <c r="F1530" s="2"/>
      <c r="G1530" s="2">
        <v>753.32</v>
      </c>
      <c r="H1530" s="2"/>
      <c r="I1530" s="2">
        <v>900</v>
      </c>
      <c r="J1530" s="2"/>
      <c r="K1530" s="4">
        <v>900</v>
      </c>
      <c r="L1530" s="2"/>
      <c r="M1530" s="4">
        <v>1000</v>
      </c>
      <c r="N1530" s="2"/>
      <c r="O1530" s="4">
        <v>0</v>
      </c>
      <c r="P1530" s="2"/>
      <c r="Q1530" s="4">
        <f t="shared" si="55"/>
        <v>1000</v>
      </c>
      <c r="T1530" s="14"/>
      <c r="U1530" s="33"/>
    </row>
    <row r="1531" spans="1:21" ht="11.85" hidden="1" customHeight="1" x14ac:dyDescent="0.2">
      <c r="A1531" s="3" t="s">
        <v>784</v>
      </c>
      <c r="C1531" s="2">
        <v>0</v>
      </c>
      <c r="D1531" s="2"/>
      <c r="E1531" s="2">
        <v>0</v>
      </c>
      <c r="F1531" s="2"/>
      <c r="G1531" s="2">
        <v>0</v>
      </c>
      <c r="H1531" s="2"/>
      <c r="I1531" s="2">
        <v>0</v>
      </c>
      <c r="J1531" s="2"/>
      <c r="K1531" s="4">
        <v>0</v>
      </c>
      <c r="L1531" s="2"/>
      <c r="M1531" s="4">
        <v>0</v>
      </c>
      <c r="N1531" s="2"/>
      <c r="O1531" s="4">
        <v>0</v>
      </c>
      <c r="P1531" s="2"/>
      <c r="Q1531" s="4">
        <f t="shared" si="55"/>
        <v>0</v>
      </c>
      <c r="T1531" s="14"/>
    </row>
    <row r="1532" spans="1:21" ht="11.85" hidden="1" customHeight="1" x14ac:dyDescent="0.2">
      <c r="A1532" s="3" t="s">
        <v>785</v>
      </c>
      <c r="C1532" s="2">
        <v>0</v>
      </c>
      <c r="D1532" s="2"/>
      <c r="E1532" s="2">
        <v>0</v>
      </c>
      <c r="F1532" s="2"/>
      <c r="G1532" s="2">
        <v>0</v>
      </c>
      <c r="H1532" s="2"/>
      <c r="I1532" s="2">
        <v>0</v>
      </c>
      <c r="J1532" s="2"/>
      <c r="K1532" s="4">
        <v>0</v>
      </c>
      <c r="L1532" s="2"/>
      <c r="M1532" s="4">
        <v>0</v>
      </c>
      <c r="N1532" s="2"/>
      <c r="O1532" s="4">
        <v>0</v>
      </c>
      <c r="P1532" s="2"/>
      <c r="Q1532" s="4">
        <f t="shared" si="55"/>
        <v>0</v>
      </c>
      <c r="T1532" s="14"/>
    </row>
    <row r="1533" spans="1:21" ht="11.85" customHeight="1" x14ac:dyDescent="0.2">
      <c r="A1533" s="3" t="s">
        <v>786</v>
      </c>
      <c r="C1533" s="2">
        <v>0</v>
      </c>
      <c r="D1533" s="2"/>
      <c r="E1533" s="2">
        <v>147.5</v>
      </c>
      <c r="F1533" s="2"/>
      <c r="G1533" s="2">
        <v>199.76</v>
      </c>
      <c r="H1533" s="2"/>
      <c r="I1533" s="2">
        <v>1000</v>
      </c>
      <c r="J1533" s="2"/>
      <c r="K1533" s="4">
        <v>1100</v>
      </c>
      <c r="L1533" s="2"/>
      <c r="M1533" s="4">
        <v>1000</v>
      </c>
      <c r="N1533" s="2"/>
      <c r="O1533" s="4">
        <v>0</v>
      </c>
      <c r="P1533" s="2"/>
      <c r="Q1533" s="4">
        <f t="shared" si="55"/>
        <v>1000</v>
      </c>
      <c r="T1533" s="14"/>
    </row>
    <row r="1534" spans="1:21" ht="11.85" hidden="1" customHeight="1" x14ac:dyDescent="0.2">
      <c r="A1534" s="3" t="s">
        <v>787</v>
      </c>
      <c r="C1534" s="2">
        <v>0</v>
      </c>
      <c r="D1534" s="2"/>
      <c r="E1534" s="2">
        <v>0</v>
      </c>
      <c r="F1534" s="2"/>
      <c r="G1534" s="2">
        <v>0</v>
      </c>
      <c r="H1534" s="2"/>
      <c r="I1534" s="2">
        <v>0</v>
      </c>
      <c r="J1534" s="2"/>
      <c r="K1534" s="4">
        <v>0</v>
      </c>
      <c r="L1534" s="2"/>
      <c r="M1534" s="4">
        <v>0</v>
      </c>
      <c r="N1534" s="2"/>
      <c r="O1534" s="4">
        <v>0</v>
      </c>
      <c r="P1534" s="2"/>
      <c r="Q1534" s="4">
        <f t="shared" si="55"/>
        <v>0</v>
      </c>
      <c r="T1534" s="14"/>
    </row>
    <row r="1535" spans="1:21" ht="11.85" hidden="1" customHeight="1" x14ac:dyDescent="0.2">
      <c r="A1535" s="3" t="s">
        <v>788</v>
      </c>
      <c r="C1535" s="2">
        <v>0</v>
      </c>
      <c r="D1535" s="2"/>
      <c r="E1535" s="2">
        <v>0</v>
      </c>
      <c r="F1535" s="2"/>
      <c r="G1535" s="2">
        <v>0</v>
      </c>
      <c r="H1535" s="2"/>
      <c r="I1535" s="2">
        <v>0</v>
      </c>
      <c r="J1535" s="2"/>
      <c r="K1535" s="4">
        <v>0</v>
      </c>
      <c r="L1535" s="2"/>
      <c r="M1535" s="4">
        <v>0</v>
      </c>
      <c r="N1535" s="2"/>
      <c r="O1535" s="4">
        <v>0</v>
      </c>
      <c r="P1535" s="2"/>
      <c r="Q1535" s="4">
        <f t="shared" si="55"/>
        <v>0</v>
      </c>
      <c r="T1535" s="14"/>
    </row>
    <row r="1536" spans="1:21" ht="11.85" hidden="1" customHeight="1" x14ac:dyDescent="0.2">
      <c r="A1536" s="3" t="s">
        <v>789</v>
      </c>
      <c r="C1536" s="2">
        <v>0</v>
      </c>
      <c r="D1536" s="2"/>
      <c r="E1536" s="2">
        <v>0</v>
      </c>
      <c r="F1536" s="2"/>
      <c r="G1536" s="2">
        <v>0</v>
      </c>
      <c r="H1536" s="2"/>
      <c r="I1536" s="2">
        <v>0</v>
      </c>
      <c r="J1536" s="2"/>
      <c r="K1536" s="4">
        <v>0</v>
      </c>
      <c r="L1536" s="2"/>
      <c r="M1536" s="4">
        <v>0</v>
      </c>
      <c r="N1536" s="2"/>
      <c r="O1536" s="4">
        <v>0</v>
      </c>
      <c r="P1536" s="2"/>
      <c r="Q1536" s="4">
        <f t="shared" si="55"/>
        <v>0</v>
      </c>
      <c r="T1536" s="14"/>
    </row>
    <row r="1537" spans="1:20" ht="11.85" customHeight="1" x14ac:dyDescent="0.2">
      <c r="A1537" s="3" t="s">
        <v>790</v>
      </c>
      <c r="C1537" s="2">
        <v>556.71</v>
      </c>
      <c r="D1537" s="2"/>
      <c r="E1537" s="2">
        <v>532.91999999999996</v>
      </c>
      <c r="F1537" s="2"/>
      <c r="G1537" s="2">
        <v>559.11</v>
      </c>
      <c r="H1537" s="2"/>
      <c r="I1537" s="2">
        <v>1000</v>
      </c>
      <c r="J1537" s="2"/>
      <c r="K1537" s="4">
        <v>900</v>
      </c>
      <c r="L1537" s="2"/>
      <c r="M1537" s="4">
        <v>900</v>
      </c>
      <c r="N1537" s="2"/>
      <c r="O1537" s="4">
        <v>0</v>
      </c>
      <c r="P1537" s="2"/>
      <c r="Q1537" s="4">
        <f t="shared" si="55"/>
        <v>900</v>
      </c>
      <c r="T1537" s="14"/>
    </row>
    <row r="1538" spans="1:20" ht="11.85" customHeight="1" x14ac:dyDescent="0.2">
      <c r="A1538" s="3" t="s">
        <v>791</v>
      </c>
      <c r="C1538" s="2">
        <v>0</v>
      </c>
      <c r="D1538" s="2"/>
      <c r="E1538" s="2">
        <v>0</v>
      </c>
      <c r="F1538" s="2"/>
      <c r="G1538" s="2">
        <v>0</v>
      </c>
      <c r="H1538" s="2"/>
      <c r="I1538" s="2">
        <v>0</v>
      </c>
      <c r="J1538" s="2"/>
      <c r="K1538" s="4">
        <v>0</v>
      </c>
      <c r="L1538" s="2"/>
      <c r="M1538" s="4">
        <v>0</v>
      </c>
      <c r="N1538" s="2"/>
      <c r="O1538" s="4">
        <v>0</v>
      </c>
      <c r="P1538" s="2"/>
      <c r="Q1538" s="4">
        <f t="shared" si="55"/>
        <v>0</v>
      </c>
      <c r="T1538" s="14"/>
    </row>
    <row r="1539" spans="1:20" ht="11.85" customHeight="1" x14ac:dyDescent="0.2">
      <c r="A1539" s="3" t="s">
        <v>792</v>
      </c>
      <c r="C1539" s="2">
        <v>7.62</v>
      </c>
      <c r="D1539" s="2"/>
      <c r="E1539" s="2">
        <v>632.69000000000005</v>
      </c>
      <c r="F1539" s="2"/>
      <c r="G1539" s="2">
        <v>733.79</v>
      </c>
      <c r="H1539" s="2"/>
      <c r="I1539" s="2">
        <v>700</v>
      </c>
      <c r="J1539" s="2"/>
      <c r="K1539" s="4">
        <v>700</v>
      </c>
      <c r="L1539" s="2"/>
      <c r="M1539" s="4">
        <v>700</v>
      </c>
      <c r="N1539" s="2"/>
      <c r="O1539" s="4">
        <v>0</v>
      </c>
      <c r="P1539" s="2"/>
      <c r="Q1539" s="4">
        <f t="shared" si="55"/>
        <v>700</v>
      </c>
      <c r="T1539" s="14"/>
    </row>
    <row r="1540" spans="1:20" ht="11.85" hidden="1" customHeight="1" x14ac:dyDescent="0.2">
      <c r="A1540" s="3" t="s">
        <v>793</v>
      </c>
      <c r="C1540" s="2">
        <v>0</v>
      </c>
      <c r="D1540" s="2"/>
      <c r="E1540" s="2">
        <v>0</v>
      </c>
      <c r="F1540" s="2"/>
      <c r="G1540" s="2">
        <v>0</v>
      </c>
      <c r="H1540" s="2"/>
      <c r="I1540" s="2">
        <v>0</v>
      </c>
      <c r="J1540" s="2"/>
      <c r="K1540" s="4">
        <v>0</v>
      </c>
      <c r="L1540" s="2"/>
      <c r="M1540" s="4">
        <v>0</v>
      </c>
      <c r="N1540" s="2"/>
      <c r="O1540" s="4">
        <v>0</v>
      </c>
      <c r="P1540" s="2"/>
      <c r="Q1540" s="4">
        <f t="shared" si="55"/>
        <v>0</v>
      </c>
      <c r="T1540" s="14"/>
    </row>
    <row r="1541" spans="1:20" ht="11.85" hidden="1" customHeight="1" x14ac:dyDescent="0.2">
      <c r="A1541" s="3" t="s">
        <v>794</v>
      </c>
      <c r="C1541" s="2">
        <v>0</v>
      </c>
      <c r="D1541" s="2"/>
      <c r="E1541" s="2">
        <v>0</v>
      </c>
      <c r="F1541" s="2"/>
      <c r="G1541" s="2">
        <v>0</v>
      </c>
      <c r="H1541" s="2"/>
      <c r="I1541" s="2">
        <v>0</v>
      </c>
      <c r="J1541" s="2"/>
      <c r="K1541" s="4">
        <v>0</v>
      </c>
      <c r="L1541" s="2"/>
      <c r="M1541" s="4">
        <v>0</v>
      </c>
      <c r="N1541" s="2"/>
      <c r="O1541" s="4">
        <v>0</v>
      </c>
      <c r="P1541" s="2"/>
      <c r="Q1541" s="4">
        <f t="shared" si="55"/>
        <v>0</v>
      </c>
      <c r="T1541" s="14"/>
    </row>
    <row r="1542" spans="1:20" ht="11.85" customHeight="1" x14ac:dyDescent="0.2">
      <c r="A1542" s="3" t="s">
        <v>795</v>
      </c>
      <c r="C1542" s="2">
        <v>1448</v>
      </c>
      <c r="D1542" s="2"/>
      <c r="E1542" s="2">
        <v>0</v>
      </c>
      <c r="F1542" s="2"/>
      <c r="G1542" s="2">
        <v>0</v>
      </c>
      <c r="H1542" s="2"/>
      <c r="I1542" s="2">
        <v>0</v>
      </c>
      <c r="J1542" s="2"/>
      <c r="K1542" s="4">
        <v>0</v>
      </c>
      <c r="L1542" s="2"/>
      <c r="M1542" s="4">
        <v>0</v>
      </c>
      <c r="N1542" s="2"/>
      <c r="O1542" s="4">
        <v>0</v>
      </c>
      <c r="P1542" s="2"/>
      <c r="Q1542" s="4">
        <f t="shared" si="55"/>
        <v>0</v>
      </c>
      <c r="T1542" s="14"/>
    </row>
    <row r="1543" spans="1:20" ht="11.85" customHeight="1" x14ac:dyDescent="0.2">
      <c r="A1543" s="3" t="s">
        <v>796</v>
      </c>
      <c r="C1543" s="2">
        <v>0</v>
      </c>
      <c r="D1543" s="2"/>
      <c r="E1543" s="2">
        <v>0</v>
      </c>
      <c r="F1543" s="2"/>
      <c r="G1543" s="2">
        <v>0</v>
      </c>
      <c r="H1543" s="2"/>
      <c r="I1543" s="2">
        <v>700</v>
      </c>
      <c r="J1543" s="2"/>
      <c r="K1543" s="4">
        <v>700</v>
      </c>
      <c r="L1543" s="2"/>
      <c r="M1543" s="4">
        <v>600</v>
      </c>
      <c r="N1543" s="2"/>
      <c r="O1543" s="4">
        <v>0</v>
      </c>
      <c r="P1543" s="2"/>
      <c r="Q1543" s="4">
        <f t="shared" si="55"/>
        <v>600</v>
      </c>
      <c r="T1543" s="14"/>
    </row>
    <row r="1544" spans="1:20" ht="11.85" customHeight="1" x14ac:dyDescent="0.2">
      <c r="A1544" s="3" t="s">
        <v>797</v>
      </c>
      <c r="C1544" s="2">
        <v>0</v>
      </c>
      <c r="D1544" s="2"/>
      <c r="E1544" s="2">
        <v>0</v>
      </c>
      <c r="F1544" s="2"/>
      <c r="G1544" s="2">
        <v>574</v>
      </c>
      <c r="H1544" s="2"/>
      <c r="I1544" s="2">
        <v>0</v>
      </c>
      <c r="J1544" s="2"/>
      <c r="K1544" s="4">
        <v>0</v>
      </c>
      <c r="L1544" s="2"/>
      <c r="M1544" s="4">
        <v>600</v>
      </c>
      <c r="N1544" s="2"/>
      <c r="O1544" s="4">
        <v>0</v>
      </c>
      <c r="P1544" s="2"/>
      <c r="Q1544" s="4">
        <f t="shared" si="55"/>
        <v>600</v>
      </c>
      <c r="T1544" s="14"/>
    </row>
    <row r="1545" spans="1:20" ht="11.85" hidden="1" customHeight="1" x14ac:dyDescent="0.2">
      <c r="A1545" s="3" t="s">
        <v>798</v>
      </c>
      <c r="C1545" s="2">
        <v>0</v>
      </c>
      <c r="D1545" s="2"/>
      <c r="E1545" s="2">
        <v>0</v>
      </c>
      <c r="F1545" s="2"/>
      <c r="G1545" s="2">
        <v>0</v>
      </c>
      <c r="H1545" s="2"/>
      <c r="I1545" s="2">
        <v>0</v>
      </c>
      <c r="J1545" s="2"/>
      <c r="K1545" s="4">
        <v>0</v>
      </c>
      <c r="L1545" s="2"/>
      <c r="M1545" s="4">
        <v>0</v>
      </c>
      <c r="N1545" s="2"/>
      <c r="O1545" s="4">
        <v>0</v>
      </c>
      <c r="P1545" s="2"/>
      <c r="Q1545" s="4">
        <f t="shared" si="55"/>
        <v>0</v>
      </c>
      <c r="T1545" s="14"/>
    </row>
    <row r="1546" spans="1:20" ht="11.85" customHeight="1" x14ac:dyDescent="0.2">
      <c r="A1546" s="3" t="s">
        <v>799</v>
      </c>
      <c r="C1546" s="15">
        <v>0</v>
      </c>
      <c r="D1546" s="2"/>
      <c r="E1546" s="15">
        <v>0</v>
      </c>
      <c r="F1546" s="2"/>
      <c r="G1546" s="15">
        <v>0</v>
      </c>
      <c r="H1546" s="2"/>
      <c r="I1546" s="15">
        <v>0</v>
      </c>
      <c r="J1546" s="2"/>
      <c r="K1546" s="16">
        <v>0</v>
      </c>
      <c r="L1546" s="2"/>
      <c r="M1546" s="16">
        <v>0</v>
      </c>
      <c r="N1546" s="2"/>
      <c r="O1546" s="16">
        <v>0</v>
      </c>
      <c r="P1546" s="2"/>
      <c r="Q1546" s="16">
        <f t="shared" si="55"/>
        <v>0</v>
      </c>
      <c r="T1546" s="14"/>
    </row>
    <row r="1547" spans="1:20" ht="11.85" customHeight="1" x14ac:dyDescent="0.2">
      <c r="A1547" s="3" t="s">
        <v>310</v>
      </c>
      <c r="C1547" s="2">
        <f>SUM(C1528:C1534)+SUM(C1535:C1546)</f>
        <v>5521.92</v>
      </c>
      <c r="D1547" s="2"/>
      <c r="E1547" s="2">
        <f>SUM(E1528:E1534)+SUM(E1535:E1546)</f>
        <v>3467.4</v>
      </c>
      <c r="F1547" s="2"/>
      <c r="G1547" s="2">
        <f>SUM(G1528:G1534)+SUM(G1535:G1546)</f>
        <v>3458.9400000000005</v>
      </c>
      <c r="H1547" s="2"/>
      <c r="I1547" s="2">
        <f>SUM(I1528:I1534)+SUM(I1535:I1546)</f>
        <v>6400</v>
      </c>
      <c r="J1547" s="2"/>
      <c r="K1547" s="4">
        <f>SUM(K1528:K1534)+SUM(K1535:K1546)</f>
        <v>6400</v>
      </c>
      <c r="L1547" s="2"/>
      <c r="M1547" s="4">
        <f>SUM(M1528:M1534)+SUM(M1535:M1546)</f>
        <v>7900</v>
      </c>
      <c r="N1547" s="2"/>
      <c r="O1547" s="4">
        <f>SUM(O1528:O1534)+SUM(O1535:O1546)</f>
        <v>0</v>
      </c>
      <c r="P1547" s="2"/>
      <c r="Q1547" s="4">
        <f>SUM(Q1528:Q1534)+SUM(Q1535:Q1546)</f>
        <v>7900</v>
      </c>
    </row>
    <row r="1548" spans="1:20" ht="11.85" customHeight="1" x14ac:dyDescent="0.2">
      <c r="D1548" s="2"/>
      <c r="F1548" s="2"/>
      <c r="H1548" s="2"/>
      <c r="J1548" s="2"/>
      <c r="L1548" s="2"/>
      <c r="N1548" s="2"/>
      <c r="P1548" s="2"/>
    </row>
    <row r="1549" spans="1:20" ht="11.85" customHeight="1" x14ac:dyDescent="0.2">
      <c r="A1549" s="3" t="s">
        <v>800</v>
      </c>
      <c r="C1549" s="20">
        <v>118308.58</v>
      </c>
      <c r="D1549" s="2"/>
      <c r="E1549" s="20">
        <v>0</v>
      </c>
      <c r="F1549" s="2"/>
      <c r="G1549" s="20">
        <v>0</v>
      </c>
      <c r="H1549" s="2"/>
      <c r="I1549" s="20">
        <v>0</v>
      </c>
      <c r="J1549" s="2"/>
      <c r="K1549" s="21">
        <v>0</v>
      </c>
      <c r="L1549" s="2"/>
      <c r="M1549" s="21">
        <v>0</v>
      </c>
      <c r="N1549" s="2"/>
      <c r="O1549" s="21">
        <v>0</v>
      </c>
      <c r="P1549" s="2"/>
      <c r="Q1549" s="21">
        <f>M1549+O1549</f>
        <v>0</v>
      </c>
      <c r="T1549" s="14"/>
    </row>
    <row r="1550" spans="1:20" ht="11.85" customHeight="1" x14ac:dyDescent="0.2">
      <c r="A1550" s="3" t="s">
        <v>801</v>
      </c>
      <c r="C1550" s="15">
        <v>0</v>
      </c>
      <c r="D1550" s="2"/>
      <c r="E1550" s="15">
        <v>0</v>
      </c>
      <c r="F1550" s="2"/>
      <c r="G1550" s="15">
        <v>0</v>
      </c>
      <c r="H1550" s="2"/>
      <c r="I1550" s="15">
        <v>0</v>
      </c>
      <c r="J1550" s="2"/>
      <c r="K1550" s="16">
        <v>0</v>
      </c>
      <c r="L1550" s="2"/>
      <c r="M1550" s="16">
        <v>0</v>
      </c>
      <c r="N1550" s="2"/>
      <c r="O1550" s="16">
        <v>0</v>
      </c>
      <c r="P1550" s="2"/>
      <c r="Q1550" s="16">
        <f>M1550+O1550</f>
        <v>0</v>
      </c>
      <c r="T1550" s="14"/>
    </row>
    <row r="1551" spans="1:20" ht="11.85" customHeight="1" x14ac:dyDescent="0.2">
      <c r="A1551" s="3" t="s">
        <v>313</v>
      </c>
      <c r="C1551" s="2">
        <f>SUM(C1549:C1550)</f>
        <v>118308.58</v>
      </c>
      <c r="D1551" s="2"/>
      <c r="E1551" s="2">
        <f>SUM(E1549:E1550)</f>
        <v>0</v>
      </c>
      <c r="F1551" s="2"/>
      <c r="G1551" s="2">
        <f>SUM(G1549:G1550)</f>
        <v>0</v>
      </c>
      <c r="H1551" s="2"/>
      <c r="I1551" s="2">
        <f>SUM(I1549:I1550)</f>
        <v>0</v>
      </c>
      <c r="J1551" s="2"/>
      <c r="K1551" s="4">
        <f>SUM(K1549:K1550)</f>
        <v>0</v>
      </c>
      <c r="L1551" s="2"/>
      <c r="M1551" s="4">
        <f>SUM(M1549:M1550)</f>
        <v>0</v>
      </c>
      <c r="N1551" s="2"/>
      <c r="O1551" s="4">
        <f>SUM(O1549:O1550)</f>
        <v>0</v>
      </c>
      <c r="P1551" s="2"/>
      <c r="Q1551" s="4">
        <f>SUM(Q1549:Q1550)</f>
        <v>0</v>
      </c>
    </row>
    <row r="1552" spans="1:20" ht="11.85" customHeight="1" x14ac:dyDescent="0.2">
      <c r="D1552" s="2"/>
      <c r="F1552" s="2"/>
      <c r="H1552" s="2"/>
      <c r="J1552" s="2"/>
      <c r="L1552" s="2"/>
      <c r="N1552" s="2"/>
      <c r="P1552" s="2"/>
    </row>
    <row r="1553" spans="1:20" ht="11.85" customHeight="1" x14ac:dyDescent="0.2">
      <c r="A1553" s="3" t="s">
        <v>802</v>
      </c>
      <c r="C1553" s="2">
        <f>C1508+C1525+C1547+C1551</f>
        <v>172770.26</v>
      </c>
      <c r="D1553" s="2"/>
      <c r="E1553" s="2">
        <f>E1508+E1525+E1547+E1551</f>
        <v>70261.59</v>
      </c>
      <c r="F1553" s="2"/>
      <c r="G1553" s="2">
        <f>G1508+G1525+G1547+G1551</f>
        <v>67101.149999999994</v>
      </c>
      <c r="H1553" s="2"/>
      <c r="I1553" s="2">
        <f>I1508+I1525+I1547+I1551</f>
        <v>135704</v>
      </c>
      <c r="J1553" s="2"/>
      <c r="K1553" s="4">
        <f>K1508+K1525+K1547+K1551</f>
        <v>137500</v>
      </c>
      <c r="L1553" s="2"/>
      <c r="M1553" s="4">
        <f>M1508+M1525+M1547+M1551</f>
        <v>119225</v>
      </c>
      <c r="N1553" s="2"/>
      <c r="O1553" s="4">
        <f>O1508+O1525+O1547+O1551</f>
        <v>0</v>
      </c>
      <c r="P1553" s="2"/>
      <c r="Q1553" s="4">
        <f>Q1508+Q1525+Q1547+Q1551</f>
        <v>119225</v>
      </c>
      <c r="T1553" s="14"/>
    </row>
    <row r="1554" spans="1:20" ht="11.85" customHeight="1" x14ac:dyDescent="0.2">
      <c r="A1554" s="1"/>
      <c r="B1554" s="1"/>
      <c r="E1554" s="2" t="str">
        <f>$E$1</f>
        <v>CITY OF BRADY</v>
      </c>
    </row>
    <row r="1555" spans="1:20" ht="11.85" customHeight="1" x14ac:dyDescent="0.2">
      <c r="E1555" s="2" t="str">
        <f>$E$2</f>
        <v>BUDGET REPORT</v>
      </c>
    </row>
    <row r="1556" spans="1:20" ht="11.85" customHeight="1" x14ac:dyDescent="0.2">
      <c r="E1556" s="2" t="str">
        <f>$E$3</f>
        <v>FISCAL YEAR 2019 - 2020</v>
      </c>
    </row>
    <row r="1557" spans="1:20" ht="11.85" customHeight="1" x14ac:dyDescent="0.2">
      <c r="A1557" s="3" t="s">
        <v>3</v>
      </c>
    </row>
    <row r="1558" spans="1:20" ht="11.85" customHeight="1" x14ac:dyDescent="0.2">
      <c r="A1558" s="3" t="s">
        <v>803</v>
      </c>
    </row>
    <row r="1559" spans="1:20" ht="11.85" customHeight="1" x14ac:dyDescent="0.2">
      <c r="I1559" s="55" t="str">
        <f>$I$6</f>
        <v>(----- 2018-2019 ------)</v>
      </c>
      <c r="J1559" s="55"/>
      <c r="K1559" s="55"/>
      <c r="L1559" s="6"/>
      <c r="M1559" s="55" t="str">
        <f>$M$6</f>
        <v>2019-2020</v>
      </c>
      <c r="N1559" s="55"/>
      <c r="O1559" s="55"/>
      <c r="P1559" s="55"/>
      <c r="Q1559" s="55"/>
    </row>
    <row r="1560" spans="1:20" ht="11.85" customHeight="1" x14ac:dyDescent="0.2">
      <c r="C1560" s="7" t="str">
        <f>$C$7</f>
        <v>2015-2016</v>
      </c>
      <c r="D1560" s="6"/>
      <c r="E1560" s="7" t="str">
        <f>$E$7</f>
        <v>2016-2017</v>
      </c>
      <c r="F1560" s="6"/>
      <c r="G1560" s="7" t="str">
        <f>$G$7</f>
        <v>2017-2018</v>
      </c>
      <c r="H1560" s="6"/>
      <c r="I1560" s="7" t="s">
        <v>9</v>
      </c>
      <c r="J1560" s="6"/>
      <c r="K1560" s="8" t="str">
        <f>+$K$7</f>
        <v>PROJECTED</v>
      </c>
      <c r="L1560" s="6"/>
      <c r="M1560" s="8" t="str">
        <f>$M$7</f>
        <v>2019-2020</v>
      </c>
      <c r="N1560" s="6"/>
      <c r="O1560" s="8" t="str">
        <f>$O$7</f>
        <v>2019-2020</v>
      </c>
      <c r="P1560" s="6"/>
      <c r="Q1560" s="8" t="str">
        <f>$Q$7</f>
        <v>APPROVED</v>
      </c>
    </row>
    <row r="1561" spans="1:20" ht="11.85" customHeight="1" x14ac:dyDescent="0.2">
      <c r="A1561" s="9" t="s">
        <v>257</v>
      </c>
      <c r="C1561" s="10" t="s">
        <v>12</v>
      </c>
      <c r="D1561" s="6"/>
      <c r="E1561" s="10" t="s">
        <v>12</v>
      </c>
      <c r="F1561" s="6"/>
      <c r="G1561" s="10" t="s">
        <v>12</v>
      </c>
      <c r="H1561" s="6"/>
      <c r="I1561" s="10" t="s">
        <v>13</v>
      </c>
      <c r="J1561" s="6"/>
      <c r="K1561" s="11" t="s">
        <v>13</v>
      </c>
      <c r="L1561" s="6"/>
      <c r="M1561" s="11" t="str">
        <f>$M$8</f>
        <v>BASE</v>
      </c>
      <c r="N1561" s="6"/>
      <c r="O1561" s="11" t="str">
        <f>$O$8</f>
        <v>SUPPLEMENTAL</v>
      </c>
      <c r="P1561" s="6"/>
      <c r="Q1561" s="11" t="str">
        <f>$Q$8</f>
        <v>BUDGET</v>
      </c>
    </row>
    <row r="1562" spans="1:20" ht="11.85" customHeight="1" x14ac:dyDescent="0.2"/>
    <row r="1563" spans="1:20" ht="11.85" customHeight="1" x14ac:dyDescent="0.2">
      <c r="A1563" s="13" t="s">
        <v>270</v>
      </c>
    </row>
    <row r="1564" spans="1:20" ht="11.85" hidden="1" customHeight="1" x14ac:dyDescent="0.2">
      <c r="A1564" s="3" t="s">
        <v>804</v>
      </c>
      <c r="C1564" s="2">
        <v>0</v>
      </c>
      <c r="D1564" s="2"/>
      <c r="E1564" s="2">
        <v>0</v>
      </c>
      <c r="F1564" s="2"/>
      <c r="G1564" s="2">
        <v>0</v>
      </c>
      <c r="H1564" s="2"/>
      <c r="I1564" s="2">
        <v>0</v>
      </c>
      <c r="J1564" s="2"/>
      <c r="K1564" s="4">
        <v>0</v>
      </c>
      <c r="L1564" s="2"/>
      <c r="M1564" s="4">
        <v>0</v>
      </c>
      <c r="N1564" s="2"/>
      <c r="O1564" s="4">
        <v>0</v>
      </c>
      <c r="P1564" s="2"/>
      <c r="Q1564" s="4">
        <f t="shared" ref="Q1564:Q1569" si="56">M1564+O1564</f>
        <v>0</v>
      </c>
      <c r="T1564" s="14"/>
    </row>
    <row r="1565" spans="1:20" ht="11.85" customHeight="1" x14ac:dyDescent="0.2">
      <c r="A1565" s="3" t="s">
        <v>805</v>
      </c>
      <c r="C1565" s="2">
        <v>0</v>
      </c>
      <c r="D1565" s="2"/>
      <c r="E1565" s="2">
        <v>14250</v>
      </c>
      <c r="F1565" s="2"/>
      <c r="G1565" s="2">
        <v>14250</v>
      </c>
      <c r="H1565" s="2"/>
      <c r="I1565" s="2">
        <v>0</v>
      </c>
      <c r="J1565" s="2"/>
      <c r="K1565" s="4">
        <v>0</v>
      </c>
      <c r="L1565" s="2"/>
      <c r="M1565" s="4">
        <v>0</v>
      </c>
      <c r="N1565" s="2"/>
      <c r="O1565" s="4">
        <v>0</v>
      </c>
      <c r="P1565" s="2"/>
      <c r="Q1565" s="4">
        <f t="shared" si="56"/>
        <v>0</v>
      </c>
      <c r="T1565" s="14"/>
    </row>
    <row r="1566" spans="1:20" ht="11.85" customHeight="1" x14ac:dyDescent="0.2">
      <c r="A1566" s="3" t="s">
        <v>806</v>
      </c>
      <c r="C1566" s="2">
        <v>2080.1799999999998</v>
      </c>
      <c r="D1566" s="2"/>
      <c r="E1566" s="2">
        <v>1493.49</v>
      </c>
      <c r="F1566" s="2"/>
      <c r="G1566" s="2">
        <v>1185.6600000000001</v>
      </c>
      <c r="H1566" s="2"/>
      <c r="I1566" s="2">
        <v>1600</v>
      </c>
      <c r="J1566" s="2"/>
      <c r="K1566" s="4">
        <v>1600</v>
      </c>
      <c r="L1566" s="2"/>
      <c r="M1566" s="4">
        <v>1600</v>
      </c>
      <c r="N1566" s="2"/>
      <c r="O1566" s="4">
        <v>0</v>
      </c>
      <c r="P1566" s="2"/>
      <c r="Q1566" s="4">
        <f t="shared" si="56"/>
        <v>1600</v>
      </c>
      <c r="T1566" s="14"/>
    </row>
    <row r="1567" spans="1:20" ht="11.85" customHeight="1" x14ac:dyDescent="0.2">
      <c r="A1567" s="3" t="s">
        <v>807</v>
      </c>
      <c r="C1567" s="2">
        <v>169.68</v>
      </c>
      <c r="D1567" s="2"/>
      <c r="E1567" s="2">
        <v>0</v>
      </c>
      <c r="F1567" s="2"/>
      <c r="G1567" s="2">
        <v>0</v>
      </c>
      <c r="H1567" s="2"/>
      <c r="I1567" s="2">
        <v>0</v>
      </c>
      <c r="J1567" s="2"/>
      <c r="K1567" s="4">
        <v>0</v>
      </c>
      <c r="L1567" s="2"/>
      <c r="M1567" s="4">
        <v>0</v>
      </c>
      <c r="N1567" s="2"/>
      <c r="O1567" s="4">
        <v>0</v>
      </c>
      <c r="P1567" s="2"/>
      <c r="Q1567" s="4">
        <f t="shared" si="56"/>
        <v>0</v>
      </c>
      <c r="T1567" s="14"/>
    </row>
    <row r="1568" spans="1:20" ht="11.85" hidden="1" customHeight="1" x14ac:dyDescent="0.2">
      <c r="A1568" s="3" t="s">
        <v>808</v>
      </c>
      <c r="C1568" s="2">
        <v>0</v>
      </c>
      <c r="D1568" s="2"/>
      <c r="E1568" s="2">
        <v>0</v>
      </c>
      <c r="F1568" s="2"/>
      <c r="G1568" s="2">
        <v>0</v>
      </c>
      <c r="H1568" s="2"/>
      <c r="I1568" s="2">
        <v>0</v>
      </c>
      <c r="J1568" s="2"/>
      <c r="K1568" s="4">
        <v>0</v>
      </c>
      <c r="L1568" s="2"/>
      <c r="M1568" s="4">
        <v>0</v>
      </c>
      <c r="N1568" s="2"/>
      <c r="O1568" s="4">
        <v>0</v>
      </c>
      <c r="P1568" s="2"/>
      <c r="Q1568" s="4">
        <f t="shared" si="56"/>
        <v>0</v>
      </c>
      <c r="T1568" s="14"/>
    </row>
    <row r="1569" spans="1:20" ht="11.85" customHeight="1" x14ac:dyDescent="0.2">
      <c r="A1569" s="3" t="s">
        <v>809</v>
      </c>
      <c r="C1569" s="15">
        <v>0</v>
      </c>
      <c r="D1569" s="2"/>
      <c r="E1569" s="15">
        <v>0</v>
      </c>
      <c r="F1569" s="2"/>
      <c r="G1569" s="15">
        <v>0</v>
      </c>
      <c r="H1569" s="2"/>
      <c r="I1569" s="15">
        <v>0</v>
      </c>
      <c r="J1569" s="2"/>
      <c r="K1569" s="16">
        <v>55000</v>
      </c>
      <c r="L1569" s="2"/>
      <c r="M1569" s="16">
        <v>0</v>
      </c>
      <c r="N1569" s="2"/>
      <c r="O1569" s="16">
        <v>0</v>
      </c>
      <c r="P1569" s="2"/>
      <c r="Q1569" s="16">
        <f t="shared" si="56"/>
        <v>0</v>
      </c>
      <c r="T1569" s="14"/>
    </row>
    <row r="1570" spans="1:20" ht="11.85" customHeight="1" x14ac:dyDescent="0.2">
      <c r="A1570" s="3" t="s">
        <v>287</v>
      </c>
      <c r="C1570" s="2">
        <f>SUM(C1564:C1569)</f>
        <v>2249.8599999999997</v>
      </c>
      <c r="D1570" s="2"/>
      <c r="E1570" s="2">
        <f>SUM(E1564:E1569)</f>
        <v>15743.49</v>
      </c>
      <c r="F1570" s="2"/>
      <c r="G1570" s="2">
        <f>SUM(G1564:G1569)</f>
        <v>15435.66</v>
      </c>
      <c r="H1570" s="2"/>
      <c r="I1570" s="2">
        <f>SUM(I1564:I1569)</f>
        <v>1600</v>
      </c>
      <c r="J1570" s="2"/>
      <c r="K1570" s="4">
        <f>SUM(K1564:K1569)</f>
        <v>56600</v>
      </c>
      <c r="L1570" s="2"/>
      <c r="M1570" s="4">
        <f>SUM(M1564:M1569)</f>
        <v>1600</v>
      </c>
      <c r="N1570" s="2"/>
      <c r="O1570" s="4">
        <f>SUM(O1564:O1569)</f>
        <v>0</v>
      </c>
      <c r="P1570" s="2"/>
      <c r="Q1570" s="4">
        <f>SUM(Q1564:Q1569)</f>
        <v>1600</v>
      </c>
    </row>
    <row r="1571" spans="1:20" ht="11.85" customHeight="1" x14ac:dyDescent="0.2">
      <c r="D1571" s="2"/>
      <c r="F1571" s="2"/>
      <c r="H1571" s="2"/>
      <c r="J1571" s="2"/>
      <c r="L1571" s="2"/>
      <c r="N1571" s="2"/>
      <c r="P1571" s="2"/>
    </row>
    <row r="1572" spans="1:20" ht="11.85" customHeight="1" x14ac:dyDescent="0.2">
      <c r="A1572" s="3" t="s">
        <v>810</v>
      </c>
      <c r="C1572" s="2">
        <f>C1570</f>
        <v>2249.8599999999997</v>
      </c>
      <c r="D1572" s="2"/>
      <c r="E1572" s="2">
        <f>E1570</f>
        <v>15743.49</v>
      </c>
      <c r="F1572" s="2"/>
      <c r="G1572" s="2">
        <f>G1570</f>
        <v>15435.66</v>
      </c>
      <c r="H1572" s="2"/>
      <c r="I1572" s="2">
        <f>I1570</f>
        <v>1600</v>
      </c>
      <c r="J1572" s="2"/>
      <c r="K1572" s="4">
        <f>K1570</f>
        <v>56600</v>
      </c>
      <c r="L1572" s="2"/>
      <c r="M1572" s="4">
        <f>M1570</f>
        <v>1600</v>
      </c>
      <c r="N1572" s="2"/>
      <c r="O1572" s="4">
        <f>O1570</f>
        <v>0</v>
      </c>
      <c r="P1572" s="2"/>
      <c r="Q1572" s="4">
        <f>Q1570</f>
        <v>1600</v>
      </c>
      <c r="T1572" s="14"/>
    </row>
    <row r="1573" spans="1:20" ht="11.85" customHeight="1" x14ac:dyDescent="0.2"/>
    <row r="1574" spans="1:20" ht="11.85" customHeight="1" x14ac:dyDescent="0.2"/>
    <row r="1575" spans="1:20" ht="11.85" customHeight="1" x14ac:dyDescent="0.2"/>
    <row r="1576" spans="1:20" ht="11.85" customHeight="1" x14ac:dyDescent="0.2"/>
    <row r="1577" spans="1:20" ht="11.85" customHeight="1" x14ac:dyDescent="0.2"/>
    <row r="1578" spans="1:20" ht="11.85" customHeight="1" x14ac:dyDescent="0.2"/>
    <row r="1579" spans="1:20" ht="11.85" customHeight="1" x14ac:dyDescent="0.2"/>
    <row r="1580" spans="1:20" ht="11.85" customHeight="1" x14ac:dyDescent="0.2"/>
    <row r="1581" spans="1:20" ht="11.85" customHeight="1" x14ac:dyDescent="0.2"/>
    <row r="1582" spans="1:20" ht="11.85" customHeight="1" x14ac:dyDescent="0.2"/>
    <row r="1583" spans="1:20" ht="11.85" customHeight="1" x14ac:dyDescent="0.2"/>
    <row r="1584" spans="1:20" ht="11.85" customHeight="1" x14ac:dyDescent="0.2"/>
    <row r="1585" ht="11.85" customHeight="1" x14ac:dyDescent="0.2"/>
    <row r="1586" ht="11.85" customHeight="1" x14ac:dyDescent="0.2"/>
    <row r="1587" ht="11.85" customHeight="1" x14ac:dyDescent="0.2"/>
    <row r="1588" ht="11.85" customHeight="1" x14ac:dyDescent="0.2"/>
    <row r="1589" ht="11.85" customHeight="1" x14ac:dyDescent="0.2"/>
    <row r="1590" ht="11.85" customHeight="1" x14ac:dyDescent="0.2"/>
    <row r="1591" ht="11.85" customHeight="1" x14ac:dyDescent="0.2"/>
    <row r="1592" ht="11.85" customHeight="1" x14ac:dyDescent="0.2"/>
    <row r="1593" ht="11.85" customHeight="1" x14ac:dyDescent="0.2"/>
    <row r="1594" ht="11.85" customHeight="1" x14ac:dyDescent="0.2"/>
    <row r="1595" ht="11.85" customHeight="1" x14ac:dyDescent="0.2"/>
    <row r="1596" ht="11.85" customHeight="1" x14ac:dyDescent="0.2"/>
    <row r="1597" ht="11.85" customHeight="1" x14ac:dyDescent="0.2"/>
    <row r="1598" ht="11.85" customHeight="1" x14ac:dyDescent="0.2"/>
    <row r="1599" ht="11.85" customHeight="1" x14ac:dyDescent="0.2"/>
    <row r="1600" ht="11.85" customHeight="1" x14ac:dyDescent="0.2"/>
    <row r="1601" ht="11.85" customHeight="1" x14ac:dyDescent="0.2"/>
    <row r="1602" ht="11.85" customHeight="1" x14ac:dyDescent="0.2"/>
    <row r="1603" ht="11.85" customHeight="1" x14ac:dyDescent="0.2"/>
    <row r="1604" ht="11.85" customHeight="1" x14ac:dyDescent="0.2"/>
    <row r="1605" ht="11.85" customHeight="1" x14ac:dyDescent="0.2"/>
    <row r="1606" ht="11.85" customHeight="1" x14ac:dyDescent="0.2"/>
    <row r="1607" ht="11.85" customHeight="1" x14ac:dyDescent="0.2"/>
    <row r="1608" ht="11.85" customHeight="1" x14ac:dyDescent="0.2"/>
    <row r="1609" ht="11.85" customHeight="1" x14ac:dyDescent="0.2"/>
    <row r="1610" ht="11.85" customHeight="1" x14ac:dyDescent="0.2"/>
    <row r="1611" ht="11.85" customHeight="1" x14ac:dyDescent="0.2"/>
    <row r="1612" ht="11.85" customHeight="1" x14ac:dyDescent="0.2"/>
    <row r="1613" ht="11.85" customHeight="1" x14ac:dyDescent="0.2"/>
    <row r="1614" ht="11.85" customHeight="1" x14ac:dyDescent="0.2"/>
    <row r="1615" ht="11.85" customHeight="1" x14ac:dyDescent="0.2"/>
    <row r="1616" ht="11.85" customHeight="1" x14ac:dyDescent="0.2"/>
    <row r="1617" spans="1:20" ht="11.85" customHeight="1" x14ac:dyDescent="0.2"/>
    <row r="1618" spans="1:20" ht="11.85" customHeight="1" x14ac:dyDescent="0.2">
      <c r="A1618" s="1"/>
      <c r="B1618" s="1"/>
      <c r="E1618" s="2" t="str">
        <f>$E$1</f>
        <v>CITY OF BRADY</v>
      </c>
    </row>
    <row r="1619" spans="1:20" ht="11.85" customHeight="1" x14ac:dyDescent="0.2">
      <c r="E1619" s="2" t="str">
        <f>$E$2</f>
        <v>BUDGET REPORT</v>
      </c>
    </row>
    <row r="1620" spans="1:20" ht="11.85" customHeight="1" x14ac:dyDescent="0.2">
      <c r="E1620" s="2" t="str">
        <f>$E$3</f>
        <v>FISCAL YEAR 2019 - 2020</v>
      </c>
    </row>
    <row r="1621" spans="1:20" ht="11.85" customHeight="1" x14ac:dyDescent="0.2">
      <c r="A1621" s="3" t="s">
        <v>3</v>
      </c>
    </row>
    <row r="1622" spans="1:20" ht="11.85" customHeight="1" x14ac:dyDescent="0.2">
      <c r="A1622" s="3" t="s">
        <v>811</v>
      </c>
    </row>
    <row r="1623" spans="1:20" ht="11.85" customHeight="1" x14ac:dyDescent="0.2">
      <c r="I1623" s="55" t="str">
        <f>$I$6</f>
        <v>(----- 2018-2019 ------)</v>
      </c>
      <c r="J1623" s="55"/>
      <c r="K1623" s="55"/>
      <c r="L1623" s="6"/>
      <c r="M1623" s="55" t="str">
        <f>$M$6</f>
        <v>2019-2020</v>
      </c>
      <c r="N1623" s="55"/>
      <c r="O1623" s="55"/>
      <c r="P1623" s="55"/>
      <c r="Q1623" s="55"/>
    </row>
    <row r="1624" spans="1:20" ht="11.85" customHeight="1" x14ac:dyDescent="0.2">
      <c r="C1624" s="7" t="str">
        <f>$C$7</f>
        <v>2015-2016</v>
      </c>
      <c r="D1624" s="6"/>
      <c r="E1624" s="7" t="str">
        <f>$E$7</f>
        <v>2016-2017</v>
      </c>
      <c r="F1624" s="6"/>
      <c r="G1624" s="7" t="str">
        <f>$G$7</f>
        <v>2017-2018</v>
      </c>
      <c r="H1624" s="6"/>
      <c r="I1624" s="7" t="s">
        <v>9</v>
      </c>
      <c r="J1624" s="6"/>
      <c r="K1624" s="8" t="str">
        <f>+$K$7</f>
        <v>PROJECTED</v>
      </c>
      <c r="L1624" s="6"/>
      <c r="M1624" s="8" t="str">
        <f>$M$7</f>
        <v>2019-2020</v>
      </c>
      <c r="N1624" s="6"/>
      <c r="O1624" s="8" t="str">
        <f>$O$7</f>
        <v>2019-2020</v>
      </c>
      <c r="P1624" s="6"/>
      <c r="Q1624" s="8" t="str">
        <f>$Q$7</f>
        <v>APPROVED</v>
      </c>
    </row>
    <row r="1625" spans="1:20" ht="11.85" customHeight="1" x14ac:dyDescent="0.2">
      <c r="A1625" s="9" t="s">
        <v>257</v>
      </c>
      <c r="C1625" s="10" t="s">
        <v>12</v>
      </c>
      <c r="D1625" s="6"/>
      <c r="E1625" s="10" t="s">
        <v>12</v>
      </c>
      <c r="F1625" s="6"/>
      <c r="G1625" s="10" t="s">
        <v>12</v>
      </c>
      <c r="H1625" s="6"/>
      <c r="I1625" s="10" t="s">
        <v>13</v>
      </c>
      <c r="J1625" s="6"/>
      <c r="K1625" s="11" t="s">
        <v>13</v>
      </c>
      <c r="L1625" s="6"/>
      <c r="M1625" s="11" t="str">
        <f>$M$8</f>
        <v>BASE</v>
      </c>
      <c r="N1625" s="6"/>
      <c r="O1625" s="11" t="str">
        <f>$O$8</f>
        <v>SUPPLEMENTAL</v>
      </c>
      <c r="P1625" s="6"/>
      <c r="Q1625" s="11" t="str">
        <f>$Q$8</f>
        <v>BUDGET</v>
      </c>
    </row>
    <row r="1626" spans="1:20" ht="11.85" customHeight="1" x14ac:dyDescent="0.2"/>
    <row r="1627" spans="1:20" ht="11.85" customHeight="1" x14ac:dyDescent="0.2">
      <c r="A1627" s="13" t="s">
        <v>258</v>
      </c>
    </row>
    <row r="1628" spans="1:20" ht="11.85" customHeight="1" x14ac:dyDescent="0.2">
      <c r="A1628" s="3" t="s">
        <v>812</v>
      </c>
      <c r="C1628" s="2">
        <v>31021.1</v>
      </c>
      <c r="D1628" s="2"/>
      <c r="E1628" s="2">
        <v>31969.61</v>
      </c>
      <c r="F1628" s="2"/>
      <c r="G1628" s="2">
        <v>37044.81</v>
      </c>
      <c r="H1628" s="2"/>
      <c r="I1628" s="2">
        <v>39300</v>
      </c>
      <c r="J1628" s="2"/>
      <c r="K1628" s="4">
        <v>39300</v>
      </c>
      <c r="L1628" s="2"/>
      <c r="M1628" s="4">
        <v>40470</v>
      </c>
      <c r="N1628" s="2"/>
      <c r="O1628" s="4">
        <v>0</v>
      </c>
      <c r="P1628" s="2"/>
      <c r="Q1628" s="4">
        <f t="shared" ref="Q1628:Q1634" si="57">M1628+O1628</f>
        <v>40470</v>
      </c>
      <c r="T1628" s="14"/>
    </row>
    <row r="1629" spans="1:20" ht="11.85" customHeight="1" x14ac:dyDescent="0.2">
      <c r="A1629" s="3" t="s">
        <v>813</v>
      </c>
      <c r="C1629" s="2">
        <v>123.05</v>
      </c>
      <c r="D1629" s="2"/>
      <c r="E1629" s="2">
        <v>311.25</v>
      </c>
      <c r="F1629" s="2"/>
      <c r="G1629" s="2">
        <v>160.29</v>
      </c>
      <c r="H1629" s="2"/>
      <c r="I1629" s="2">
        <v>500</v>
      </c>
      <c r="J1629" s="2"/>
      <c r="K1629" s="4">
        <v>500</v>
      </c>
      <c r="L1629" s="2"/>
      <c r="M1629" s="4">
        <v>500</v>
      </c>
      <c r="N1629" s="2"/>
      <c r="O1629" s="4">
        <v>0</v>
      </c>
      <c r="P1629" s="2"/>
      <c r="Q1629" s="4">
        <f t="shared" si="57"/>
        <v>500</v>
      </c>
      <c r="T1629" s="14"/>
    </row>
    <row r="1630" spans="1:20" ht="11.85" customHeight="1" x14ac:dyDescent="0.2">
      <c r="A1630" s="3" t="s">
        <v>814</v>
      </c>
      <c r="C1630" s="2">
        <v>9396.24</v>
      </c>
      <c r="D1630" s="2"/>
      <c r="E1630" s="2">
        <v>9864</v>
      </c>
      <c r="F1630" s="2"/>
      <c r="G1630" s="2">
        <v>11434.08</v>
      </c>
      <c r="H1630" s="2"/>
      <c r="I1630" s="2">
        <v>12459</v>
      </c>
      <c r="J1630" s="2"/>
      <c r="K1630" s="4">
        <v>10755</v>
      </c>
      <c r="L1630" s="2"/>
      <c r="M1630" s="4">
        <v>12060</v>
      </c>
      <c r="N1630" s="2"/>
      <c r="O1630" s="4">
        <v>0</v>
      </c>
      <c r="P1630" s="2"/>
      <c r="Q1630" s="4">
        <f t="shared" si="57"/>
        <v>12060</v>
      </c>
      <c r="T1630" s="14"/>
    </row>
    <row r="1631" spans="1:20" ht="11.85" customHeight="1" x14ac:dyDescent="0.2">
      <c r="A1631" s="3" t="s">
        <v>815</v>
      </c>
      <c r="C1631" s="2">
        <v>3284.17</v>
      </c>
      <c r="D1631" s="2"/>
      <c r="E1631" s="2">
        <v>3487.65</v>
      </c>
      <c r="F1631" s="2"/>
      <c r="G1631" s="2">
        <v>4048.29</v>
      </c>
      <c r="H1631" s="2"/>
      <c r="I1631" s="2">
        <v>4196</v>
      </c>
      <c r="J1631" s="2"/>
      <c r="K1631" s="4">
        <v>4196</v>
      </c>
      <c r="L1631" s="2"/>
      <c r="M1631" s="4">
        <v>4174</v>
      </c>
      <c r="N1631" s="2"/>
      <c r="O1631" s="4">
        <v>0</v>
      </c>
      <c r="P1631" s="2"/>
      <c r="Q1631" s="4">
        <f t="shared" si="57"/>
        <v>4174</v>
      </c>
      <c r="T1631" s="14"/>
    </row>
    <row r="1632" spans="1:20" ht="11.85" customHeight="1" x14ac:dyDescent="0.2">
      <c r="A1632" s="3" t="s">
        <v>816</v>
      </c>
      <c r="C1632" s="2">
        <v>1194.04</v>
      </c>
      <c r="D1632" s="2"/>
      <c r="E1632" s="2">
        <v>1232.1300000000001</v>
      </c>
      <c r="F1632" s="2"/>
      <c r="G1632" s="2">
        <v>1312.21</v>
      </c>
      <c r="H1632" s="2"/>
      <c r="I1632" s="2">
        <v>1398</v>
      </c>
      <c r="J1632" s="2"/>
      <c r="K1632" s="4">
        <v>1398</v>
      </c>
      <c r="L1632" s="2"/>
      <c r="M1632" s="4">
        <v>1355</v>
      </c>
      <c r="N1632" s="2"/>
      <c r="O1632" s="4">
        <v>0</v>
      </c>
      <c r="P1632" s="2"/>
      <c r="Q1632" s="4">
        <f t="shared" si="57"/>
        <v>1355</v>
      </c>
      <c r="T1632" s="14"/>
    </row>
    <row r="1633" spans="1:21" ht="11.85" customHeight="1" x14ac:dyDescent="0.2">
      <c r="A1633" s="3" t="s">
        <v>817</v>
      </c>
      <c r="C1633" s="2">
        <v>171</v>
      </c>
      <c r="D1633" s="2"/>
      <c r="E1633" s="2">
        <v>9</v>
      </c>
      <c r="F1633" s="2"/>
      <c r="G1633" s="2">
        <v>162</v>
      </c>
      <c r="H1633" s="2"/>
      <c r="I1633" s="2">
        <v>180</v>
      </c>
      <c r="J1633" s="2"/>
      <c r="K1633" s="4">
        <v>180</v>
      </c>
      <c r="L1633" s="2"/>
      <c r="M1633" s="4">
        <v>113</v>
      </c>
      <c r="N1633" s="2"/>
      <c r="O1633" s="4">
        <v>0</v>
      </c>
      <c r="P1633" s="2"/>
      <c r="Q1633" s="4">
        <f t="shared" si="57"/>
        <v>113</v>
      </c>
      <c r="T1633" s="14"/>
    </row>
    <row r="1634" spans="1:21" ht="11.85" customHeight="1" x14ac:dyDescent="0.2">
      <c r="A1634" s="3" t="s">
        <v>818</v>
      </c>
      <c r="C1634" s="15">
        <v>2413.0100000000002</v>
      </c>
      <c r="D1634" s="2"/>
      <c r="E1634" s="15">
        <v>2475.98</v>
      </c>
      <c r="F1634" s="2"/>
      <c r="G1634" s="15">
        <v>2849.38</v>
      </c>
      <c r="H1634" s="2"/>
      <c r="I1634" s="15">
        <v>3102</v>
      </c>
      <c r="J1634" s="2"/>
      <c r="K1634" s="16">
        <v>3102</v>
      </c>
      <c r="L1634" s="2"/>
      <c r="M1634" s="16">
        <v>3196</v>
      </c>
      <c r="N1634" s="2"/>
      <c r="O1634" s="16">
        <v>0</v>
      </c>
      <c r="P1634" s="2"/>
      <c r="Q1634" s="16">
        <f t="shared" si="57"/>
        <v>3196</v>
      </c>
      <c r="T1634" s="14"/>
    </row>
    <row r="1635" spans="1:21" ht="11.85" customHeight="1" x14ac:dyDescent="0.2">
      <c r="A1635" s="3" t="s">
        <v>269</v>
      </c>
      <c r="C1635" s="2">
        <f>SUM(C1628:C1634)</f>
        <v>47602.61</v>
      </c>
      <c r="D1635" s="2"/>
      <c r="E1635" s="2">
        <f>SUM(E1628:E1634)</f>
        <v>49349.62</v>
      </c>
      <c r="F1635" s="2"/>
      <c r="G1635" s="2">
        <f>SUM(G1628:G1634)</f>
        <v>57011.06</v>
      </c>
      <c r="H1635" s="2"/>
      <c r="I1635" s="2">
        <f>SUM(I1628:I1634)</f>
        <v>61135</v>
      </c>
      <c r="J1635" s="2"/>
      <c r="K1635" s="4">
        <f>SUM(K1628:K1634)</f>
        <v>59431</v>
      </c>
      <c r="L1635" s="2"/>
      <c r="M1635" s="4">
        <f>SUM(M1628:M1634)</f>
        <v>61868</v>
      </c>
      <c r="N1635" s="2"/>
      <c r="O1635" s="4">
        <f>SUM(O1628:O1634)</f>
        <v>0</v>
      </c>
      <c r="P1635" s="2"/>
      <c r="Q1635" s="4">
        <f>SUM(Q1628:Q1634)</f>
        <v>61868</v>
      </c>
      <c r="R1635" s="2"/>
      <c r="U1635" s="2"/>
    </row>
    <row r="1636" spans="1:21" ht="11.85" customHeight="1" x14ac:dyDescent="0.2">
      <c r="D1636" s="2"/>
      <c r="F1636" s="2"/>
      <c r="H1636" s="2"/>
      <c r="J1636" s="2"/>
      <c r="L1636" s="2"/>
      <c r="N1636" s="2"/>
      <c r="P1636" s="2"/>
    </row>
    <row r="1637" spans="1:21" ht="11.85" customHeight="1" x14ac:dyDescent="0.2">
      <c r="A1637" s="13" t="s">
        <v>270</v>
      </c>
      <c r="D1637" s="2"/>
      <c r="F1637" s="2"/>
      <c r="H1637" s="2"/>
      <c r="J1637" s="2"/>
      <c r="L1637" s="2"/>
      <c r="N1637" s="2"/>
      <c r="P1637" s="2"/>
    </row>
    <row r="1638" spans="1:21" ht="11.85" customHeight="1" x14ac:dyDescent="0.2">
      <c r="A1638" s="3" t="s">
        <v>819</v>
      </c>
      <c r="C1638" s="2">
        <v>0</v>
      </c>
      <c r="D1638" s="2"/>
      <c r="E1638" s="2">
        <v>0</v>
      </c>
      <c r="F1638" s="2"/>
      <c r="G1638" s="2">
        <v>0</v>
      </c>
      <c r="H1638" s="2"/>
      <c r="I1638" s="2">
        <v>0</v>
      </c>
      <c r="J1638" s="2"/>
      <c r="K1638" s="4">
        <v>0</v>
      </c>
      <c r="L1638" s="2"/>
      <c r="M1638" s="4">
        <v>0</v>
      </c>
      <c r="N1638" s="2"/>
      <c r="O1638" s="4">
        <v>0</v>
      </c>
      <c r="P1638" s="2"/>
      <c r="Q1638" s="4">
        <f>M1638+O1638</f>
        <v>0</v>
      </c>
      <c r="T1638" s="14"/>
    </row>
    <row r="1639" spans="1:21" ht="11.85" customHeight="1" x14ac:dyDescent="0.2">
      <c r="A1639" s="3" t="s">
        <v>820</v>
      </c>
      <c r="C1639" s="2">
        <v>0</v>
      </c>
      <c r="D1639" s="2"/>
      <c r="E1639" s="2">
        <v>0</v>
      </c>
      <c r="F1639" s="2"/>
      <c r="G1639" s="2">
        <v>0</v>
      </c>
      <c r="H1639" s="2"/>
      <c r="I1639" s="2">
        <v>0</v>
      </c>
      <c r="J1639" s="2"/>
      <c r="K1639" s="4">
        <v>0</v>
      </c>
      <c r="L1639" s="2"/>
      <c r="M1639" s="4">
        <v>0</v>
      </c>
      <c r="N1639" s="2"/>
      <c r="O1639" s="4">
        <v>0</v>
      </c>
      <c r="P1639" s="2"/>
      <c r="Q1639" s="4">
        <f>M1639+O1639</f>
        <v>0</v>
      </c>
      <c r="T1639" s="14"/>
    </row>
    <row r="1640" spans="1:21" ht="11.85" customHeight="1" x14ac:dyDescent="0.2">
      <c r="A1640" s="3" t="s">
        <v>821</v>
      </c>
      <c r="C1640" s="2">
        <v>0</v>
      </c>
      <c r="D1640" s="2"/>
      <c r="E1640" s="2">
        <v>0</v>
      </c>
      <c r="F1640" s="2"/>
      <c r="G1640" s="2">
        <v>0</v>
      </c>
      <c r="H1640" s="2"/>
      <c r="I1640" s="2">
        <v>0</v>
      </c>
      <c r="J1640" s="2"/>
      <c r="K1640" s="4">
        <v>0</v>
      </c>
      <c r="L1640" s="2"/>
      <c r="M1640" s="4">
        <v>0</v>
      </c>
      <c r="N1640" s="2"/>
      <c r="O1640" s="4">
        <v>0</v>
      </c>
      <c r="P1640" s="2"/>
      <c r="Q1640" s="4">
        <f>M1640+O1640</f>
        <v>0</v>
      </c>
      <c r="T1640" s="14"/>
    </row>
    <row r="1641" spans="1:21" ht="11.85" customHeight="1" x14ac:dyDescent="0.2">
      <c r="A1641" s="3" t="s">
        <v>822</v>
      </c>
      <c r="C1641" s="20">
        <v>0</v>
      </c>
      <c r="D1641" s="2"/>
      <c r="E1641" s="20">
        <v>0</v>
      </c>
      <c r="F1641" s="2"/>
      <c r="G1641" s="20">
        <v>0</v>
      </c>
      <c r="H1641" s="2"/>
      <c r="I1641" s="20">
        <v>0</v>
      </c>
      <c r="J1641" s="2"/>
      <c r="K1641" s="21">
        <v>0</v>
      </c>
      <c r="L1641" s="2"/>
      <c r="M1641" s="21">
        <v>0</v>
      </c>
      <c r="N1641" s="2"/>
      <c r="O1641" s="21">
        <v>0</v>
      </c>
      <c r="P1641" s="2"/>
      <c r="Q1641" s="21">
        <f>M1641+O1641</f>
        <v>0</v>
      </c>
      <c r="T1641" s="14"/>
    </row>
    <row r="1642" spans="1:21" ht="11.85" customHeight="1" x14ac:dyDescent="0.2">
      <c r="A1642" s="3" t="s">
        <v>823</v>
      </c>
      <c r="C1642" s="15">
        <v>0</v>
      </c>
      <c r="D1642" s="2"/>
      <c r="E1642" s="15">
        <v>0</v>
      </c>
      <c r="F1642" s="2"/>
      <c r="G1642" s="15">
        <v>162.5</v>
      </c>
      <c r="H1642" s="2"/>
      <c r="I1642" s="15">
        <v>200</v>
      </c>
      <c r="J1642" s="2"/>
      <c r="K1642" s="16">
        <v>200</v>
      </c>
      <c r="L1642" s="2"/>
      <c r="M1642" s="16">
        <v>1500</v>
      </c>
      <c r="N1642" s="2"/>
      <c r="O1642" s="16">
        <v>0</v>
      </c>
      <c r="P1642" s="2"/>
      <c r="Q1642" s="16">
        <f>M1642+O1642</f>
        <v>1500</v>
      </c>
      <c r="T1642" s="14"/>
    </row>
    <row r="1643" spans="1:21" ht="11.85" customHeight="1" x14ac:dyDescent="0.2">
      <c r="A1643" s="3" t="s">
        <v>287</v>
      </c>
      <c r="C1643" s="2">
        <f>SUM(C1638:C1642)</f>
        <v>0</v>
      </c>
      <c r="D1643" s="2"/>
      <c r="E1643" s="2">
        <f>SUM(E1638:E1642)</f>
        <v>0</v>
      </c>
      <c r="F1643" s="2"/>
      <c r="G1643" s="2">
        <f>SUM(G1638:G1642)</f>
        <v>162.5</v>
      </c>
      <c r="H1643" s="2"/>
      <c r="I1643" s="2">
        <f>SUM(I1638:I1642)</f>
        <v>200</v>
      </c>
      <c r="J1643" s="2"/>
      <c r="K1643" s="4">
        <f>SUM(K1638:K1642)</f>
        <v>200</v>
      </c>
      <c r="L1643" s="2"/>
      <c r="M1643" s="4">
        <f>SUM(M1638:M1642)</f>
        <v>1500</v>
      </c>
      <c r="N1643" s="2"/>
      <c r="O1643" s="4">
        <f>SUM(O1638:O1642)</f>
        <v>0</v>
      </c>
      <c r="P1643" s="2"/>
      <c r="Q1643" s="4">
        <f>SUM(Q1638:Q1642)</f>
        <v>1500</v>
      </c>
    </row>
    <row r="1644" spans="1:21" ht="11.85" customHeight="1" x14ac:dyDescent="0.2">
      <c r="D1644" s="2"/>
      <c r="F1644" s="2"/>
      <c r="H1644" s="2"/>
      <c r="J1644" s="2"/>
      <c r="L1644" s="2"/>
      <c r="N1644" s="2"/>
      <c r="P1644" s="2"/>
    </row>
    <row r="1645" spans="1:21" ht="11.85" customHeight="1" x14ac:dyDescent="0.2">
      <c r="A1645" s="13" t="s">
        <v>288</v>
      </c>
      <c r="D1645" s="2"/>
      <c r="F1645" s="2"/>
      <c r="H1645" s="2"/>
      <c r="J1645" s="2"/>
      <c r="L1645" s="2"/>
      <c r="N1645" s="2"/>
      <c r="P1645" s="2"/>
    </row>
    <row r="1646" spans="1:21" ht="11.85" customHeight="1" x14ac:dyDescent="0.2">
      <c r="A1646" s="3" t="s">
        <v>824</v>
      </c>
      <c r="C1646" s="2">
        <v>70.77</v>
      </c>
      <c r="D1646" s="2"/>
      <c r="E1646" s="2">
        <v>0</v>
      </c>
      <c r="F1646" s="2"/>
      <c r="G1646" s="2">
        <v>0</v>
      </c>
      <c r="H1646" s="2"/>
      <c r="I1646" s="2">
        <v>100</v>
      </c>
      <c r="J1646" s="2"/>
      <c r="K1646" s="4">
        <v>100</v>
      </c>
      <c r="L1646" s="2"/>
      <c r="M1646" s="4">
        <v>100</v>
      </c>
      <c r="N1646" s="2"/>
      <c r="O1646" s="4">
        <v>0</v>
      </c>
      <c r="P1646" s="2"/>
      <c r="Q1646" s="4">
        <f t="shared" ref="Q1646:Q1659" si="58">M1646+O1646</f>
        <v>100</v>
      </c>
      <c r="T1646" s="14"/>
    </row>
    <row r="1647" spans="1:21" ht="11.85" customHeight="1" x14ac:dyDescent="0.2">
      <c r="A1647" s="3" t="s">
        <v>825</v>
      </c>
      <c r="C1647" s="2">
        <v>304.64999999999998</v>
      </c>
      <c r="D1647" s="2"/>
      <c r="E1647" s="2">
        <v>546.87</v>
      </c>
      <c r="F1647" s="2"/>
      <c r="G1647" s="2">
        <v>300.37</v>
      </c>
      <c r="H1647" s="2"/>
      <c r="I1647" s="2">
        <v>400</v>
      </c>
      <c r="J1647" s="2"/>
      <c r="K1647" s="4">
        <v>400</v>
      </c>
      <c r="L1647" s="2"/>
      <c r="M1647" s="4">
        <v>400</v>
      </c>
      <c r="N1647" s="2"/>
      <c r="O1647" s="4">
        <v>0</v>
      </c>
      <c r="P1647" s="2"/>
      <c r="Q1647" s="4">
        <f t="shared" si="58"/>
        <v>400</v>
      </c>
      <c r="T1647" s="14"/>
    </row>
    <row r="1648" spans="1:21" ht="11.85" customHeight="1" x14ac:dyDescent="0.2">
      <c r="A1648" s="3" t="s">
        <v>826</v>
      </c>
      <c r="C1648" s="2">
        <v>963.19</v>
      </c>
      <c r="D1648" s="2"/>
      <c r="E1648" s="2">
        <v>742.93</v>
      </c>
      <c r="F1648" s="2"/>
      <c r="G1648" s="2">
        <v>752.07</v>
      </c>
      <c r="H1648" s="2"/>
      <c r="I1648" s="2">
        <v>1200</v>
      </c>
      <c r="J1648" s="2"/>
      <c r="K1648" s="4">
        <v>1200</v>
      </c>
      <c r="L1648" s="2"/>
      <c r="M1648" s="4">
        <v>1200</v>
      </c>
      <c r="N1648" s="2"/>
      <c r="O1648" s="4">
        <v>0</v>
      </c>
      <c r="P1648" s="2"/>
      <c r="Q1648" s="4">
        <f t="shared" si="58"/>
        <v>1200</v>
      </c>
      <c r="T1648" s="14"/>
    </row>
    <row r="1649" spans="1:20" ht="11.85" customHeight="1" x14ac:dyDescent="0.2">
      <c r="A1649" s="3" t="s">
        <v>827</v>
      </c>
      <c r="C1649" s="2">
        <v>870.54</v>
      </c>
      <c r="D1649" s="2"/>
      <c r="E1649" s="2">
        <v>845.56</v>
      </c>
      <c r="F1649" s="2"/>
      <c r="G1649" s="2">
        <v>710.43</v>
      </c>
      <c r="H1649" s="2"/>
      <c r="I1649" s="2">
        <v>1000</v>
      </c>
      <c r="J1649" s="2"/>
      <c r="K1649" s="4">
        <v>1000</v>
      </c>
      <c r="L1649" s="2"/>
      <c r="M1649" s="4">
        <v>1000</v>
      </c>
      <c r="N1649" s="2"/>
      <c r="O1649" s="4">
        <v>0</v>
      </c>
      <c r="P1649" s="2"/>
      <c r="Q1649" s="4">
        <f t="shared" si="58"/>
        <v>1000</v>
      </c>
      <c r="T1649" s="14"/>
    </row>
    <row r="1650" spans="1:20" ht="11.85" customHeight="1" x14ac:dyDescent="0.2">
      <c r="A1650" s="3" t="s">
        <v>828</v>
      </c>
      <c r="C1650" s="2">
        <v>239.06</v>
      </c>
      <c r="D1650" s="2"/>
      <c r="E1650" s="2">
        <v>272.33</v>
      </c>
      <c r="F1650" s="2"/>
      <c r="G1650" s="2">
        <v>338.24</v>
      </c>
      <c r="H1650" s="2"/>
      <c r="I1650" s="2">
        <v>500</v>
      </c>
      <c r="J1650" s="2"/>
      <c r="K1650" s="4">
        <v>500</v>
      </c>
      <c r="L1650" s="2"/>
      <c r="M1650" s="4">
        <v>500</v>
      </c>
      <c r="N1650" s="2"/>
      <c r="O1650" s="4">
        <v>0</v>
      </c>
      <c r="P1650" s="2"/>
      <c r="Q1650" s="4">
        <f t="shared" si="58"/>
        <v>500</v>
      </c>
      <c r="T1650" s="14"/>
    </row>
    <row r="1651" spans="1:20" ht="11.85" customHeight="1" x14ac:dyDescent="0.2">
      <c r="A1651" s="3" t="s">
        <v>829</v>
      </c>
      <c r="C1651" s="2">
        <v>159.37</v>
      </c>
      <c r="D1651" s="2"/>
      <c r="E1651" s="2">
        <v>762</v>
      </c>
      <c r="F1651" s="2"/>
      <c r="G1651" s="2">
        <v>0</v>
      </c>
      <c r="H1651" s="2"/>
      <c r="I1651" s="2">
        <v>300</v>
      </c>
      <c r="J1651" s="2"/>
      <c r="K1651" s="4">
        <v>300</v>
      </c>
      <c r="L1651" s="2"/>
      <c r="M1651" s="4">
        <v>300</v>
      </c>
      <c r="N1651" s="2"/>
      <c r="O1651" s="4">
        <v>0</v>
      </c>
      <c r="P1651" s="2"/>
      <c r="Q1651" s="4">
        <f t="shared" si="58"/>
        <v>300</v>
      </c>
      <c r="T1651" s="14"/>
    </row>
    <row r="1652" spans="1:20" ht="11.85" customHeight="1" x14ac:dyDescent="0.2">
      <c r="A1652" s="3" t="s">
        <v>830</v>
      </c>
      <c r="C1652" s="2">
        <v>1403.11</v>
      </c>
      <c r="D1652" s="2"/>
      <c r="E1652" s="2">
        <v>6076.24</v>
      </c>
      <c r="F1652" s="2"/>
      <c r="G1652" s="2">
        <v>902.36</v>
      </c>
      <c r="H1652" s="2"/>
      <c r="I1652" s="2">
        <v>1500</v>
      </c>
      <c r="J1652" s="2"/>
      <c r="K1652" s="4">
        <v>1500</v>
      </c>
      <c r="L1652" s="2"/>
      <c r="M1652" s="4">
        <v>1500</v>
      </c>
      <c r="N1652" s="2"/>
      <c r="O1652" s="4">
        <v>0</v>
      </c>
      <c r="P1652" s="2"/>
      <c r="Q1652" s="4">
        <f t="shared" si="58"/>
        <v>1500</v>
      </c>
      <c r="T1652" s="14"/>
    </row>
    <row r="1653" spans="1:20" ht="11.85" customHeight="1" x14ac:dyDescent="0.2">
      <c r="A1653" s="3" t="s">
        <v>831</v>
      </c>
      <c r="C1653" s="2">
        <v>78.569999999999993</v>
      </c>
      <c r="D1653" s="2"/>
      <c r="E1653" s="2">
        <v>16.89</v>
      </c>
      <c r="F1653" s="2"/>
      <c r="G1653" s="2">
        <v>20.440000000000001</v>
      </c>
      <c r="H1653" s="2"/>
      <c r="I1653" s="2">
        <v>300</v>
      </c>
      <c r="J1653" s="2"/>
      <c r="K1653" s="4">
        <v>300</v>
      </c>
      <c r="L1653" s="2"/>
      <c r="M1653" s="4">
        <v>300</v>
      </c>
      <c r="N1653" s="2"/>
      <c r="O1653" s="4">
        <v>0</v>
      </c>
      <c r="P1653" s="2"/>
      <c r="Q1653" s="4">
        <f t="shared" si="58"/>
        <v>300</v>
      </c>
      <c r="T1653" s="14"/>
    </row>
    <row r="1654" spans="1:20" ht="11.85" customHeight="1" x14ac:dyDescent="0.2">
      <c r="A1654" s="3" t="s">
        <v>832</v>
      </c>
      <c r="C1654" s="2">
        <v>400</v>
      </c>
      <c r="D1654" s="2"/>
      <c r="E1654" s="2">
        <v>300</v>
      </c>
      <c r="F1654" s="2"/>
      <c r="G1654" s="2">
        <v>300</v>
      </c>
      <c r="H1654" s="2"/>
      <c r="I1654" s="2">
        <v>400</v>
      </c>
      <c r="J1654" s="2"/>
      <c r="K1654" s="4">
        <v>400</v>
      </c>
      <c r="L1654" s="2"/>
      <c r="M1654" s="4">
        <v>400</v>
      </c>
      <c r="N1654" s="2"/>
      <c r="O1654" s="4">
        <v>0</v>
      </c>
      <c r="P1654" s="2"/>
      <c r="Q1654" s="4">
        <f t="shared" si="58"/>
        <v>400</v>
      </c>
      <c r="T1654" s="14"/>
    </row>
    <row r="1655" spans="1:20" ht="11.85" customHeight="1" x14ac:dyDescent="0.2">
      <c r="A1655" s="3" t="s">
        <v>833</v>
      </c>
      <c r="C1655" s="2">
        <v>0</v>
      </c>
      <c r="D1655" s="2"/>
      <c r="E1655" s="2">
        <v>0</v>
      </c>
      <c r="F1655" s="2"/>
      <c r="G1655" s="2">
        <v>154.9</v>
      </c>
      <c r="H1655" s="2"/>
      <c r="I1655" s="2">
        <v>60</v>
      </c>
      <c r="J1655" s="2"/>
      <c r="K1655" s="4">
        <v>60</v>
      </c>
      <c r="L1655" s="2"/>
      <c r="M1655" s="4">
        <v>60</v>
      </c>
      <c r="N1655" s="2"/>
      <c r="O1655" s="4">
        <v>0</v>
      </c>
      <c r="P1655" s="2"/>
      <c r="Q1655" s="4">
        <f t="shared" si="58"/>
        <v>60</v>
      </c>
      <c r="T1655" s="14"/>
    </row>
    <row r="1656" spans="1:20" ht="11.85" hidden="1" customHeight="1" x14ac:dyDescent="0.2">
      <c r="A1656" s="3" t="s">
        <v>834</v>
      </c>
      <c r="C1656" s="2">
        <v>0</v>
      </c>
      <c r="D1656" s="2"/>
      <c r="E1656" s="2">
        <v>0</v>
      </c>
      <c r="F1656" s="2"/>
      <c r="G1656" s="2">
        <v>0</v>
      </c>
      <c r="H1656" s="2"/>
      <c r="I1656" s="2">
        <v>0</v>
      </c>
      <c r="J1656" s="2"/>
      <c r="K1656" s="4">
        <v>0</v>
      </c>
      <c r="L1656" s="2"/>
      <c r="M1656" s="4">
        <v>0</v>
      </c>
      <c r="N1656" s="2"/>
      <c r="O1656" s="4">
        <v>0</v>
      </c>
      <c r="P1656" s="2"/>
      <c r="Q1656" s="4">
        <f t="shared" si="58"/>
        <v>0</v>
      </c>
      <c r="T1656" s="14"/>
    </row>
    <row r="1657" spans="1:20" ht="11.85" customHeight="1" x14ac:dyDescent="0.2">
      <c r="A1657" s="3" t="s">
        <v>835</v>
      </c>
      <c r="C1657" s="2">
        <v>104.25</v>
      </c>
      <c r="D1657" s="2"/>
      <c r="E1657" s="2">
        <v>96.95</v>
      </c>
      <c r="F1657" s="2"/>
      <c r="G1657" s="2">
        <v>19.16</v>
      </c>
      <c r="H1657" s="2"/>
      <c r="I1657" s="2">
        <v>300</v>
      </c>
      <c r="J1657" s="2"/>
      <c r="K1657" s="4">
        <v>300</v>
      </c>
      <c r="L1657" s="2"/>
      <c r="M1657" s="4">
        <v>300</v>
      </c>
      <c r="N1657" s="2"/>
      <c r="O1657" s="4">
        <v>0</v>
      </c>
      <c r="P1657" s="2"/>
      <c r="Q1657" s="4">
        <f t="shared" si="58"/>
        <v>300</v>
      </c>
      <c r="T1657" s="14"/>
    </row>
    <row r="1658" spans="1:20" ht="11.85" customHeight="1" x14ac:dyDescent="0.2">
      <c r="A1658" s="3" t="s">
        <v>836</v>
      </c>
      <c r="C1658" s="15">
        <v>1152.81</v>
      </c>
      <c r="D1658" s="2"/>
      <c r="E1658" s="15">
        <v>1206.1300000000001</v>
      </c>
      <c r="F1658" s="2"/>
      <c r="G1658" s="15">
        <v>1177.1099999999999</v>
      </c>
      <c r="H1658" s="2"/>
      <c r="I1658" s="15">
        <v>1400</v>
      </c>
      <c r="J1658" s="2"/>
      <c r="K1658" s="16">
        <v>1400</v>
      </c>
      <c r="L1658" s="2"/>
      <c r="M1658" s="16">
        <v>1400</v>
      </c>
      <c r="N1658" s="2"/>
      <c r="O1658" s="16">
        <v>0</v>
      </c>
      <c r="P1658" s="2"/>
      <c r="Q1658" s="16">
        <f t="shared" si="58"/>
        <v>1400</v>
      </c>
      <c r="T1658" s="14"/>
    </row>
    <row r="1659" spans="1:20" ht="11.85" hidden="1" customHeight="1" x14ac:dyDescent="0.2">
      <c r="A1659" s="3" t="s">
        <v>837</v>
      </c>
      <c r="C1659" s="15">
        <v>0</v>
      </c>
      <c r="D1659" s="2"/>
      <c r="E1659" s="15">
        <v>0</v>
      </c>
      <c r="F1659" s="2"/>
      <c r="G1659" s="15">
        <v>0</v>
      </c>
      <c r="H1659" s="2"/>
      <c r="I1659" s="15">
        <v>0</v>
      </c>
      <c r="J1659" s="2"/>
      <c r="K1659" s="16">
        <v>0</v>
      </c>
      <c r="L1659" s="2"/>
      <c r="M1659" s="16">
        <v>0</v>
      </c>
      <c r="N1659" s="2"/>
      <c r="O1659" s="16">
        <v>0</v>
      </c>
      <c r="P1659" s="2"/>
      <c r="Q1659" s="16">
        <f t="shared" si="58"/>
        <v>0</v>
      </c>
      <c r="T1659" s="14"/>
    </row>
    <row r="1660" spans="1:20" ht="11.85" customHeight="1" x14ac:dyDescent="0.2">
      <c r="A1660" s="3" t="s">
        <v>310</v>
      </c>
      <c r="C1660" s="2">
        <f>SUM(C1646:C1659)</f>
        <v>5746.32</v>
      </c>
      <c r="D1660" s="2"/>
      <c r="E1660" s="2">
        <f>SUM(E1646:E1659)</f>
        <v>10865.900000000001</v>
      </c>
      <c r="F1660" s="2"/>
      <c r="G1660" s="2">
        <f>SUM(G1646:G1659)</f>
        <v>4675.08</v>
      </c>
      <c r="H1660" s="2"/>
      <c r="I1660" s="2">
        <f>SUM(I1646:I1659)</f>
        <v>7460</v>
      </c>
      <c r="J1660" s="2"/>
      <c r="K1660" s="4">
        <f>SUM(K1646:K1659)</f>
        <v>7460</v>
      </c>
      <c r="L1660" s="2"/>
      <c r="M1660" s="4">
        <f>SUM(M1646:M1659)</f>
        <v>7460</v>
      </c>
      <c r="N1660" s="2"/>
      <c r="O1660" s="4">
        <f>SUM(O1646:O1659)</f>
        <v>0</v>
      </c>
      <c r="P1660" s="2"/>
      <c r="Q1660" s="4">
        <f>SUM(Q1646:Q1659)</f>
        <v>7460</v>
      </c>
      <c r="R1660" s="2"/>
    </row>
    <row r="1661" spans="1:20" ht="11.85" customHeight="1" x14ac:dyDescent="0.2">
      <c r="D1661" s="2"/>
      <c r="F1661" s="2"/>
      <c r="H1661" s="2"/>
      <c r="J1661" s="2"/>
      <c r="L1661" s="2"/>
      <c r="N1661" s="2"/>
      <c r="P1661" s="2"/>
    </row>
    <row r="1662" spans="1:20" ht="11.85" customHeight="1" x14ac:dyDescent="0.2">
      <c r="A1662" s="3" t="s">
        <v>838</v>
      </c>
      <c r="C1662" s="20">
        <v>0</v>
      </c>
      <c r="D1662" s="2"/>
      <c r="E1662" s="20">
        <v>0</v>
      </c>
      <c r="F1662" s="2"/>
      <c r="G1662" s="20">
        <v>0</v>
      </c>
      <c r="H1662" s="2"/>
      <c r="I1662" s="20">
        <v>0</v>
      </c>
      <c r="J1662" s="2"/>
      <c r="K1662" s="21">
        <v>0</v>
      </c>
      <c r="L1662" s="2"/>
      <c r="M1662" s="21">
        <v>0</v>
      </c>
      <c r="N1662" s="2"/>
      <c r="O1662" s="21">
        <v>0</v>
      </c>
      <c r="P1662" s="2"/>
      <c r="Q1662" s="21">
        <f>M1662+O1662</f>
        <v>0</v>
      </c>
      <c r="T1662" s="14"/>
    </row>
    <row r="1663" spans="1:20" ht="11.85" customHeight="1" x14ac:dyDescent="0.2">
      <c r="A1663" s="3" t="s">
        <v>839</v>
      </c>
      <c r="C1663" s="15">
        <v>739.51</v>
      </c>
      <c r="D1663" s="2"/>
      <c r="E1663" s="15">
        <v>0</v>
      </c>
      <c r="F1663" s="2"/>
      <c r="G1663" s="15">
        <v>0</v>
      </c>
      <c r="H1663" s="2"/>
      <c r="I1663" s="15">
        <v>0</v>
      </c>
      <c r="J1663" s="2"/>
      <c r="K1663" s="16">
        <v>0</v>
      </c>
      <c r="L1663" s="2"/>
      <c r="M1663" s="16">
        <v>0</v>
      </c>
      <c r="N1663" s="2"/>
      <c r="O1663" s="16">
        <v>0</v>
      </c>
      <c r="P1663" s="2"/>
      <c r="Q1663" s="16">
        <f>M1663+O1663</f>
        <v>0</v>
      </c>
      <c r="T1663" s="14"/>
    </row>
    <row r="1664" spans="1:20" ht="11.85" customHeight="1" x14ac:dyDescent="0.2">
      <c r="A1664" s="3" t="s">
        <v>313</v>
      </c>
      <c r="C1664" s="2">
        <f>SUM(C1662:C1663)</f>
        <v>739.51</v>
      </c>
      <c r="D1664" s="2"/>
      <c r="E1664" s="2">
        <f>SUM(E1662:E1663)</f>
        <v>0</v>
      </c>
      <c r="F1664" s="2"/>
      <c r="G1664" s="2">
        <f>SUM(G1662:G1663)</f>
        <v>0</v>
      </c>
      <c r="H1664" s="2"/>
      <c r="I1664" s="2">
        <f>SUM(I1662:I1663)</f>
        <v>0</v>
      </c>
      <c r="J1664" s="2"/>
      <c r="K1664" s="4">
        <f>SUM(K1662:K1663)</f>
        <v>0</v>
      </c>
      <c r="L1664" s="2"/>
      <c r="M1664" s="4">
        <f>SUM(M1662:M1663)</f>
        <v>0</v>
      </c>
      <c r="N1664" s="2"/>
      <c r="O1664" s="4">
        <f>SUM(O1662:O1663)</f>
        <v>0</v>
      </c>
      <c r="P1664" s="2"/>
      <c r="Q1664" s="4">
        <f>SUM(Q1662:Q1663)</f>
        <v>0</v>
      </c>
    </row>
    <row r="1665" spans="1:20" ht="11.85" customHeight="1" x14ac:dyDescent="0.2">
      <c r="D1665" s="2"/>
      <c r="F1665" s="2"/>
      <c r="H1665" s="2"/>
      <c r="J1665" s="2"/>
      <c r="L1665" s="2"/>
      <c r="N1665" s="2"/>
      <c r="P1665" s="2"/>
    </row>
    <row r="1666" spans="1:20" ht="11.85" customHeight="1" x14ac:dyDescent="0.2">
      <c r="A1666" s="3" t="s">
        <v>840</v>
      </c>
      <c r="C1666" s="2">
        <f>C1635+C1643+C1660+C1664</f>
        <v>54088.44</v>
      </c>
      <c r="D1666" s="2"/>
      <c r="E1666" s="2">
        <f>E1635+E1643+E1660+E1664</f>
        <v>60215.520000000004</v>
      </c>
      <c r="F1666" s="2"/>
      <c r="G1666" s="2">
        <f>G1635+G1643+G1660+G1664</f>
        <v>61848.639999999999</v>
      </c>
      <c r="H1666" s="2"/>
      <c r="I1666" s="2">
        <f>I1635+I1643+I1660+I1664</f>
        <v>68795</v>
      </c>
      <c r="J1666" s="2"/>
      <c r="K1666" s="4">
        <f>K1635+K1643+K1660+K1664</f>
        <v>67091</v>
      </c>
      <c r="L1666" s="2"/>
      <c r="M1666" s="4">
        <f>M1635+M1643+M1660+M1664</f>
        <v>70828</v>
      </c>
      <c r="N1666" s="2"/>
      <c r="O1666" s="4">
        <f>O1635+O1643+O1660+O1664</f>
        <v>0</v>
      </c>
      <c r="P1666" s="2"/>
      <c r="Q1666" s="4">
        <f>Q1635+Q1643+Q1660+Q1664</f>
        <v>70828</v>
      </c>
      <c r="T1666" s="14"/>
    </row>
    <row r="1667" spans="1:20" ht="11.85" customHeight="1" x14ac:dyDescent="0.2">
      <c r="D1667" s="2"/>
      <c r="F1667" s="2"/>
      <c r="H1667" s="2"/>
      <c r="J1667" s="2"/>
      <c r="L1667" s="2"/>
      <c r="N1667" s="2"/>
      <c r="P1667" s="2"/>
    </row>
    <row r="1668" spans="1:20" ht="11.85" customHeight="1" x14ac:dyDescent="0.2">
      <c r="D1668" s="2"/>
      <c r="F1668" s="2"/>
      <c r="H1668" s="2"/>
      <c r="J1668" s="2"/>
      <c r="L1668" s="2"/>
      <c r="N1668" s="2"/>
      <c r="P1668" s="2"/>
    </row>
    <row r="1669" spans="1:20" ht="11.85" customHeight="1" x14ac:dyDescent="0.2">
      <c r="D1669" s="2"/>
      <c r="F1669" s="2"/>
      <c r="H1669" s="2"/>
      <c r="J1669" s="2"/>
      <c r="L1669" s="2"/>
      <c r="N1669" s="2"/>
      <c r="P1669" s="2"/>
    </row>
    <row r="1670" spans="1:20" ht="11.85" customHeight="1" x14ac:dyDescent="0.2">
      <c r="D1670" s="2"/>
      <c r="F1670" s="2"/>
      <c r="H1670" s="2"/>
      <c r="J1670" s="2"/>
      <c r="L1670" s="2"/>
      <c r="N1670" s="2"/>
      <c r="P1670" s="2"/>
    </row>
    <row r="1671" spans="1:20" ht="11.85" customHeight="1" x14ac:dyDescent="0.2">
      <c r="D1671" s="2"/>
      <c r="F1671" s="2"/>
      <c r="H1671" s="2"/>
      <c r="J1671" s="2"/>
      <c r="L1671" s="2"/>
      <c r="N1671" s="2"/>
      <c r="P1671" s="2"/>
    </row>
    <row r="1672" spans="1:20" ht="11.85" customHeight="1" x14ac:dyDescent="0.2">
      <c r="D1672" s="2"/>
      <c r="F1672" s="2"/>
      <c r="H1672" s="2"/>
      <c r="J1672" s="2"/>
      <c r="L1672" s="2"/>
      <c r="N1672" s="2"/>
      <c r="P1672" s="2"/>
    </row>
    <row r="1673" spans="1:20" ht="11.85" customHeight="1" x14ac:dyDescent="0.2">
      <c r="D1673" s="2"/>
      <c r="F1673" s="2"/>
      <c r="H1673" s="2"/>
      <c r="J1673" s="2"/>
      <c r="L1673" s="2"/>
      <c r="N1673" s="2"/>
      <c r="P1673" s="2"/>
    </row>
    <row r="1674" spans="1:20" ht="11.85" customHeight="1" x14ac:dyDescent="0.2">
      <c r="D1674" s="2"/>
      <c r="F1674" s="2"/>
      <c r="H1674" s="2"/>
      <c r="J1674" s="2"/>
      <c r="L1674" s="2"/>
      <c r="N1674" s="2"/>
      <c r="P1674" s="2"/>
    </row>
    <row r="1675" spans="1:20" ht="11.85" customHeight="1" x14ac:dyDescent="0.2">
      <c r="D1675" s="2"/>
      <c r="F1675" s="2"/>
      <c r="H1675" s="2"/>
      <c r="J1675" s="2"/>
      <c r="L1675" s="2"/>
      <c r="N1675" s="2"/>
      <c r="P1675" s="2"/>
    </row>
    <row r="1676" spans="1:20" ht="11.85" customHeight="1" x14ac:dyDescent="0.2">
      <c r="D1676" s="2"/>
      <c r="F1676" s="2"/>
      <c r="H1676" s="2"/>
      <c r="J1676" s="2"/>
      <c r="L1676" s="2"/>
      <c r="N1676" s="2"/>
      <c r="P1676" s="2"/>
    </row>
    <row r="1677" spans="1:20" ht="11.85" customHeight="1" x14ac:dyDescent="0.2">
      <c r="D1677" s="2"/>
      <c r="F1677" s="2"/>
      <c r="H1677" s="2"/>
      <c r="J1677" s="2"/>
      <c r="L1677" s="2"/>
      <c r="N1677" s="2"/>
      <c r="P1677" s="2"/>
    </row>
    <row r="1678" spans="1:20" ht="11.85" customHeight="1" x14ac:dyDescent="0.2">
      <c r="D1678" s="2"/>
      <c r="F1678" s="2"/>
      <c r="H1678" s="2"/>
      <c r="J1678" s="2"/>
      <c r="L1678" s="2"/>
      <c r="N1678" s="2"/>
      <c r="P1678" s="2"/>
    </row>
    <row r="1679" spans="1:20" ht="11.85" customHeight="1" x14ac:dyDescent="0.2">
      <c r="D1679" s="2"/>
      <c r="F1679" s="2"/>
      <c r="H1679" s="2"/>
      <c r="J1679" s="2"/>
      <c r="L1679" s="2"/>
      <c r="N1679" s="2"/>
      <c r="P1679" s="2"/>
    </row>
    <row r="1680" spans="1:20" ht="11.85" customHeight="1" x14ac:dyDescent="0.2">
      <c r="D1680" s="2"/>
      <c r="F1680" s="2"/>
      <c r="H1680" s="2"/>
      <c r="J1680" s="2"/>
      <c r="L1680" s="2"/>
      <c r="N1680" s="2"/>
      <c r="P1680" s="2"/>
    </row>
    <row r="1681" spans="1:20" ht="11.85" customHeight="1" x14ac:dyDescent="0.2">
      <c r="A1681" s="1"/>
      <c r="B1681" s="1"/>
      <c r="E1681" s="2" t="str">
        <f>$E$1</f>
        <v>CITY OF BRADY</v>
      </c>
    </row>
    <row r="1682" spans="1:20" ht="11.85" customHeight="1" x14ac:dyDescent="0.2">
      <c r="E1682" s="2" t="str">
        <f>$E$2</f>
        <v>BUDGET REPORT</v>
      </c>
    </row>
    <row r="1683" spans="1:20" ht="11.85" customHeight="1" x14ac:dyDescent="0.2">
      <c r="E1683" s="2" t="str">
        <f>$E$3</f>
        <v>FISCAL YEAR 2019 - 2020</v>
      </c>
    </row>
    <row r="1684" spans="1:20" ht="11.85" customHeight="1" x14ac:dyDescent="0.2">
      <c r="A1684" s="3" t="s">
        <v>3</v>
      </c>
    </row>
    <row r="1685" spans="1:20" ht="11.85" customHeight="1" x14ac:dyDescent="0.2">
      <c r="A1685" s="3" t="s">
        <v>841</v>
      </c>
    </row>
    <row r="1686" spans="1:20" ht="11.85" customHeight="1" x14ac:dyDescent="0.2">
      <c r="I1686" s="55" t="str">
        <f>$I$6</f>
        <v>(----- 2018-2019 ------)</v>
      </c>
      <c r="J1686" s="55"/>
      <c r="K1686" s="55"/>
      <c r="L1686" s="6"/>
      <c r="M1686" s="55" t="str">
        <f>$M$6</f>
        <v>2019-2020</v>
      </c>
      <c r="N1686" s="55"/>
      <c r="O1686" s="55"/>
      <c r="P1686" s="55"/>
      <c r="Q1686" s="55"/>
    </row>
    <row r="1687" spans="1:20" ht="11.85" customHeight="1" x14ac:dyDescent="0.2">
      <c r="C1687" s="7" t="str">
        <f>$C$7</f>
        <v>2015-2016</v>
      </c>
      <c r="D1687" s="6"/>
      <c r="E1687" s="7" t="str">
        <f>$E$7</f>
        <v>2016-2017</v>
      </c>
      <c r="F1687" s="6"/>
      <c r="G1687" s="7" t="str">
        <f>$G$7</f>
        <v>2017-2018</v>
      </c>
      <c r="H1687" s="6"/>
      <c r="I1687" s="7" t="s">
        <v>9</v>
      </c>
      <c r="J1687" s="6"/>
      <c r="K1687" s="8" t="str">
        <f>+$K$7</f>
        <v>PROJECTED</v>
      </c>
      <c r="L1687" s="6"/>
      <c r="M1687" s="8" t="str">
        <f>$M$7</f>
        <v>2019-2020</v>
      </c>
      <c r="N1687" s="6"/>
      <c r="O1687" s="8" t="str">
        <f>$O$7</f>
        <v>2019-2020</v>
      </c>
      <c r="P1687" s="6"/>
      <c r="Q1687" s="8" t="str">
        <f>$Q$7</f>
        <v>APPROVED</v>
      </c>
    </row>
    <row r="1688" spans="1:20" ht="11.85" customHeight="1" x14ac:dyDescent="0.2">
      <c r="A1688" s="9" t="s">
        <v>257</v>
      </c>
      <c r="C1688" s="10" t="s">
        <v>12</v>
      </c>
      <c r="D1688" s="6"/>
      <c r="E1688" s="10" t="s">
        <v>12</v>
      </c>
      <c r="F1688" s="6"/>
      <c r="G1688" s="10" t="s">
        <v>12</v>
      </c>
      <c r="H1688" s="6"/>
      <c r="I1688" s="10" t="s">
        <v>13</v>
      </c>
      <c r="J1688" s="6"/>
      <c r="K1688" s="11" t="s">
        <v>13</v>
      </c>
      <c r="L1688" s="6"/>
      <c r="M1688" s="11" t="str">
        <f>$M$8</f>
        <v>BASE</v>
      </c>
      <c r="N1688" s="6"/>
      <c r="O1688" s="11" t="str">
        <f>$O$8</f>
        <v>SUPPLEMENTAL</v>
      </c>
      <c r="P1688" s="6"/>
      <c r="Q1688" s="11" t="str">
        <f>$Q$8</f>
        <v>BUDGET</v>
      </c>
    </row>
    <row r="1689" spans="1:20" ht="11.85" customHeight="1" x14ac:dyDescent="0.2"/>
    <row r="1690" spans="1:20" ht="11.85" customHeight="1" x14ac:dyDescent="0.2">
      <c r="A1690" s="29" t="s">
        <v>258</v>
      </c>
    </row>
    <row r="1691" spans="1:20" ht="11.85" customHeight="1" x14ac:dyDescent="0.2">
      <c r="A1691" s="3" t="s">
        <v>842</v>
      </c>
      <c r="C1691" s="2">
        <v>27452.68</v>
      </c>
      <c r="D1691" s="2"/>
      <c r="E1691" s="2">
        <v>28546.560000000001</v>
      </c>
      <c r="F1691" s="2"/>
      <c r="G1691" s="2">
        <v>30950.3</v>
      </c>
      <c r="H1691" s="2"/>
      <c r="I1691" s="2">
        <v>54200</v>
      </c>
      <c r="J1691" s="2"/>
      <c r="K1691" s="4">
        <v>54200</v>
      </c>
      <c r="L1691" s="2"/>
      <c r="M1691" s="4">
        <v>54474</v>
      </c>
      <c r="N1691" s="2"/>
      <c r="O1691" s="4">
        <v>0</v>
      </c>
      <c r="P1691" s="2"/>
      <c r="Q1691" s="4">
        <f t="shared" ref="Q1691:Q1698" si="59">M1691+O1691</f>
        <v>54474</v>
      </c>
      <c r="T1691" s="14"/>
    </row>
    <row r="1692" spans="1:20" ht="11.85" customHeight="1" x14ac:dyDescent="0.2">
      <c r="A1692" s="3" t="s">
        <v>843</v>
      </c>
      <c r="C1692" s="2">
        <v>6644.76</v>
      </c>
      <c r="D1692" s="2"/>
      <c r="E1692" s="2">
        <v>3797.76</v>
      </c>
      <c r="F1692" s="2"/>
      <c r="G1692" s="2">
        <v>1842.2</v>
      </c>
      <c r="H1692" s="2"/>
      <c r="I1692" s="2">
        <v>2500</v>
      </c>
      <c r="J1692" s="2"/>
      <c r="K1692" s="4">
        <v>2500</v>
      </c>
      <c r="L1692" s="2"/>
      <c r="M1692" s="4">
        <v>2500</v>
      </c>
      <c r="N1692" s="2"/>
      <c r="O1692" s="4">
        <v>0</v>
      </c>
      <c r="P1692" s="2"/>
      <c r="Q1692" s="4">
        <f t="shared" si="59"/>
        <v>2500</v>
      </c>
      <c r="T1692" s="14"/>
    </row>
    <row r="1693" spans="1:20" ht="11.85" customHeight="1" x14ac:dyDescent="0.2">
      <c r="A1693" s="3" t="s">
        <v>844</v>
      </c>
      <c r="C1693" s="2">
        <v>0</v>
      </c>
      <c r="D1693" s="2"/>
      <c r="E1693" s="2">
        <v>0</v>
      </c>
      <c r="F1693" s="2"/>
      <c r="G1693" s="2">
        <v>0</v>
      </c>
      <c r="H1693" s="2"/>
      <c r="I1693" s="2">
        <v>0</v>
      </c>
      <c r="J1693" s="2"/>
      <c r="K1693" s="4">
        <v>0</v>
      </c>
      <c r="L1693" s="2"/>
      <c r="M1693" s="4">
        <v>0</v>
      </c>
      <c r="N1693" s="2"/>
      <c r="O1693" s="4">
        <v>0</v>
      </c>
      <c r="P1693" s="2"/>
      <c r="Q1693" s="4">
        <f t="shared" si="59"/>
        <v>0</v>
      </c>
      <c r="T1693" s="14"/>
    </row>
    <row r="1694" spans="1:20" ht="11.85" customHeight="1" x14ac:dyDescent="0.2">
      <c r="A1694" s="3" t="s">
        <v>845</v>
      </c>
      <c r="C1694" s="2">
        <v>9396.24</v>
      </c>
      <c r="D1694" s="2"/>
      <c r="E1694" s="2">
        <v>9453</v>
      </c>
      <c r="F1694" s="2"/>
      <c r="G1694" s="2">
        <v>11434.08</v>
      </c>
      <c r="H1694" s="2"/>
      <c r="I1694" s="2">
        <v>25554</v>
      </c>
      <c r="J1694" s="2"/>
      <c r="K1694" s="4">
        <v>22146</v>
      </c>
      <c r="L1694" s="2"/>
      <c r="M1694" s="4">
        <v>24120</v>
      </c>
      <c r="N1694" s="2"/>
      <c r="O1694" s="4">
        <v>0</v>
      </c>
      <c r="P1694" s="2"/>
      <c r="Q1694" s="4">
        <f t="shared" si="59"/>
        <v>24120</v>
      </c>
      <c r="T1694" s="14"/>
    </row>
    <row r="1695" spans="1:20" ht="11.85" customHeight="1" x14ac:dyDescent="0.2">
      <c r="A1695" s="3" t="s">
        <v>846</v>
      </c>
      <c r="C1695" s="2">
        <v>3246.92</v>
      </c>
      <c r="D1695" s="2"/>
      <c r="E1695" s="2">
        <v>2999.5</v>
      </c>
      <c r="F1695" s="2"/>
      <c r="G1695" s="2">
        <v>3120.89</v>
      </c>
      <c r="H1695" s="2"/>
      <c r="I1695" s="2">
        <v>6321</v>
      </c>
      <c r="J1695" s="2"/>
      <c r="K1695" s="4">
        <v>6321</v>
      </c>
      <c r="L1695" s="2"/>
      <c r="M1695" s="4">
        <v>5804</v>
      </c>
      <c r="N1695" s="2"/>
      <c r="O1695" s="4">
        <v>0</v>
      </c>
      <c r="P1695" s="2"/>
      <c r="Q1695" s="4">
        <f t="shared" si="59"/>
        <v>5804</v>
      </c>
      <c r="T1695" s="14"/>
    </row>
    <row r="1696" spans="1:20" ht="11.85" customHeight="1" x14ac:dyDescent="0.2">
      <c r="A1696" s="3" t="s">
        <v>847</v>
      </c>
      <c r="C1696" s="2">
        <v>819.86</v>
      </c>
      <c r="D1696" s="2"/>
      <c r="E1696" s="2">
        <v>769.23</v>
      </c>
      <c r="F1696" s="2"/>
      <c r="G1696" s="2">
        <v>769.38</v>
      </c>
      <c r="H1696" s="2"/>
      <c r="I1696" s="2">
        <v>961</v>
      </c>
      <c r="J1696" s="2"/>
      <c r="K1696" s="4">
        <v>961</v>
      </c>
      <c r="L1696" s="2"/>
      <c r="M1696" s="4">
        <v>1081</v>
      </c>
      <c r="N1696" s="2"/>
      <c r="O1696" s="4">
        <v>0</v>
      </c>
      <c r="P1696" s="2"/>
      <c r="Q1696" s="4">
        <f t="shared" si="59"/>
        <v>1081</v>
      </c>
      <c r="T1696" s="14"/>
    </row>
    <row r="1697" spans="1:21" ht="11.85" customHeight="1" x14ac:dyDescent="0.2">
      <c r="A1697" s="3" t="s">
        <v>848</v>
      </c>
      <c r="C1697" s="2">
        <v>234.22</v>
      </c>
      <c r="D1697" s="2"/>
      <c r="E1697" s="2">
        <v>108.48</v>
      </c>
      <c r="F1697" s="2"/>
      <c r="G1697" s="2">
        <v>217.02</v>
      </c>
      <c r="H1697" s="2"/>
      <c r="I1697" s="2">
        <v>360</v>
      </c>
      <c r="J1697" s="2"/>
      <c r="K1697" s="4">
        <v>360</v>
      </c>
      <c r="L1697" s="2"/>
      <c r="M1697" s="4">
        <v>227</v>
      </c>
      <c r="N1697" s="2"/>
      <c r="O1697" s="4">
        <v>0</v>
      </c>
      <c r="P1697" s="2"/>
      <c r="Q1697" s="4">
        <f t="shared" si="59"/>
        <v>227</v>
      </c>
      <c r="T1697" s="14"/>
    </row>
    <row r="1698" spans="1:21" ht="11.85" customHeight="1" x14ac:dyDescent="0.2">
      <c r="A1698" s="3" t="s">
        <v>849</v>
      </c>
      <c r="C1698" s="15">
        <v>2608.46</v>
      </c>
      <c r="D1698" s="2"/>
      <c r="E1698" s="15">
        <v>2474.35</v>
      </c>
      <c r="F1698" s="2"/>
      <c r="G1698" s="15">
        <v>2508.66</v>
      </c>
      <c r="H1698" s="2"/>
      <c r="I1698" s="15">
        <v>4453</v>
      </c>
      <c r="J1698" s="2"/>
      <c r="K1698" s="16">
        <v>4453</v>
      </c>
      <c r="L1698" s="2"/>
      <c r="M1698" s="16">
        <v>4444</v>
      </c>
      <c r="N1698" s="2"/>
      <c r="O1698" s="16">
        <v>0</v>
      </c>
      <c r="P1698" s="2"/>
      <c r="Q1698" s="16">
        <f t="shared" si="59"/>
        <v>4444</v>
      </c>
      <c r="T1698" s="14"/>
    </row>
    <row r="1699" spans="1:21" ht="11.85" customHeight="1" x14ac:dyDescent="0.2">
      <c r="A1699" s="3" t="s">
        <v>269</v>
      </c>
      <c r="C1699" s="2">
        <f>SUM(C1691:C1698)</f>
        <v>50403.14</v>
      </c>
      <c r="D1699" s="2"/>
      <c r="E1699" s="2">
        <f>SUM(E1691:E1698)</f>
        <v>48148.880000000005</v>
      </c>
      <c r="F1699" s="2"/>
      <c r="G1699" s="2">
        <f>SUM(G1691:G1698)</f>
        <v>50842.53</v>
      </c>
      <c r="H1699" s="2"/>
      <c r="I1699" s="2">
        <f>SUM(I1691:I1698)</f>
        <v>94349</v>
      </c>
      <c r="J1699" s="2"/>
      <c r="K1699" s="4">
        <f>SUM(K1691:K1698)</f>
        <v>90941</v>
      </c>
      <c r="L1699" s="2"/>
      <c r="M1699" s="4">
        <f>SUM(M1691:M1698)</f>
        <v>92650</v>
      </c>
      <c r="N1699" s="2"/>
      <c r="O1699" s="4">
        <f>SUM(O1691:O1698)</f>
        <v>0</v>
      </c>
      <c r="P1699" s="2"/>
      <c r="Q1699" s="4">
        <f>SUM(Q1691:Q1698)</f>
        <v>92650</v>
      </c>
      <c r="R1699" s="4"/>
      <c r="U1699" s="2"/>
    </row>
    <row r="1700" spans="1:21" ht="11.85" customHeight="1" x14ac:dyDescent="0.2">
      <c r="D1700" s="2"/>
      <c r="F1700" s="2"/>
      <c r="H1700" s="2"/>
      <c r="J1700" s="2"/>
      <c r="L1700" s="2"/>
      <c r="N1700" s="2"/>
      <c r="P1700" s="2"/>
    </row>
    <row r="1701" spans="1:21" ht="11.85" customHeight="1" x14ac:dyDescent="0.2">
      <c r="A1701" s="29" t="s">
        <v>270</v>
      </c>
      <c r="D1701" s="2"/>
      <c r="F1701" s="2"/>
      <c r="H1701" s="2"/>
      <c r="J1701" s="2"/>
      <c r="L1701" s="2"/>
      <c r="N1701" s="2"/>
      <c r="P1701" s="2"/>
    </row>
    <row r="1702" spans="1:21" ht="11.85" customHeight="1" x14ac:dyDescent="0.2">
      <c r="A1702" s="3" t="s">
        <v>850</v>
      </c>
      <c r="C1702" s="2">
        <v>0</v>
      </c>
      <c r="D1702" s="2"/>
      <c r="E1702" s="2">
        <v>0</v>
      </c>
      <c r="F1702" s="2"/>
      <c r="G1702" s="2">
        <v>0</v>
      </c>
      <c r="H1702" s="2"/>
      <c r="I1702" s="2">
        <v>0</v>
      </c>
      <c r="J1702" s="2"/>
      <c r="K1702" s="4">
        <v>0</v>
      </c>
      <c r="L1702" s="2"/>
      <c r="M1702" s="4">
        <v>0</v>
      </c>
      <c r="N1702" s="2"/>
      <c r="O1702" s="4">
        <v>0</v>
      </c>
      <c r="P1702" s="2"/>
      <c r="Q1702" s="4">
        <f t="shared" ref="Q1702:Q1713" si="60">M1702+O1702</f>
        <v>0</v>
      </c>
      <c r="T1702" s="14"/>
    </row>
    <row r="1703" spans="1:21" ht="11.85" customHeight="1" x14ac:dyDescent="0.2">
      <c r="A1703" s="3" t="s">
        <v>851</v>
      </c>
      <c r="C1703" s="2">
        <v>4931.47</v>
      </c>
      <c r="D1703" s="2"/>
      <c r="E1703" s="2">
        <v>6738.71</v>
      </c>
      <c r="F1703" s="2"/>
      <c r="G1703" s="2">
        <v>6700.98</v>
      </c>
      <c r="H1703" s="2"/>
      <c r="I1703" s="2">
        <v>6000</v>
      </c>
      <c r="J1703" s="2"/>
      <c r="K1703" s="4">
        <v>6000</v>
      </c>
      <c r="L1703" s="2"/>
      <c r="M1703" s="4">
        <v>6000</v>
      </c>
      <c r="N1703" s="2"/>
      <c r="O1703" s="4">
        <v>0</v>
      </c>
      <c r="P1703" s="2"/>
      <c r="Q1703" s="4">
        <f t="shared" si="60"/>
        <v>6000</v>
      </c>
      <c r="T1703" s="14"/>
    </row>
    <row r="1704" spans="1:21" ht="11.85" customHeight="1" x14ac:dyDescent="0.2">
      <c r="A1704" s="3" t="s">
        <v>852</v>
      </c>
      <c r="C1704" s="2">
        <v>0</v>
      </c>
      <c r="D1704" s="2"/>
      <c r="E1704" s="2">
        <v>0</v>
      </c>
      <c r="F1704" s="2"/>
      <c r="G1704" s="2">
        <v>0</v>
      </c>
      <c r="H1704" s="2"/>
      <c r="I1704" s="2">
        <v>0</v>
      </c>
      <c r="J1704" s="2"/>
      <c r="K1704" s="4">
        <v>0</v>
      </c>
      <c r="L1704" s="2"/>
      <c r="M1704" s="4">
        <v>0</v>
      </c>
      <c r="N1704" s="2"/>
      <c r="O1704" s="4">
        <v>0</v>
      </c>
      <c r="P1704" s="2"/>
      <c r="Q1704" s="4">
        <f t="shared" si="60"/>
        <v>0</v>
      </c>
      <c r="T1704" s="14"/>
    </row>
    <row r="1705" spans="1:21" ht="11.85" customHeight="1" x14ac:dyDescent="0.2">
      <c r="A1705" s="3" t="s">
        <v>853</v>
      </c>
      <c r="C1705" s="2">
        <v>0</v>
      </c>
      <c r="D1705" s="2"/>
      <c r="E1705" s="2">
        <v>0</v>
      </c>
      <c r="F1705" s="2"/>
      <c r="G1705" s="2">
        <v>0</v>
      </c>
      <c r="H1705" s="2"/>
      <c r="I1705" s="2">
        <v>0</v>
      </c>
      <c r="J1705" s="2"/>
      <c r="K1705" s="4">
        <v>0</v>
      </c>
      <c r="L1705" s="2"/>
      <c r="M1705" s="4">
        <v>0</v>
      </c>
      <c r="N1705" s="2"/>
      <c r="O1705" s="4">
        <v>0</v>
      </c>
      <c r="P1705" s="2"/>
      <c r="Q1705" s="4">
        <f t="shared" si="60"/>
        <v>0</v>
      </c>
      <c r="T1705" s="14"/>
    </row>
    <row r="1706" spans="1:21" ht="11.85" hidden="1" customHeight="1" x14ac:dyDescent="0.2">
      <c r="A1706" s="3" t="s">
        <v>854</v>
      </c>
      <c r="C1706" s="2">
        <v>0</v>
      </c>
      <c r="D1706" s="2"/>
      <c r="E1706" s="2">
        <v>0</v>
      </c>
      <c r="F1706" s="2"/>
      <c r="G1706" s="2">
        <v>0</v>
      </c>
      <c r="H1706" s="2"/>
      <c r="I1706" s="2">
        <v>0</v>
      </c>
      <c r="J1706" s="2"/>
      <c r="K1706" s="4">
        <v>0</v>
      </c>
      <c r="L1706" s="2"/>
      <c r="M1706" s="4">
        <v>0</v>
      </c>
      <c r="N1706" s="2"/>
      <c r="O1706" s="4">
        <v>0</v>
      </c>
      <c r="P1706" s="2"/>
      <c r="Q1706" s="4">
        <f t="shared" si="60"/>
        <v>0</v>
      </c>
      <c r="T1706" s="14"/>
    </row>
    <row r="1707" spans="1:21" ht="11.85" customHeight="1" x14ac:dyDescent="0.2">
      <c r="A1707" s="3" t="s">
        <v>855</v>
      </c>
      <c r="C1707" s="2">
        <v>125</v>
      </c>
      <c r="D1707" s="2"/>
      <c r="E1707" s="2">
        <v>255</v>
      </c>
      <c r="F1707" s="2"/>
      <c r="G1707" s="2">
        <v>0</v>
      </c>
      <c r="H1707" s="2"/>
      <c r="I1707" s="2">
        <v>255</v>
      </c>
      <c r="J1707" s="2"/>
      <c r="K1707" s="4">
        <v>255</v>
      </c>
      <c r="L1707" s="2"/>
      <c r="M1707" s="4">
        <v>255</v>
      </c>
      <c r="N1707" s="2"/>
      <c r="O1707" s="4">
        <v>0</v>
      </c>
      <c r="P1707" s="2"/>
      <c r="Q1707" s="4">
        <f t="shared" si="60"/>
        <v>255</v>
      </c>
      <c r="T1707" s="14"/>
    </row>
    <row r="1708" spans="1:21" ht="11.85" customHeight="1" x14ac:dyDescent="0.2">
      <c r="A1708" s="3" t="s">
        <v>856</v>
      </c>
      <c r="C1708" s="2">
        <v>0</v>
      </c>
      <c r="D1708" s="2"/>
      <c r="E1708" s="2">
        <v>0</v>
      </c>
      <c r="F1708" s="2"/>
      <c r="G1708" s="2">
        <v>0</v>
      </c>
      <c r="H1708" s="2"/>
      <c r="I1708" s="2">
        <v>0</v>
      </c>
      <c r="J1708" s="2"/>
      <c r="K1708" s="4">
        <v>0</v>
      </c>
      <c r="L1708" s="2"/>
      <c r="M1708" s="4">
        <v>0</v>
      </c>
      <c r="N1708" s="2"/>
      <c r="O1708" s="4">
        <v>0</v>
      </c>
      <c r="P1708" s="2"/>
      <c r="Q1708" s="4">
        <f t="shared" si="60"/>
        <v>0</v>
      </c>
      <c r="T1708" s="14"/>
    </row>
    <row r="1709" spans="1:21" ht="11.85" customHeight="1" x14ac:dyDescent="0.2">
      <c r="A1709" s="3" t="s">
        <v>857</v>
      </c>
      <c r="C1709" s="2">
        <v>32312.53</v>
      </c>
      <c r="D1709" s="2"/>
      <c r="E1709" s="2">
        <v>10000</v>
      </c>
      <c r="F1709" s="2"/>
      <c r="G1709" s="2">
        <v>10000</v>
      </c>
      <c r="H1709" s="2"/>
      <c r="I1709" s="2">
        <v>10000</v>
      </c>
      <c r="J1709" s="2"/>
      <c r="K1709" s="4">
        <v>12000</v>
      </c>
      <c r="L1709" s="2"/>
      <c r="M1709" s="4">
        <v>12000</v>
      </c>
      <c r="N1709" s="2"/>
      <c r="O1709" s="4">
        <v>0</v>
      </c>
      <c r="P1709" s="2"/>
      <c r="Q1709" s="4">
        <f t="shared" si="60"/>
        <v>12000</v>
      </c>
      <c r="T1709" s="14"/>
    </row>
    <row r="1710" spans="1:21" ht="11.85" customHeight="1" x14ac:dyDescent="0.2">
      <c r="A1710" s="3" t="s">
        <v>858</v>
      </c>
      <c r="C1710" s="2">
        <v>0</v>
      </c>
      <c r="D1710" s="2"/>
      <c r="E1710" s="2">
        <v>0</v>
      </c>
      <c r="F1710" s="2"/>
      <c r="G1710" s="2">
        <v>0</v>
      </c>
      <c r="H1710" s="2"/>
      <c r="I1710" s="2">
        <v>0</v>
      </c>
      <c r="J1710" s="2"/>
      <c r="K1710" s="4">
        <v>0</v>
      </c>
      <c r="L1710" s="2"/>
      <c r="M1710" s="4">
        <v>0</v>
      </c>
      <c r="N1710" s="2"/>
      <c r="O1710" s="4">
        <v>0</v>
      </c>
      <c r="P1710" s="2"/>
      <c r="Q1710" s="4">
        <f t="shared" si="60"/>
        <v>0</v>
      </c>
      <c r="T1710" s="14"/>
    </row>
    <row r="1711" spans="1:21" ht="11.85" customHeight="1" x14ac:dyDescent="0.2">
      <c r="A1711" s="3" t="s">
        <v>859</v>
      </c>
      <c r="C1711" s="2">
        <v>88.02</v>
      </c>
      <c r="D1711" s="2"/>
      <c r="E1711" s="2">
        <v>615.04</v>
      </c>
      <c r="F1711" s="2"/>
      <c r="G1711" s="2">
        <v>520.94000000000005</v>
      </c>
      <c r="H1711" s="2"/>
      <c r="I1711" s="2">
        <v>1000</v>
      </c>
      <c r="J1711" s="2"/>
      <c r="K1711" s="4">
        <v>1000</v>
      </c>
      <c r="L1711" s="2"/>
      <c r="M1711" s="4">
        <v>1000</v>
      </c>
      <c r="N1711" s="2"/>
      <c r="O1711" s="4">
        <v>0</v>
      </c>
      <c r="P1711" s="2"/>
      <c r="Q1711" s="4">
        <f t="shared" si="60"/>
        <v>1000</v>
      </c>
      <c r="T1711" s="14"/>
    </row>
    <row r="1712" spans="1:21" ht="11.85" customHeight="1" x14ac:dyDescent="0.2">
      <c r="A1712" s="3" t="s">
        <v>860</v>
      </c>
      <c r="C1712" s="2">
        <v>0</v>
      </c>
      <c r="D1712" s="2"/>
      <c r="E1712" s="2">
        <v>0</v>
      </c>
      <c r="F1712" s="2"/>
      <c r="G1712" s="2">
        <v>0</v>
      </c>
      <c r="H1712" s="2"/>
      <c r="I1712" s="2">
        <v>0</v>
      </c>
      <c r="J1712" s="2"/>
      <c r="K1712" s="4">
        <v>0</v>
      </c>
      <c r="L1712" s="2"/>
      <c r="M1712" s="4">
        <v>0</v>
      </c>
      <c r="N1712" s="2"/>
      <c r="O1712" s="4">
        <v>0</v>
      </c>
      <c r="P1712" s="2"/>
      <c r="Q1712" s="4">
        <f t="shared" si="60"/>
        <v>0</v>
      </c>
      <c r="T1712" s="14"/>
    </row>
    <row r="1713" spans="1:20" ht="11.85" customHeight="1" x14ac:dyDescent="0.2">
      <c r="A1713" s="3" t="s">
        <v>861</v>
      </c>
      <c r="C1713" s="15">
        <v>806.5</v>
      </c>
      <c r="D1713" s="2"/>
      <c r="E1713" s="15">
        <v>0</v>
      </c>
      <c r="F1713" s="2"/>
      <c r="G1713" s="15">
        <v>0</v>
      </c>
      <c r="H1713" s="2"/>
      <c r="I1713" s="15">
        <v>0</v>
      </c>
      <c r="J1713" s="2"/>
      <c r="K1713" s="16">
        <v>0</v>
      </c>
      <c r="L1713" s="2"/>
      <c r="M1713" s="16">
        <v>0</v>
      </c>
      <c r="N1713" s="2"/>
      <c r="O1713" s="16">
        <v>0</v>
      </c>
      <c r="P1713" s="2"/>
      <c r="Q1713" s="16">
        <f t="shared" si="60"/>
        <v>0</v>
      </c>
      <c r="T1713" s="14"/>
    </row>
    <row r="1714" spans="1:20" ht="11.85" customHeight="1" x14ac:dyDescent="0.2">
      <c r="A1714" s="3" t="s">
        <v>287</v>
      </c>
      <c r="C1714" s="2">
        <f>SUM(C1702:C1713)</f>
        <v>38263.519999999997</v>
      </c>
      <c r="D1714" s="2"/>
      <c r="E1714" s="2">
        <f>SUM(E1702:E1713)</f>
        <v>17608.75</v>
      </c>
      <c r="F1714" s="2"/>
      <c r="G1714" s="2">
        <f>SUM(G1702:G1713)</f>
        <v>17221.919999999998</v>
      </c>
      <c r="H1714" s="2"/>
      <c r="I1714" s="2">
        <f>SUM(I1702:I1713)</f>
        <v>17255</v>
      </c>
      <c r="J1714" s="2"/>
      <c r="K1714" s="4">
        <f>SUM(K1702:K1713)</f>
        <v>19255</v>
      </c>
      <c r="L1714" s="2"/>
      <c r="M1714" s="4">
        <f>SUM(M1702:M1713)</f>
        <v>19255</v>
      </c>
      <c r="N1714" s="2"/>
      <c r="O1714" s="4">
        <f>SUM(O1702:O1713)</f>
        <v>0</v>
      </c>
      <c r="P1714" s="2"/>
      <c r="Q1714" s="4">
        <f>SUM(Q1702:Q1713)</f>
        <v>19255</v>
      </c>
    </row>
    <row r="1715" spans="1:20" ht="11.85" customHeight="1" x14ac:dyDescent="0.2">
      <c r="D1715" s="2"/>
      <c r="F1715" s="2"/>
      <c r="H1715" s="2"/>
      <c r="J1715" s="2"/>
      <c r="L1715" s="2"/>
      <c r="N1715" s="2"/>
      <c r="P1715" s="2"/>
    </row>
    <row r="1716" spans="1:20" ht="11.85" customHeight="1" x14ac:dyDescent="0.2">
      <c r="A1716" s="13" t="s">
        <v>288</v>
      </c>
      <c r="D1716" s="2"/>
      <c r="F1716" s="2"/>
      <c r="H1716" s="2"/>
      <c r="J1716" s="2"/>
      <c r="L1716" s="2"/>
      <c r="N1716" s="2"/>
      <c r="P1716" s="2"/>
    </row>
    <row r="1717" spans="1:20" ht="11.85" customHeight="1" x14ac:dyDescent="0.2">
      <c r="A1717" s="3" t="s">
        <v>862</v>
      </c>
      <c r="C1717" s="2">
        <v>175.52</v>
      </c>
      <c r="D1717" s="2"/>
      <c r="E1717" s="2">
        <v>164.26</v>
      </c>
      <c r="F1717" s="2"/>
      <c r="G1717" s="2">
        <v>160.72</v>
      </c>
      <c r="H1717" s="2"/>
      <c r="I1717" s="2">
        <v>200</v>
      </c>
      <c r="J1717" s="2"/>
      <c r="K1717" s="4">
        <v>200</v>
      </c>
      <c r="L1717" s="2"/>
      <c r="M1717" s="4">
        <v>200</v>
      </c>
      <c r="N1717" s="2"/>
      <c r="O1717" s="4">
        <v>0</v>
      </c>
      <c r="P1717" s="2"/>
      <c r="Q1717" s="4">
        <f t="shared" ref="Q1717:Q1730" si="61">M1717+O1717</f>
        <v>200</v>
      </c>
      <c r="T1717" s="14"/>
    </row>
    <row r="1718" spans="1:20" ht="11.85" customHeight="1" x14ac:dyDescent="0.2">
      <c r="A1718" s="3" t="s">
        <v>863</v>
      </c>
      <c r="C1718" s="2">
        <v>195.39</v>
      </c>
      <c r="D1718" s="2"/>
      <c r="E1718" s="2">
        <v>1003.17</v>
      </c>
      <c r="F1718" s="2"/>
      <c r="G1718" s="2">
        <v>295.57</v>
      </c>
      <c r="H1718" s="2"/>
      <c r="I1718" s="2">
        <v>1000</v>
      </c>
      <c r="J1718" s="2"/>
      <c r="K1718" s="4">
        <v>1000</v>
      </c>
      <c r="L1718" s="2"/>
      <c r="M1718" s="4">
        <v>2000</v>
      </c>
      <c r="N1718" s="2"/>
      <c r="O1718" s="4">
        <v>0</v>
      </c>
      <c r="P1718" s="2"/>
      <c r="Q1718" s="4">
        <f t="shared" si="61"/>
        <v>2000</v>
      </c>
      <c r="T1718" s="14"/>
    </row>
    <row r="1719" spans="1:20" ht="11.85" customHeight="1" x14ac:dyDescent="0.2">
      <c r="A1719" s="3" t="s">
        <v>864</v>
      </c>
      <c r="C1719" s="2">
        <v>842.99</v>
      </c>
      <c r="D1719" s="2"/>
      <c r="E1719" s="2">
        <v>1228.27</v>
      </c>
      <c r="F1719" s="2"/>
      <c r="G1719" s="2">
        <v>1084.55</v>
      </c>
      <c r="H1719" s="2"/>
      <c r="I1719" s="2">
        <v>1500</v>
      </c>
      <c r="J1719" s="2"/>
      <c r="K1719" s="4">
        <v>1500</v>
      </c>
      <c r="L1719" s="2"/>
      <c r="M1719" s="4">
        <v>1500</v>
      </c>
      <c r="N1719" s="2"/>
      <c r="O1719" s="4">
        <v>0</v>
      </c>
      <c r="P1719" s="2"/>
      <c r="Q1719" s="4">
        <f t="shared" si="61"/>
        <v>1500</v>
      </c>
      <c r="T1719" s="14"/>
    </row>
    <row r="1720" spans="1:20" ht="11.85" customHeight="1" x14ac:dyDescent="0.2">
      <c r="A1720" s="3" t="s">
        <v>865</v>
      </c>
      <c r="C1720" s="2">
        <v>2385.69</v>
      </c>
      <c r="D1720" s="2"/>
      <c r="E1720" s="2">
        <v>1276.79</v>
      </c>
      <c r="F1720" s="2"/>
      <c r="G1720" s="2">
        <v>2178.5700000000002</v>
      </c>
      <c r="H1720" s="2"/>
      <c r="I1720" s="2">
        <v>3000</v>
      </c>
      <c r="J1720" s="2"/>
      <c r="K1720" s="4">
        <v>3000</v>
      </c>
      <c r="L1720" s="2"/>
      <c r="M1720" s="4">
        <v>3000</v>
      </c>
      <c r="N1720" s="2"/>
      <c r="O1720" s="4">
        <v>0</v>
      </c>
      <c r="P1720" s="2"/>
      <c r="Q1720" s="4">
        <f t="shared" si="61"/>
        <v>3000</v>
      </c>
      <c r="T1720" s="14"/>
    </row>
    <row r="1721" spans="1:20" ht="11.85" customHeight="1" x14ac:dyDescent="0.2">
      <c r="A1721" s="3" t="s">
        <v>866</v>
      </c>
      <c r="C1721" s="2">
        <v>1196.7</v>
      </c>
      <c r="D1721" s="2"/>
      <c r="E1721" s="2">
        <v>139.09</v>
      </c>
      <c r="F1721" s="2"/>
      <c r="G1721" s="2">
        <v>160</v>
      </c>
      <c r="H1721" s="2"/>
      <c r="I1721" s="2">
        <v>1000</v>
      </c>
      <c r="J1721" s="2"/>
      <c r="K1721" s="4">
        <v>1000</v>
      </c>
      <c r="L1721" s="2"/>
      <c r="M1721" s="4">
        <v>1000</v>
      </c>
      <c r="N1721" s="2"/>
      <c r="O1721" s="4">
        <v>0</v>
      </c>
      <c r="P1721" s="2"/>
      <c r="Q1721" s="4">
        <f t="shared" si="61"/>
        <v>1000</v>
      </c>
      <c r="T1721" s="14"/>
    </row>
    <row r="1722" spans="1:20" ht="11.85" customHeight="1" x14ac:dyDescent="0.2">
      <c r="A1722" s="3" t="s">
        <v>867</v>
      </c>
      <c r="C1722" s="2">
        <v>0</v>
      </c>
      <c r="D1722" s="2"/>
      <c r="E1722" s="2">
        <v>0</v>
      </c>
      <c r="F1722" s="2"/>
      <c r="G1722" s="2">
        <v>0</v>
      </c>
      <c r="H1722" s="2"/>
      <c r="I1722" s="2">
        <v>200</v>
      </c>
      <c r="J1722" s="2"/>
      <c r="K1722" s="4">
        <v>200</v>
      </c>
      <c r="L1722" s="2"/>
      <c r="M1722" s="4">
        <v>200</v>
      </c>
      <c r="N1722" s="2"/>
      <c r="O1722" s="4">
        <v>0</v>
      </c>
      <c r="P1722" s="2"/>
      <c r="Q1722" s="4">
        <f t="shared" si="61"/>
        <v>200</v>
      </c>
      <c r="T1722" s="14"/>
    </row>
    <row r="1723" spans="1:20" ht="11.85" customHeight="1" x14ac:dyDescent="0.2">
      <c r="A1723" s="3" t="s">
        <v>868</v>
      </c>
      <c r="C1723" s="2">
        <v>90</v>
      </c>
      <c r="D1723" s="2"/>
      <c r="E1723" s="2">
        <v>160.74</v>
      </c>
      <c r="F1723" s="2"/>
      <c r="G1723" s="2">
        <v>0</v>
      </c>
      <c r="H1723" s="2"/>
      <c r="I1723" s="2">
        <v>0</v>
      </c>
      <c r="J1723" s="2"/>
      <c r="K1723" s="4">
        <v>200</v>
      </c>
      <c r="L1723" s="2"/>
      <c r="M1723" s="4">
        <v>0</v>
      </c>
      <c r="N1723" s="2"/>
      <c r="O1723" s="4">
        <v>0</v>
      </c>
      <c r="P1723" s="2"/>
      <c r="Q1723" s="4">
        <f t="shared" si="61"/>
        <v>0</v>
      </c>
      <c r="T1723" s="14"/>
    </row>
    <row r="1724" spans="1:20" ht="11.85" customHeight="1" x14ac:dyDescent="0.2">
      <c r="A1724" s="3" t="s">
        <v>869</v>
      </c>
      <c r="C1724" s="2">
        <v>895.09</v>
      </c>
      <c r="D1724" s="2"/>
      <c r="E1724" s="2">
        <v>0</v>
      </c>
      <c r="F1724" s="2"/>
      <c r="G1724" s="2">
        <v>319.39</v>
      </c>
      <c r="H1724" s="2"/>
      <c r="I1724" s="2">
        <v>1000</v>
      </c>
      <c r="J1724" s="2"/>
      <c r="K1724" s="4">
        <v>800</v>
      </c>
      <c r="L1724" s="2"/>
      <c r="M1724" s="4">
        <v>1000</v>
      </c>
      <c r="N1724" s="2"/>
      <c r="O1724" s="4">
        <v>0</v>
      </c>
      <c r="P1724" s="2"/>
      <c r="Q1724" s="4">
        <f t="shared" si="61"/>
        <v>1000</v>
      </c>
      <c r="T1724" s="14"/>
    </row>
    <row r="1725" spans="1:20" ht="11.85" customHeight="1" x14ac:dyDescent="0.2">
      <c r="A1725" s="3" t="s">
        <v>870</v>
      </c>
      <c r="C1725" s="2">
        <v>0</v>
      </c>
      <c r="D1725" s="2"/>
      <c r="E1725" s="2">
        <v>0</v>
      </c>
      <c r="F1725" s="2"/>
      <c r="G1725" s="2">
        <v>0</v>
      </c>
      <c r="H1725" s="2"/>
      <c r="I1725" s="2">
        <v>0</v>
      </c>
      <c r="J1725" s="2"/>
      <c r="K1725" s="4">
        <v>0</v>
      </c>
      <c r="L1725" s="2"/>
      <c r="M1725" s="4">
        <v>0</v>
      </c>
      <c r="N1725" s="2"/>
      <c r="O1725" s="4">
        <v>0</v>
      </c>
      <c r="P1725" s="2"/>
      <c r="Q1725" s="4">
        <f t="shared" si="61"/>
        <v>0</v>
      </c>
      <c r="T1725" s="14"/>
    </row>
    <row r="1726" spans="1:20" ht="11.85" customHeight="1" x14ac:dyDescent="0.2">
      <c r="A1726" s="3" t="s">
        <v>871</v>
      </c>
      <c r="C1726" s="2">
        <v>578.6</v>
      </c>
      <c r="D1726" s="2"/>
      <c r="E1726" s="2">
        <v>521.58000000000004</v>
      </c>
      <c r="F1726" s="2"/>
      <c r="G1726" s="2">
        <v>1035.8599999999999</v>
      </c>
      <c r="H1726" s="2"/>
      <c r="I1726" s="2">
        <v>555</v>
      </c>
      <c r="J1726" s="2"/>
      <c r="K1726" s="4">
        <v>555</v>
      </c>
      <c r="L1726" s="2"/>
      <c r="M1726" s="4">
        <v>950</v>
      </c>
      <c r="N1726" s="2"/>
      <c r="O1726" s="4">
        <v>0</v>
      </c>
      <c r="P1726" s="2"/>
      <c r="Q1726" s="4">
        <f t="shared" si="61"/>
        <v>950</v>
      </c>
      <c r="T1726" s="14"/>
    </row>
    <row r="1727" spans="1:20" ht="11.85" customHeight="1" x14ac:dyDescent="0.2">
      <c r="A1727" s="3" t="s">
        <v>872</v>
      </c>
      <c r="C1727" s="2">
        <v>150</v>
      </c>
      <c r="D1727" s="2"/>
      <c r="E1727" s="2">
        <v>75</v>
      </c>
      <c r="F1727" s="2"/>
      <c r="G1727" s="2">
        <v>154.9</v>
      </c>
      <c r="H1727" s="2"/>
      <c r="I1727" s="2">
        <v>200</v>
      </c>
      <c r="J1727" s="2"/>
      <c r="K1727" s="4">
        <v>200</v>
      </c>
      <c r="L1727" s="2"/>
      <c r="M1727" s="4">
        <v>200</v>
      </c>
      <c r="N1727" s="2"/>
      <c r="O1727" s="4">
        <v>0</v>
      </c>
      <c r="P1727" s="2"/>
      <c r="Q1727" s="4">
        <f t="shared" si="61"/>
        <v>200</v>
      </c>
      <c r="T1727" s="14"/>
    </row>
    <row r="1728" spans="1:20" ht="11.85" hidden="1" customHeight="1" x14ac:dyDescent="0.2">
      <c r="A1728" s="3" t="s">
        <v>873</v>
      </c>
      <c r="C1728" s="2">
        <v>0</v>
      </c>
      <c r="D1728" s="2"/>
      <c r="E1728" s="2">
        <v>0</v>
      </c>
      <c r="F1728" s="2"/>
      <c r="G1728" s="2">
        <v>0</v>
      </c>
      <c r="H1728" s="2"/>
      <c r="I1728" s="2">
        <v>0</v>
      </c>
      <c r="J1728" s="2"/>
      <c r="K1728" s="4">
        <v>0</v>
      </c>
      <c r="L1728" s="2"/>
      <c r="M1728" s="4">
        <v>0</v>
      </c>
      <c r="N1728" s="2"/>
      <c r="O1728" s="4">
        <v>0</v>
      </c>
      <c r="P1728" s="2"/>
      <c r="Q1728" s="4">
        <f t="shared" si="61"/>
        <v>0</v>
      </c>
      <c r="T1728" s="14"/>
    </row>
    <row r="1729" spans="1:20" ht="11.85" hidden="1" customHeight="1" x14ac:dyDescent="0.2">
      <c r="A1729" s="3" t="s">
        <v>874</v>
      </c>
      <c r="C1729" s="2">
        <v>0</v>
      </c>
      <c r="D1729" s="2"/>
      <c r="E1729" s="2">
        <v>0</v>
      </c>
      <c r="F1729" s="2"/>
      <c r="G1729" s="2">
        <v>0</v>
      </c>
      <c r="H1729" s="2"/>
      <c r="I1729" s="2">
        <v>0</v>
      </c>
      <c r="J1729" s="2"/>
      <c r="K1729" s="4">
        <v>0</v>
      </c>
      <c r="L1729" s="2"/>
      <c r="M1729" s="4">
        <v>0</v>
      </c>
      <c r="N1729" s="2"/>
      <c r="O1729" s="4">
        <v>0</v>
      </c>
      <c r="P1729" s="2"/>
      <c r="Q1729" s="4">
        <f t="shared" si="61"/>
        <v>0</v>
      </c>
      <c r="T1729" s="14"/>
    </row>
    <row r="1730" spans="1:20" ht="11.85" customHeight="1" x14ac:dyDescent="0.2">
      <c r="A1730" s="3" t="s">
        <v>875</v>
      </c>
      <c r="C1730" s="15">
        <v>297.54000000000002</v>
      </c>
      <c r="D1730" s="2"/>
      <c r="E1730" s="15">
        <v>291.83999999999997</v>
      </c>
      <c r="F1730" s="2"/>
      <c r="G1730" s="15">
        <v>264.87</v>
      </c>
      <c r="H1730" s="2"/>
      <c r="I1730" s="15">
        <v>550</v>
      </c>
      <c r="J1730" s="2"/>
      <c r="K1730" s="16">
        <v>550</v>
      </c>
      <c r="L1730" s="2"/>
      <c r="M1730" s="16">
        <v>500</v>
      </c>
      <c r="N1730" s="2"/>
      <c r="O1730" s="16">
        <v>0</v>
      </c>
      <c r="P1730" s="2"/>
      <c r="Q1730" s="16">
        <f t="shared" si="61"/>
        <v>500</v>
      </c>
      <c r="T1730" s="14"/>
    </row>
    <row r="1731" spans="1:20" ht="11.85" customHeight="1" x14ac:dyDescent="0.2">
      <c r="A1731" s="3" t="s">
        <v>310</v>
      </c>
      <c r="C1731" s="2">
        <f>SUM(C1717:C1730)</f>
        <v>6807.52</v>
      </c>
      <c r="D1731" s="2"/>
      <c r="E1731" s="2">
        <f>SUM(E1717:E1730)</f>
        <v>4860.74</v>
      </c>
      <c r="F1731" s="2"/>
      <c r="G1731" s="2">
        <f>SUM(G1717:G1730)</f>
        <v>5654.4299999999994</v>
      </c>
      <c r="H1731" s="2"/>
      <c r="I1731" s="2">
        <f>SUM(I1717:I1730)</f>
        <v>9205</v>
      </c>
      <c r="J1731" s="2"/>
      <c r="K1731" s="4">
        <f>SUM(K1717:K1730)</f>
        <v>9205</v>
      </c>
      <c r="L1731" s="2"/>
      <c r="M1731" s="4">
        <f>SUM(M1717:M1730)</f>
        <v>10550</v>
      </c>
      <c r="N1731" s="2"/>
      <c r="O1731" s="4">
        <f>SUM(O1717:O1730)</f>
        <v>0</v>
      </c>
      <c r="P1731" s="2"/>
      <c r="Q1731" s="4">
        <f>SUM(Q1717:Q1730)</f>
        <v>10550</v>
      </c>
      <c r="R1731" s="2"/>
    </row>
    <row r="1732" spans="1:20" ht="11.85" customHeight="1" x14ac:dyDescent="0.2"/>
    <row r="1733" spans="1:20" ht="11.85" customHeight="1" x14ac:dyDescent="0.2">
      <c r="A1733" s="3" t="s">
        <v>876</v>
      </c>
      <c r="C1733" s="20">
        <v>0</v>
      </c>
      <c r="D1733" s="2"/>
      <c r="E1733" s="20">
        <v>0</v>
      </c>
      <c r="F1733" s="2"/>
      <c r="G1733" s="20">
        <v>1800</v>
      </c>
      <c r="H1733" s="2"/>
      <c r="I1733" s="20">
        <v>0</v>
      </c>
      <c r="J1733" s="2"/>
      <c r="K1733" s="21">
        <v>48800</v>
      </c>
      <c r="L1733" s="2"/>
      <c r="M1733" s="21">
        <v>0</v>
      </c>
      <c r="N1733" s="2"/>
      <c r="O1733" s="21">
        <v>0</v>
      </c>
      <c r="P1733" s="2"/>
      <c r="Q1733" s="21">
        <f>M1733+O1733</f>
        <v>0</v>
      </c>
      <c r="T1733" s="14"/>
    </row>
    <row r="1734" spans="1:20" ht="11.85" customHeight="1" x14ac:dyDescent="0.2">
      <c r="A1734" s="3" t="s">
        <v>877</v>
      </c>
      <c r="C1734" s="15">
        <v>0</v>
      </c>
      <c r="D1734" s="2"/>
      <c r="E1734" s="15">
        <v>0</v>
      </c>
      <c r="F1734" s="2"/>
      <c r="G1734" s="15">
        <v>5055.18</v>
      </c>
      <c r="H1734" s="2"/>
      <c r="I1734" s="15">
        <v>0</v>
      </c>
      <c r="J1734" s="2"/>
      <c r="K1734" s="16">
        <v>0</v>
      </c>
      <c r="L1734" s="2"/>
      <c r="M1734" s="16">
        <v>0</v>
      </c>
      <c r="N1734" s="2"/>
      <c r="O1734" s="16">
        <v>0</v>
      </c>
      <c r="P1734" s="2"/>
      <c r="Q1734" s="16">
        <v>0</v>
      </c>
      <c r="T1734" s="14"/>
    </row>
    <row r="1735" spans="1:20" ht="11.85" customHeight="1" x14ac:dyDescent="0.2">
      <c r="A1735" s="3" t="s">
        <v>313</v>
      </c>
      <c r="C1735" s="2">
        <f>SUM(C1733:C1734)</f>
        <v>0</v>
      </c>
      <c r="D1735" s="2"/>
      <c r="E1735" s="2">
        <f>SUM(E1733:E1734)</f>
        <v>0</v>
      </c>
      <c r="F1735" s="2"/>
      <c r="G1735" s="2">
        <f>SUM(G1733:G1734)</f>
        <v>6855.18</v>
      </c>
      <c r="H1735" s="2"/>
      <c r="I1735" s="2">
        <f>SUM(I1733)</f>
        <v>0</v>
      </c>
      <c r="J1735" s="2"/>
      <c r="K1735" s="4">
        <f>SUM(K1733:K1734)</f>
        <v>48800</v>
      </c>
      <c r="L1735" s="2"/>
      <c r="M1735" s="4">
        <f>SUM(M1733:M1734)</f>
        <v>0</v>
      </c>
      <c r="N1735" s="2"/>
      <c r="O1735" s="4">
        <f>SUM(O1733:O1734)</f>
        <v>0</v>
      </c>
      <c r="P1735" s="2"/>
      <c r="Q1735" s="4">
        <f>SUM(Q1733:Q1734)</f>
        <v>0</v>
      </c>
    </row>
    <row r="1736" spans="1:20" ht="11.85" customHeight="1" x14ac:dyDescent="0.2">
      <c r="D1736" s="2"/>
      <c r="F1736" s="2"/>
      <c r="H1736" s="2"/>
      <c r="J1736" s="2"/>
      <c r="L1736" s="2"/>
      <c r="N1736" s="2"/>
      <c r="P1736" s="2"/>
    </row>
    <row r="1737" spans="1:20" ht="11.85" customHeight="1" x14ac:dyDescent="0.2">
      <c r="A1737" s="3" t="s">
        <v>878</v>
      </c>
      <c r="C1737" s="2">
        <f>C1699+C1714+C1731+C1735</f>
        <v>95474.180000000008</v>
      </c>
      <c r="D1737" s="2"/>
      <c r="E1737" s="2">
        <f>E1699+E1714+E1731+E1735</f>
        <v>70618.37000000001</v>
      </c>
      <c r="F1737" s="2"/>
      <c r="G1737" s="2">
        <f>G1699+G1714+G1731+G1735</f>
        <v>80574.06</v>
      </c>
      <c r="H1737" s="2"/>
      <c r="I1737" s="2">
        <f>I1699+I1714+I1731+I1735</f>
        <v>120809</v>
      </c>
      <c r="J1737" s="2"/>
      <c r="K1737" s="4">
        <f>K1699+K1714+K1731+K1735</f>
        <v>168201</v>
      </c>
      <c r="L1737" s="2"/>
      <c r="M1737" s="4">
        <f>M1699+M1714+M1731+M1735</f>
        <v>122455</v>
      </c>
      <c r="N1737" s="2"/>
      <c r="O1737" s="4">
        <f>O1699+O1714+O1731+O1735</f>
        <v>0</v>
      </c>
      <c r="P1737" s="2"/>
      <c r="Q1737" s="4">
        <f>Q1699+Q1714+Q1731+Q1735</f>
        <v>122455</v>
      </c>
      <c r="R1737" s="2"/>
      <c r="T1737" s="14"/>
    </row>
    <row r="1738" spans="1:20" ht="11.85" customHeight="1" x14ac:dyDescent="0.2">
      <c r="D1738" s="2"/>
      <c r="F1738" s="2"/>
      <c r="H1738" s="2"/>
      <c r="J1738" s="2"/>
      <c r="L1738" s="2"/>
      <c r="N1738" s="2"/>
      <c r="P1738" s="2"/>
    </row>
    <row r="1739" spans="1:20" ht="11.85" customHeight="1" x14ac:dyDescent="0.2">
      <c r="D1739" s="2"/>
      <c r="F1739" s="2"/>
      <c r="H1739" s="2"/>
      <c r="J1739" s="2"/>
      <c r="L1739" s="2"/>
      <c r="N1739" s="2"/>
      <c r="P1739" s="2"/>
    </row>
    <row r="1740" spans="1:20" ht="11.85" customHeight="1" x14ac:dyDescent="0.2">
      <c r="D1740" s="2"/>
      <c r="F1740" s="2"/>
      <c r="H1740" s="2"/>
      <c r="J1740" s="2"/>
      <c r="L1740" s="2"/>
      <c r="N1740" s="2"/>
      <c r="P1740" s="2"/>
    </row>
    <row r="1741" spans="1:20" ht="11.85" customHeight="1" x14ac:dyDescent="0.2">
      <c r="D1741" s="2"/>
      <c r="F1741" s="2"/>
      <c r="H1741" s="2"/>
      <c r="J1741" s="2"/>
      <c r="L1741" s="2"/>
      <c r="N1741" s="2"/>
      <c r="P1741" s="2"/>
    </row>
    <row r="1742" spans="1:20" ht="11.85" customHeight="1" x14ac:dyDescent="0.2">
      <c r="D1742" s="2"/>
      <c r="F1742" s="2"/>
      <c r="H1742" s="2"/>
      <c r="J1742" s="2"/>
      <c r="L1742" s="2"/>
      <c r="N1742" s="2"/>
      <c r="P1742" s="2"/>
    </row>
    <row r="1743" spans="1:20" ht="11.85" customHeight="1" x14ac:dyDescent="0.2">
      <c r="D1743" s="2"/>
      <c r="F1743" s="2"/>
      <c r="H1743" s="2"/>
      <c r="J1743" s="2"/>
      <c r="L1743" s="2"/>
      <c r="N1743" s="2"/>
      <c r="P1743" s="2"/>
    </row>
    <row r="1744" spans="1:20" ht="11.85" customHeight="1" x14ac:dyDescent="0.2">
      <c r="D1744" s="2"/>
      <c r="F1744" s="2"/>
      <c r="H1744" s="2"/>
      <c r="J1744" s="2"/>
      <c r="L1744" s="2"/>
      <c r="N1744" s="2"/>
      <c r="P1744" s="2"/>
    </row>
    <row r="1745" spans="1:20" ht="11.85" customHeight="1" x14ac:dyDescent="0.2">
      <c r="D1745" s="2"/>
      <c r="F1745" s="2"/>
      <c r="H1745" s="2"/>
      <c r="J1745" s="2"/>
      <c r="L1745" s="2"/>
      <c r="N1745" s="2"/>
      <c r="P1745" s="2"/>
    </row>
    <row r="1746" spans="1:20" ht="11.85" customHeight="1" x14ac:dyDescent="0.2">
      <c r="A1746" s="1"/>
      <c r="B1746" s="1"/>
      <c r="E1746" s="2" t="str">
        <f>$E$1</f>
        <v>CITY OF BRADY</v>
      </c>
    </row>
    <row r="1747" spans="1:20" ht="11.85" customHeight="1" x14ac:dyDescent="0.2">
      <c r="E1747" s="2" t="str">
        <f>$E$2</f>
        <v>BUDGET REPORT</v>
      </c>
    </row>
    <row r="1748" spans="1:20" ht="11.85" customHeight="1" x14ac:dyDescent="0.2">
      <c r="E1748" s="2" t="str">
        <f>$E$3</f>
        <v>FISCAL YEAR 2019 - 2020</v>
      </c>
    </row>
    <row r="1749" spans="1:20" ht="11.85" customHeight="1" x14ac:dyDescent="0.2">
      <c r="A1749" s="3" t="s">
        <v>3</v>
      </c>
    </row>
    <row r="1750" spans="1:20" ht="11.85" customHeight="1" x14ac:dyDescent="0.2">
      <c r="A1750" s="3" t="s">
        <v>879</v>
      </c>
    </row>
    <row r="1751" spans="1:20" ht="11.85" customHeight="1" x14ac:dyDescent="0.2">
      <c r="I1751" s="55" t="str">
        <f>$I$6</f>
        <v>(----- 2018-2019 ------)</v>
      </c>
      <c r="J1751" s="55"/>
      <c r="K1751" s="55"/>
      <c r="L1751" s="6"/>
      <c r="M1751" s="55" t="str">
        <f>$M$6</f>
        <v>2019-2020</v>
      </c>
      <c r="N1751" s="55"/>
      <c r="O1751" s="55"/>
      <c r="P1751" s="55"/>
      <c r="Q1751" s="55"/>
    </row>
    <row r="1752" spans="1:20" ht="11.85" customHeight="1" x14ac:dyDescent="0.2">
      <c r="C1752" s="7" t="str">
        <f>$C$7</f>
        <v>2015-2016</v>
      </c>
      <c r="D1752" s="6"/>
      <c r="E1752" s="7" t="str">
        <f>$E$7</f>
        <v>2016-2017</v>
      </c>
      <c r="F1752" s="6"/>
      <c r="G1752" s="7" t="str">
        <f>$G$7</f>
        <v>2017-2018</v>
      </c>
      <c r="H1752" s="6"/>
      <c r="I1752" s="7" t="s">
        <v>9</v>
      </c>
      <c r="J1752" s="6"/>
      <c r="K1752" s="8" t="str">
        <f>+$K$7</f>
        <v>PROJECTED</v>
      </c>
      <c r="L1752" s="6"/>
      <c r="M1752" s="8" t="str">
        <f>$M$7</f>
        <v>2019-2020</v>
      </c>
      <c r="N1752" s="6"/>
      <c r="O1752" s="8" t="str">
        <f>$O$7</f>
        <v>2019-2020</v>
      </c>
      <c r="P1752" s="6"/>
      <c r="Q1752" s="8" t="str">
        <f>$Q$7</f>
        <v>APPROVED</v>
      </c>
    </row>
    <row r="1753" spans="1:20" ht="11.85" customHeight="1" x14ac:dyDescent="0.2">
      <c r="A1753" s="9" t="s">
        <v>257</v>
      </c>
      <c r="C1753" s="10" t="s">
        <v>12</v>
      </c>
      <c r="D1753" s="6"/>
      <c r="E1753" s="10" t="s">
        <v>12</v>
      </c>
      <c r="F1753" s="6"/>
      <c r="G1753" s="10" t="s">
        <v>12</v>
      </c>
      <c r="H1753" s="6"/>
      <c r="I1753" s="10" t="s">
        <v>13</v>
      </c>
      <c r="J1753" s="6"/>
      <c r="K1753" s="11" t="s">
        <v>13</v>
      </c>
      <c r="L1753" s="6"/>
      <c r="M1753" s="11" t="str">
        <f>$M$8</f>
        <v>BASE</v>
      </c>
      <c r="N1753" s="6"/>
      <c r="O1753" s="11" t="str">
        <f>$O$8</f>
        <v>SUPPLEMENTAL</v>
      </c>
      <c r="P1753" s="6"/>
      <c r="Q1753" s="11" t="str">
        <f>$Q$8</f>
        <v>BUDGET</v>
      </c>
    </row>
    <row r="1754" spans="1:20" ht="11.85" customHeight="1" x14ac:dyDescent="0.2"/>
    <row r="1755" spans="1:20" ht="11.85" customHeight="1" x14ac:dyDescent="0.2">
      <c r="A1755" s="13" t="s">
        <v>258</v>
      </c>
    </row>
    <row r="1756" spans="1:20" ht="11.85" customHeight="1" x14ac:dyDescent="0.2">
      <c r="A1756" s="3" t="s">
        <v>880</v>
      </c>
      <c r="C1756" s="2">
        <v>294011.33</v>
      </c>
      <c r="D1756" s="2"/>
      <c r="E1756" s="2">
        <v>651355.30000000005</v>
      </c>
      <c r="F1756" s="2"/>
      <c r="G1756" s="2">
        <v>708696.38</v>
      </c>
      <c r="H1756" s="2"/>
      <c r="I1756" s="2">
        <v>762700</v>
      </c>
      <c r="J1756" s="2"/>
      <c r="K1756" s="4">
        <v>777700</v>
      </c>
      <c r="L1756" s="2"/>
      <c r="M1756" s="4">
        <v>919893</v>
      </c>
      <c r="N1756" s="2"/>
      <c r="O1756" s="4">
        <v>0</v>
      </c>
      <c r="P1756" s="2"/>
      <c r="Q1756" s="4">
        <f t="shared" ref="Q1756:Q1765" si="62">M1756+O1756</f>
        <v>919893</v>
      </c>
      <c r="T1756" s="14"/>
    </row>
    <row r="1757" spans="1:20" ht="11.85" customHeight="1" x14ac:dyDescent="0.2">
      <c r="A1757" s="3" t="s">
        <v>881</v>
      </c>
      <c r="C1757" s="2">
        <v>45238.19</v>
      </c>
      <c r="D1757" s="2"/>
      <c r="E1757" s="2">
        <v>72845.929999999993</v>
      </c>
      <c r="F1757" s="2"/>
      <c r="G1757" s="2">
        <v>64401.79</v>
      </c>
      <c r="H1757" s="2"/>
      <c r="I1757" s="2">
        <v>68000</v>
      </c>
      <c r="J1757" s="2"/>
      <c r="K1757" s="4">
        <v>105000</v>
      </c>
      <c r="L1757" s="2"/>
      <c r="M1757" s="4">
        <v>72000</v>
      </c>
      <c r="N1757" s="2"/>
      <c r="O1757" s="4">
        <v>0</v>
      </c>
      <c r="P1757" s="2"/>
      <c r="Q1757" s="4">
        <f t="shared" si="62"/>
        <v>72000</v>
      </c>
      <c r="T1757" s="14"/>
    </row>
    <row r="1758" spans="1:20" ht="11.85" customHeight="1" x14ac:dyDescent="0.2">
      <c r="A1758" s="3" t="s">
        <v>882</v>
      </c>
      <c r="C1758" s="2">
        <v>6375</v>
      </c>
      <c r="D1758" s="2"/>
      <c r="E1758" s="2">
        <v>15675</v>
      </c>
      <c r="F1758" s="2"/>
      <c r="G1758" s="2">
        <v>19775</v>
      </c>
      <c r="H1758" s="2"/>
      <c r="I1758" s="2">
        <v>21600</v>
      </c>
      <c r="J1758" s="2"/>
      <c r="K1758" s="4">
        <v>21600</v>
      </c>
      <c r="L1758" s="2"/>
      <c r="M1758" s="4">
        <v>26700</v>
      </c>
      <c r="N1758" s="2"/>
      <c r="O1758" s="4">
        <v>0</v>
      </c>
      <c r="P1758" s="2"/>
      <c r="Q1758" s="4">
        <f t="shared" si="62"/>
        <v>26700</v>
      </c>
      <c r="T1758" s="14"/>
    </row>
    <row r="1759" spans="1:20" ht="11.85" customHeight="1" x14ac:dyDescent="0.2">
      <c r="A1759" s="3" t="s">
        <v>883</v>
      </c>
      <c r="C1759" s="2">
        <v>75</v>
      </c>
      <c r="D1759" s="2"/>
      <c r="E1759" s="2">
        <v>0</v>
      </c>
      <c r="F1759" s="2"/>
      <c r="G1759" s="2">
        <v>0</v>
      </c>
      <c r="H1759" s="2"/>
      <c r="I1759" s="2">
        <v>0</v>
      </c>
      <c r="J1759" s="2"/>
      <c r="K1759" s="4">
        <v>0</v>
      </c>
      <c r="L1759" s="2"/>
      <c r="M1759" s="4">
        <v>0</v>
      </c>
      <c r="N1759" s="2"/>
      <c r="O1759" s="4">
        <v>0</v>
      </c>
      <c r="P1759" s="2"/>
      <c r="Q1759" s="4">
        <f t="shared" si="62"/>
        <v>0</v>
      </c>
      <c r="T1759" s="14"/>
    </row>
    <row r="1760" spans="1:20" ht="11.85" hidden="1" customHeight="1" x14ac:dyDescent="0.2">
      <c r="A1760" s="3" t="s">
        <v>884</v>
      </c>
      <c r="C1760" s="2">
        <v>0</v>
      </c>
      <c r="D1760" s="2"/>
      <c r="E1760" s="2">
        <v>0</v>
      </c>
      <c r="F1760" s="2"/>
      <c r="G1760" s="2">
        <v>0</v>
      </c>
      <c r="H1760" s="2"/>
      <c r="I1760" s="2">
        <v>0</v>
      </c>
      <c r="J1760" s="2"/>
      <c r="K1760" s="4">
        <v>0</v>
      </c>
      <c r="L1760" s="2"/>
      <c r="M1760" s="4">
        <v>0</v>
      </c>
      <c r="N1760" s="2"/>
      <c r="O1760" s="4">
        <v>0</v>
      </c>
      <c r="P1760" s="2"/>
      <c r="Q1760" s="4">
        <f t="shared" si="62"/>
        <v>0</v>
      </c>
      <c r="T1760" s="14"/>
    </row>
    <row r="1761" spans="1:21" ht="11.85" customHeight="1" x14ac:dyDescent="0.2">
      <c r="A1761" s="3" t="s">
        <v>885</v>
      </c>
      <c r="C1761" s="2">
        <v>46198.18</v>
      </c>
      <c r="D1761" s="2"/>
      <c r="E1761" s="2">
        <v>134387.64000000001</v>
      </c>
      <c r="F1761" s="2"/>
      <c r="G1761" s="2">
        <v>170556.79999999999</v>
      </c>
      <c r="H1761" s="2"/>
      <c r="I1761" s="2">
        <v>199350</v>
      </c>
      <c r="J1761" s="2"/>
      <c r="K1761" s="4">
        <v>172142</v>
      </c>
      <c r="L1761" s="2"/>
      <c r="M1761" s="4">
        <v>192956</v>
      </c>
      <c r="N1761" s="2"/>
      <c r="O1761" s="4">
        <v>0</v>
      </c>
      <c r="P1761" s="2"/>
      <c r="Q1761" s="4">
        <f t="shared" si="62"/>
        <v>192956</v>
      </c>
      <c r="T1761" s="14"/>
    </row>
    <row r="1762" spans="1:21" ht="11.85" customHeight="1" x14ac:dyDescent="0.2">
      <c r="A1762" s="3" t="s">
        <v>886</v>
      </c>
      <c r="C1762" s="2">
        <v>32657.48</v>
      </c>
      <c r="D1762" s="2"/>
      <c r="E1762" s="2">
        <v>73167.850000000006</v>
      </c>
      <c r="F1762" s="2"/>
      <c r="G1762" s="2">
        <v>85062.16</v>
      </c>
      <c r="H1762" s="2"/>
      <c r="I1762" s="2">
        <v>83894</v>
      </c>
      <c r="J1762" s="2"/>
      <c r="K1762" s="4">
        <v>93894</v>
      </c>
      <c r="L1762" s="2"/>
      <c r="M1762" s="4">
        <v>96475</v>
      </c>
      <c r="N1762" s="2"/>
      <c r="O1762" s="4">
        <v>0</v>
      </c>
      <c r="P1762" s="2"/>
      <c r="Q1762" s="4">
        <f t="shared" si="62"/>
        <v>96475</v>
      </c>
      <c r="T1762" s="14"/>
    </row>
    <row r="1763" spans="1:21" ht="11.85" customHeight="1" x14ac:dyDescent="0.2">
      <c r="A1763" s="3" t="s">
        <v>887</v>
      </c>
      <c r="C1763" s="2">
        <v>11609.6</v>
      </c>
      <c r="D1763" s="2"/>
      <c r="E1763" s="2">
        <v>27046.9</v>
      </c>
      <c r="F1763" s="2"/>
      <c r="G1763" s="2">
        <v>27246.23</v>
      </c>
      <c r="H1763" s="2"/>
      <c r="I1763" s="2">
        <v>28675</v>
      </c>
      <c r="J1763" s="2"/>
      <c r="K1763" s="4">
        <v>28675</v>
      </c>
      <c r="L1763" s="2"/>
      <c r="M1763" s="4">
        <v>24520</v>
      </c>
      <c r="N1763" s="2"/>
      <c r="O1763" s="4">
        <v>0</v>
      </c>
      <c r="P1763" s="2"/>
      <c r="Q1763" s="4">
        <f t="shared" si="62"/>
        <v>24520</v>
      </c>
      <c r="T1763" s="14"/>
    </row>
    <row r="1764" spans="1:21" ht="11.85" customHeight="1" x14ac:dyDescent="0.2">
      <c r="A1764" s="3" t="s">
        <v>888</v>
      </c>
      <c r="C1764" s="2">
        <v>1518.89</v>
      </c>
      <c r="D1764" s="2"/>
      <c r="E1764" s="2">
        <v>200.82</v>
      </c>
      <c r="F1764" s="2"/>
      <c r="G1764" s="2">
        <v>2827.57</v>
      </c>
      <c r="H1764" s="2"/>
      <c r="I1764" s="2">
        <v>3780</v>
      </c>
      <c r="J1764" s="2"/>
      <c r="K1764" s="4">
        <v>3780</v>
      </c>
      <c r="L1764" s="2"/>
      <c r="M1764" s="4">
        <v>2381</v>
      </c>
      <c r="N1764" s="2"/>
      <c r="O1764" s="4">
        <v>0</v>
      </c>
      <c r="P1764" s="2"/>
      <c r="Q1764" s="4">
        <f t="shared" si="62"/>
        <v>2381</v>
      </c>
      <c r="T1764" s="14"/>
    </row>
    <row r="1765" spans="1:21" ht="11.85" customHeight="1" x14ac:dyDescent="0.2">
      <c r="A1765" s="3" t="s">
        <v>889</v>
      </c>
      <c r="C1765" s="15">
        <v>26318.63</v>
      </c>
      <c r="D1765" s="2"/>
      <c r="E1765" s="15">
        <v>56320.2</v>
      </c>
      <c r="F1765" s="2"/>
      <c r="G1765" s="15">
        <v>60552.46</v>
      </c>
      <c r="H1765" s="2"/>
      <c r="I1765" s="15">
        <v>64794</v>
      </c>
      <c r="J1765" s="2"/>
      <c r="K1765" s="16">
        <v>72294</v>
      </c>
      <c r="L1765" s="2"/>
      <c r="M1765" s="16">
        <v>77368</v>
      </c>
      <c r="N1765" s="2"/>
      <c r="O1765" s="16">
        <v>0</v>
      </c>
      <c r="P1765" s="2"/>
      <c r="Q1765" s="16">
        <f t="shared" si="62"/>
        <v>77368</v>
      </c>
      <c r="T1765" s="14"/>
    </row>
    <row r="1766" spans="1:21" ht="11.85" customHeight="1" x14ac:dyDescent="0.2">
      <c r="A1766" s="3" t="s">
        <v>269</v>
      </c>
      <c r="C1766" s="2">
        <f>SUM(C1756:C1765)</f>
        <v>464002.3</v>
      </c>
      <c r="D1766" s="2"/>
      <c r="E1766" s="2">
        <f>SUM(E1756:E1765)</f>
        <v>1030999.6399999999</v>
      </c>
      <c r="F1766" s="2"/>
      <c r="G1766" s="2">
        <f>SUM(G1756:G1765)</f>
        <v>1139118.3900000001</v>
      </c>
      <c r="H1766" s="2"/>
      <c r="I1766" s="2">
        <f>SUM(I1756:I1765)</f>
        <v>1232793</v>
      </c>
      <c r="J1766" s="2"/>
      <c r="K1766" s="4">
        <f>SUM(K1756:K1765)</f>
        <v>1275085</v>
      </c>
      <c r="L1766" s="2"/>
      <c r="M1766" s="4">
        <f>SUM(M1756:M1765)</f>
        <v>1412293</v>
      </c>
      <c r="N1766" s="2"/>
      <c r="O1766" s="4">
        <f>SUM(O1756:O1765)</f>
        <v>0</v>
      </c>
      <c r="P1766" s="2"/>
      <c r="Q1766" s="4">
        <f>SUM(Q1756:Q1765)</f>
        <v>1412293</v>
      </c>
      <c r="R1766" s="2"/>
      <c r="U1766" s="2"/>
    </row>
    <row r="1767" spans="1:21" ht="11.85" customHeight="1" x14ac:dyDescent="0.2">
      <c r="D1767" s="2"/>
      <c r="F1767" s="2"/>
      <c r="H1767" s="2"/>
      <c r="J1767" s="2"/>
      <c r="L1767" s="2"/>
      <c r="N1767" s="2"/>
      <c r="P1767" s="2"/>
    </row>
    <row r="1768" spans="1:21" ht="11.85" customHeight="1" x14ac:dyDescent="0.2">
      <c r="A1768" s="13" t="s">
        <v>270</v>
      </c>
      <c r="D1768" s="2"/>
      <c r="F1768" s="2"/>
      <c r="H1768" s="2"/>
      <c r="J1768" s="2"/>
      <c r="L1768" s="2"/>
      <c r="N1768" s="2"/>
      <c r="P1768" s="2"/>
    </row>
    <row r="1769" spans="1:21" ht="11.85" customHeight="1" x14ac:dyDescent="0.2">
      <c r="A1769" s="3" t="s">
        <v>890</v>
      </c>
      <c r="C1769" s="2">
        <v>0</v>
      </c>
      <c r="D1769" s="2"/>
      <c r="E1769" s="2">
        <v>250</v>
      </c>
      <c r="F1769" s="2"/>
      <c r="G1769" s="2">
        <v>250</v>
      </c>
      <c r="H1769" s="2"/>
      <c r="I1769" s="2">
        <v>500</v>
      </c>
      <c r="J1769" s="2"/>
      <c r="K1769" s="4">
        <v>500</v>
      </c>
      <c r="L1769" s="2"/>
      <c r="M1769" s="4">
        <v>500</v>
      </c>
      <c r="N1769" s="2"/>
      <c r="O1769" s="4">
        <v>0</v>
      </c>
      <c r="P1769" s="2"/>
      <c r="Q1769" s="4">
        <f t="shared" ref="Q1769:Q1781" si="63">M1769+O1769</f>
        <v>500</v>
      </c>
      <c r="T1769" s="14"/>
    </row>
    <row r="1770" spans="1:21" ht="11.85" customHeight="1" x14ac:dyDescent="0.2">
      <c r="A1770" s="3" t="s">
        <v>891</v>
      </c>
      <c r="C1770" s="2">
        <v>8784.09</v>
      </c>
      <c r="D1770" s="2"/>
      <c r="E1770" s="2">
        <v>8457.23</v>
      </c>
      <c r="F1770" s="2"/>
      <c r="G1770" s="2">
        <v>9547.93</v>
      </c>
      <c r="H1770" s="2"/>
      <c r="I1770" s="2">
        <v>10000</v>
      </c>
      <c r="J1770" s="2"/>
      <c r="K1770" s="4">
        <v>10000</v>
      </c>
      <c r="L1770" s="2"/>
      <c r="M1770" s="4">
        <v>10000</v>
      </c>
      <c r="N1770" s="2"/>
      <c r="O1770" s="4">
        <v>0</v>
      </c>
      <c r="P1770" s="2"/>
      <c r="Q1770" s="4">
        <f t="shared" si="63"/>
        <v>10000</v>
      </c>
      <c r="T1770" s="14"/>
    </row>
    <row r="1771" spans="1:21" ht="11.85" customHeight="1" x14ac:dyDescent="0.2">
      <c r="A1771" s="3" t="s">
        <v>892</v>
      </c>
      <c r="C1771" s="2">
        <v>15000</v>
      </c>
      <c r="D1771" s="2"/>
      <c r="E1771" s="2">
        <v>15000</v>
      </c>
      <c r="F1771" s="2"/>
      <c r="G1771" s="2">
        <v>12531.75</v>
      </c>
      <c r="H1771" s="2"/>
      <c r="I1771" s="2">
        <v>13000</v>
      </c>
      <c r="J1771" s="2"/>
      <c r="K1771" s="4">
        <v>13000</v>
      </c>
      <c r="L1771" s="2"/>
      <c r="M1771" s="4">
        <v>13000</v>
      </c>
      <c r="N1771" s="2"/>
      <c r="O1771" s="4">
        <v>0</v>
      </c>
      <c r="P1771" s="2"/>
      <c r="Q1771" s="4">
        <f t="shared" si="63"/>
        <v>13000</v>
      </c>
      <c r="T1771" s="14"/>
    </row>
    <row r="1772" spans="1:21" ht="11.85" customHeight="1" x14ac:dyDescent="0.2">
      <c r="A1772" s="3" t="s">
        <v>893</v>
      </c>
      <c r="C1772" s="2">
        <v>1480</v>
      </c>
      <c r="D1772" s="2"/>
      <c r="E1772" s="2">
        <v>320</v>
      </c>
      <c r="F1772" s="2"/>
      <c r="G1772" s="2">
        <v>1718.13</v>
      </c>
      <c r="H1772" s="2"/>
      <c r="I1772" s="2">
        <v>2500</v>
      </c>
      <c r="J1772" s="2"/>
      <c r="K1772" s="4">
        <v>2500</v>
      </c>
      <c r="L1772" s="2"/>
      <c r="M1772" s="4">
        <v>2500</v>
      </c>
      <c r="N1772" s="2"/>
      <c r="O1772" s="4">
        <v>0</v>
      </c>
      <c r="P1772" s="2"/>
      <c r="Q1772" s="4">
        <f t="shared" si="63"/>
        <v>2500</v>
      </c>
      <c r="T1772" s="14"/>
    </row>
    <row r="1773" spans="1:21" ht="11.85" customHeight="1" x14ac:dyDescent="0.2">
      <c r="A1773" s="3" t="s">
        <v>894</v>
      </c>
      <c r="C1773" s="2">
        <v>15677.48</v>
      </c>
      <c r="D1773" s="2"/>
      <c r="E1773" s="2">
        <v>16409.27</v>
      </c>
      <c r="F1773" s="2"/>
      <c r="G1773" s="2">
        <v>18157.63</v>
      </c>
      <c r="H1773" s="2"/>
      <c r="I1773" s="2">
        <v>20500</v>
      </c>
      <c r="J1773" s="2"/>
      <c r="K1773" s="4">
        <v>20500</v>
      </c>
      <c r="L1773" s="2"/>
      <c r="M1773" s="4">
        <v>22750</v>
      </c>
      <c r="N1773" s="2"/>
      <c r="O1773" s="4">
        <v>0</v>
      </c>
      <c r="P1773" s="2"/>
      <c r="Q1773" s="4">
        <f t="shared" si="63"/>
        <v>22750</v>
      </c>
      <c r="R1773" s="31"/>
      <c r="T1773" s="14"/>
    </row>
    <row r="1774" spans="1:21" ht="11.85" customHeight="1" x14ac:dyDescent="0.2">
      <c r="A1774" s="3" t="s">
        <v>895</v>
      </c>
      <c r="C1774" s="2">
        <v>47690.33</v>
      </c>
      <c r="D1774" s="2"/>
      <c r="E1774" s="2">
        <v>47002.239999999998</v>
      </c>
      <c r="F1774" s="2"/>
      <c r="G1774" s="2">
        <v>64657.16</v>
      </c>
      <c r="H1774" s="2"/>
      <c r="I1774" s="2">
        <v>26000</v>
      </c>
      <c r="J1774" s="2"/>
      <c r="K1774" s="4">
        <v>18500</v>
      </c>
      <c r="L1774" s="2"/>
      <c r="M1774" s="4">
        <v>18500</v>
      </c>
      <c r="N1774" s="2"/>
      <c r="O1774" s="4">
        <v>0</v>
      </c>
      <c r="P1774" s="2"/>
      <c r="Q1774" s="4">
        <f t="shared" si="63"/>
        <v>18500</v>
      </c>
      <c r="T1774" s="14"/>
    </row>
    <row r="1775" spans="1:21" ht="11.85" hidden="1" customHeight="1" x14ac:dyDescent="0.2">
      <c r="A1775" s="3" t="s">
        <v>896</v>
      </c>
      <c r="C1775" s="2">
        <v>0</v>
      </c>
      <c r="D1775" s="2"/>
      <c r="E1775" s="2">
        <v>0</v>
      </c>
      <c r="F1775" s="2"/>
      <c r="G1775" s="2">
        <v>0</v>
      </c>
      <c r="H1775" s="2"/>
      <c r="I1775" s="2">
        <v>0</v>
      </c>
      <c r="J1775" s="2"/>
      <c r="K1775" s="4">
        <v>0</v>
      </c>
      <c r="L1775" s="2"/>
      <c r="M1775" s="4">
        <v>0</v>
      </c>
      <c r="N1775" s="2"/>
      <c r="O1775" s="4">
        <v>0</v>
      </c>
      <c r="P1775" s="2"/>
      <c r="Q1775" s="4">
        <f t="shared" si="63"/>
        <v>0</v>
      </c>
      <c r="T1775" s="14"/>
    </row>
    <row r="1776" spans="1:21" ht="11.85" hidden="1" customHeight="1" x14ac:dyDescent="0.2">
      <c r="A1776" s="3" t="s">
        <v>897</v>
      </c>
      <c r="C1776" s="2">
        <v>0</v>
      </c>
      <c r="D1776" s="2"/>
      <c r="E1776" s="2">
        <v>0</v>
      </c>
      <c r="F1776" s="2"/>
      <c r="G1776" s="2">
        <v>0</v>
      </c>
      <c r="H1776" s="2"/>
      <c r="I1776" s="2">
        <v>0</v>
      </c>
      <c r="J1776" s="2"/>
      <c r="K1776" s="4">
        <v>0</v>
      </c>
      <c r="L1776" s="2"/>
      <c r="M1776" s="4">
        <v>0</v>
      </c>
      <c r="N1776" s="2"/>
      <c r="O1776" s="4">
        <v>0</v>
      </c>
      <c r="P1776" s="2"/>
      <c r="Q1776" s="4">
        <f t="shared" si="63"/>
        <v>0</v>
      </c>
      <c r="T1776" s="14"/>
    </row>
    <row r="1777" spans="1:20" ht="11.85" customHeight="1" x14ac:dyDescent="0.2">
      <c r="A1777" s="3" t="s">
        <v>898</v>
      </c>
      <c r="C1777" s="2">
        <v>2212.4</v>
      </c>
      <c r="D1777" s="2"/>
      <c r="E1777" s="2">
        <v>2266.61</v>
      </c>
      <c r="F1777" s="2"/>
      <c r="G1777" s="2">
        <v>2311.36</v>
      </c>
      <c r="H1777" s="2"/>
      <c r="I1777" s="2">
        <v>2700</v>
      </c>
      <c r="J1777" s="2"/>
      <c r="K1777" s="4">
        <v>2700</v>
      </c>
      <c r="L1777" s="2"/>
      <c r="M1777" s="4">
        <v>3000</v>
      </c>
      <c r="N1777" s="2"/>
      <c r="O1777" s="4">
        <v>0</v>
      </c>
      <c r="P1777" s="2"/>
      <c r="Q1777" s="4">
        <f t="shared" si="63"/>
        <v>3000</v>
      </c>
      <c r="T1777" s="14"/>
    </row>
    <row r="1778" spans="1:20" ht="11.85" customHeight="1" x14ac:dyDescent="0.2">
      <c r="A1778" s="3" t="s">
        <v>899</v>
      </c>
      <c r="C1778" s="2">
        <v>0</v>
      </c>
      <c r="D1778" s="2"/>
      <c r="E1778" s="2">
        <v>0</v>
      </c>
      <c r="F1778" s="2"/>
      <c r="G1778" s="2">
        <v>0</v>
      </c>
      <c r="H1778" s="2"/>
      <c r="I1778" s="2">
        <v>0</v>
      </c>
      <c r="J1778" s="2"/>
      <c r="K1778" s="4">
        <v>0</v>
      </c>
      <c r="L1778" s="2"/>
      <c r="M1778" s="4">
        <v>0</v>
      </c>
      <c r="N1778" s="2"/>
      <c r="O1778" s="4">
        <v>0</v>
      </c>
      <c r="P1778" s="2"/>
      <c r="Q1778" s="4">
        <f t="shared" si="63"/>
        <v>0</v>
      </c>
      <c r="T1778" s="14"/>
    </row>
    <row r="1779" spans="1:20" ht="11.85" customHeight="1" x14ac:dyDescent="0.2">
      <c r="A1779" s="3" t="s">
        <v>900</v>
      </c>
      <c r="C1779" s="2">
        <v>502.23</v>
      </c>
      <c r="D1779" s="2"/>
      <c r="E1779" s="2">
        <v>870.84</v>
      </c>
      <c r="F1779" s="2"/>
      <c r="G1779" s="2">
        <v>980.16</v>
      </c>
      <c r="H1779" s="2"/>
      <c r="I1779" s="2">
        <v>1000</v>
      </c>
      <c r="J1779" s="2"/>
      <c r="K1779" s="4">
        <v>1000</v>
      </c>
      <c r="L1779" s="2"/>
      <c r="M1779" s="4">
        <v>1000</v>
      </c>
      <c r="N1779" s="2"/>
      <c r="O1779" s="4">
        <v>0</v>
      </c>
      <c r="P1779" s="2"/>
      <c r="Q1779" s="4">
        <f t="shared" si="63"/>
        <v>1000</v>
      </c>
      <c r="T1779" s="14"/>
    </row>
    <row r="1780" spans="1:20" ht="11.85" customHeight="1" x14ac:dyDescent="0.2">
      <c r="A1780" s="3" t="s">
        <v>901</v>
      </c>
      <c r="C1780" s="2">
        <v>969.5</v>
      </c>
      <c r="D1780" s="2"/>
      <c r="E1780" s="2">
        <v>1615.5</v>
      </c>
      <c r="F1780" s="2"/>
      <c r="G1780" s="2">
        <v>5058.26</v>
      </c>
      <c r="H1780" s="2"/>
      <c r="I1780" s="2">
        <v>5600</v>
      </c>
      <c r="J1780" s="2"/>
      <c r="K1780" s="4">
        <v>5600</v>
      </c>
      <c r="L1780" s="2"/>
      <c r="M1780" s="4">
        <v>7000</v>
      </c>
      <c r="N1780" s="2"/>
      <c r="O1780" s="4">
        <v>0</v>
      </c>
      <c r="P1780" s="2"/>
      <c r="Q1780" s="4">
        <f t="shared" si="63"/>
        <v>7000</v>
      </c>
      <c r="T1780" s="14"/>
    </row>
    <row r="1781" spans="1:20" ht="11.85" customHeight="1" x14ac:dyDescent="0.2">
      <c r="A1781" s="3" t="s">
        <v>902</v>
      </c>
      <c r="C1781" s="15">
        <v>958.5</v>
      </c>
      <c r="D1781" s="2"/>
      <c r="E1781" s="15">
        <v>2432.06</v>
      </c>
      <c r="F1781" s="2"/>
      <c r="G1781" s="15">
        <v>1152.3</v>
      </c>
      <c r="H1781" s="2"/>
      <c r="I1781" s="15">
        <v>1500</v>
      </c>
      <c r="J1781" s="2"/>
      <c r="K1781" s="16">
        <v>1500</v>
      </c>
      <c r="L1781" s="2"/>
      <c r="M1781" s="16">
        <v>300</v>
      </c>
      <c r="N1781" s="2"/>
      <c r="O1781" s="16">
        <v>0</v>
      </c>
      <c r="P1781" s="2"/>
      <c r="Q1781" s="16">
        <f t="shared" si="63"/>
        <v>300</v>
      </c>
      <c r="T1781" s="14"/>
    </row>
    <row r="1782" spans="1:20" ht="11.85" customHeight="1" x14ac:dyDescent="0.2">
      <c r="A1782" s="3" t="s">
        <v>287</v>
      </c>
      <c r="C1782" s="2">
        <f>SUM(C1769:C1781)</f>
        <v>93274.529999999984</v>
      </c>
      <c r="D1782" s="2"/>
      <c r="E1782" s="2">
        <f>SUM(E1769:E1781)</f>
        <v>94623.749999999985</v>
      </c>
      <c r="F1782" s="2"/>
      <c r="G1782" s="2">
        <f>SUM(G1769:G1781)</f>
        <v>116364.68000000001</v>
      </c>
      <c r="H1782" s="2"/>
      <c r="I1782" s="2">
        <f>SUM(I1769:I1781)</f>
        <v>83300</v>
      </c>
      <c r="J1782" s="2"/>
      <c r="K1782" s="4">
        <f>SUM(K1769:K1781)</f>
        <v>75800</v>
      </c>
      <c r="L1782" s="2"/>
      <c r="M1782" s="4">
        <f>SUM(M1769:M1781)</f>
        <v>78550</v>
      </c>
      <c r="N1782" s="2"/>
      <c r="O1782" s="4">
        <f>SUM(O1769:O1781)</f>
        <v>0</v>
      </c>
      <c r="P1782" s="2"/>
      <c r="Q1782" s="4">
        <f>SUM(Q1769:Q1781)</f>
        <v>78550</v>
      </c>
      <c r="R1782" s="4"/>
    </row>
    <row r="1783" spans="1:20" ht="11.85" customHeight="1" x14ac:dyDescent="0.2">
      <c r="D1783" s="2"/>
      <c r="F1783" s="2"/>
      <c r="H1783" s="2"/>
      <c r="J1783" s="2"/>
      <c r="L1783" s="2"/>
      <c r="N1783" s="2"/>
      <c r="P1783" s="2"/>
    </row>
    <row r="1784" spans="1:20" ht="11.85" customHeight="1" x14ac:dyDescent="0.2">
      <c r="A1784" s="13" t="s">
        <v>288</v>
      </c>
      <c r="D1784" s="2"/>
      <c r="F1784" s="2"/>
      <c r="H1784" s="2"/>
      <c r="J1784" s="2"/>
      <c r="L1784" s="2"/>
      <c r="N1784" s="2"/>
      <c r="P1784" s="2"/>
    </row>
    <row r="1785" spans="1:20" ht="11.85" customHeight="1" x14ac:dyDescent="0.2">
      <c r="A1785" s="3" t="s">
        <v>903</v>
      </c>
      <c r="C1785" s="2">
        <v>1153.54</v>
      </c>
      <c r="D1785" s="2"/>
      <c r="E1785" s="2">
        <v>2211.8200000000002</v>
      </c>
      <c r="F1785" s="2"/>
      <c r="G1785" s="2">
        <v>851.87</v>
      </c>
      <c r="H1785" s="2"/>
      <c r="I1785" s="2">
        <v>2500</v>
      </c>
      <c r="J1785" s="2"/>
      <c r="K1785" s="4">
        <v>500</v>
      </c>
      <c r="L1785" s="2"/>
      <c r="M1785" s="4">
        <v>2500</v>
      </c>
      <c r="N1785" s="2"/>
      <c r="O1785" s="4">
        <v>0</v>
      </c>
      <c r="P1785" s="2"/>
      <c r="Q1785" s="4">
        <f t="shared" ref="Q1785:Q1803" si="64">M1785+O1785</f>
        <v>2500</v>
      </c>
      <c r="T1785" s="14"/>
    </row>
    <row r="1786" spans="1:20" ht="11.85" customHeight="1" x14ac:dyDescent="0.2">
      <c r="A1786" s="3" t="s">
        <v>904</v>
      </c>
      <c r="C1786" s="2">
        <v>1128.27</v>
      </c>
      <c r="D1786" s="2"/>
      <c r="E1786" s="2">
        <v>1283.79</v>
      </c>
      <c r="F1786" s="2"/>
      <c r="G1786" s="2">
        <v>8502.09</v>
      </c>
      <c r="H1786" s="2"/>
      <c r="I1786" s="2">
        <v>5000</v>
      </c>
      <c r="J1786" s="2"/>
      <c r="K1786" s="4">
        <v>5000</v>
      </c>
      <c r="L1786" s="2"/>
      <c r="M1786" s="4">
        <v>5900</v>
      </c>
      <c r="N1786" s="2"/>
      <c r="O1786" s="4">
        <v>0</v>
      </c>
      <c r="P1786" s="2"/>
      <c r="Q1786" s="4">
        <f t="shared" si="64"/>
        <v>5900</v>
      </c>
      <c r="T1786" s="14"/>
    </row>
    <row r="1787" spans="1:20" ht="11.85" customHeight="1" x14ac:dyDescent="0.2">
      <c r="A1787" s="3" t="s">
        <v>905</v>
      </c>
      <c r="C1787" s="2">
        <v>3883.39</v>
      </c>
      <c r="D1787" s="2"/>
      <c r="E1787" s="2">
        <v>4413.08</v>
      </c>
      <c r="F1787" s="2"/>
      <c r="G1787" s="2">
        <v>3415</v>
      </c>
      <c r="H1787" s="2"/>
      <c r="I1787" s="2">
        <v>6000</v>
      </c>
      <c r="J1787" s="2"/>
      <c r="K1787" s="4">
        <v>4500</v>
      </c>
      <c r="L1787" s="2"/>
      <c r="M1787" s="4">
        <v>6000</v>
      </c>
      <c r="N1787" s="2"/>
      <c r="O1787" s="4">
        <v>0</v>
      </c>
      <c r="P1787" s="2"/>
      <c r="Q1787" s="4">
        <f t="shared" si="64"/>
        <v>6000</v>
      </c>
      <c r="T1787" s="14"/>
    </row>
    <row r="1788" spans="1:20" ht="11.85" customHeight="1" x14ac:dyDescent="0.2">
      <c r="A1788" s="3" t="s">
        <v>906</v>
      </c>
      <c r="C1788" s="2">
        <v>6153.75</v>
      </c>
      <c r="D1788" s="2"/>
      <c r="E1788" s="2">
        <v>6620.19</v>
      </c>
      <c r="F1788" s="2"/>
      <c r="G1788" s="2">
        <v>7121.57</v>
      </c>
      <c r="H1788" s="2"/>
      <c r="I1788" s="2">
        <v>9000</v>
      </c>
      <c r="J1788" s="2"/>
      <c r="K1788" s="4">
        <v>9000</v>
      </c>
      <c r="L1788" s="2"/>
      <c r="M1788" s="4">
        <v>9000</v>
      </c>
      <c r="N1788" s="2"/>
      <c r="O1788" s="4">
        <v>0</v>
      </c>
      <c r="P1788" s="2"/>
      <c r="Q1788" s="4">
        <f t="shared" si="64"/>
        <v>9000</v>
      </c>
      <c r="T1788" s="14"/>
    </row>
    <row r="1789" spans="1:20" ht="11.85" customHeight="1" x14ac:dyDescent="0.2">
      <c r="A1789" s="3" t="s">
        <v>907</v>
      </c>
      <c r="C1789" s="2">
        <v>10051.43</v>
      </c>
      <c r="D1789" s="2"/>
      <c r="E1789" s="2">
        <v>7992.01</v>
      </c>
      <c r="F1789" s="2"/>
      <c r="G1789" s="2">
        <v>6935.27</v>
      </c>
      <c r="H1789" s="2"/>
      <c r="I1789" s="2">
        <v>10000</v>
      </c>
      <c r="J1789" s="2"/>
      <c r="K1789" s="4">
        <v>22700</v>
      </c>
      <c r="L1789" s="2"/>
      <c r="M1789" s="4">
        <v>10000</v>
      </c>
      <c r="N1789" s="2"/>
      <c r="O1789" s="4">
        <v>0</v>
      </c>
      <c r="P1789" s="2"/>
      <c r="Q1789" s="4">
        <f t="shared" si="64"/>
        <v>10000</v>
      </c>
      <c r="T1789" s="14"/>
    </row>
    <row r="1790" spans="1:20" ht="11.85" customHeight="1" x14ac:dyDescent="0.2">
      <c r="A1790" s="3" t="s">
        <v>908</v>
      </c>
      <c r="C1790" s="2">
        <v>5944.5</v>
      </c>
      <c r="D1790" s="2"/>
      <c r="E1790" s="2">
        <v>13459.1</v>
      </c>
      <c r="F1790" s="2"/>
      <c r="G1790" s="2">
        <v>111.02</v>
      </c>
      <c r="H1790" s="2"/>
      <c r="I1790" s="2">
        <v>2500</v>
      </c>
      <c r="J1790" s="2"/>
      <c r="K1790" s="4">
        <v>500</v>
      </c>
      <c r="L1790" s="2"/>
      <c r="M1790" s="4">
        <v>2500</v>
      </c>
      <c r="N1790" s="2"/>
      <c r="O1790" s="4">
        <v>0</v>
      </c>
      <c r="P1790" s="2"/>
      <c r="Q1790" s="4">
        <f t="shared" si="64"/>
        <v>2500</v>
      </c>
      <c r="T1790" s="14"/>
    </row>
    <row r="1791" spans="1:20" ht="11.85" customHeight="1" x14ac:dyDescent="0.2">
      <c r="A1791" s="3" t="s">
        <v>909</v>
      </c>
      <c r="C1791" s="2">
        <v>1678.64</v>
      </c>
      <c r="D1791" s="2"/>
      <c r="E1791" s="2">
        <v>3174.37</v>
      </c>
      <c r="F1791" s="2"/>
      <c r="G1791" s="2">
        <v>2471.83</v>
      </c>
      <c r="H1791" s="2"/>
      <c r="I1791" s="2">
        <v>4000</v>
      </c>
      <c r="J1791" s="2"/>
      <c r="K1791" s="4">
        <v>1500</v>
      </c>
      <c r="L1791" s="2"/>
      <c r="M1791" s="4">
        <v>4000</v>
      </c>
      <c r="N1791" s="2"/>
      <c r="O1791" s="4">
        <v>0</v>
      </c>
      <c r="P1791" s="2"/>
      <c r="Q1791" s="4">
        <f t="shared" si="64"/>
        <v>4000</v>
      </c>
      <c r="T1791" s="14"/>
    </row>
    <row r="1792" spans="1:20" ht="11.85" customHeight="1" x14ac:dyDescent="0.2">
      <c r="A1792" s="3" t="s">
        <v>910</v>
      </c>
      <c r="C1792" s="2">
        <v>0</v>
      </c>
      <c r="D1792" s="2"/>
      <c r="E1792" s="2">
        <v>629.9</v>
      </c>
      <c r="F1792" s="2"/>
      <c r="G1792" s="2">
        <v>0</v>
      </c>
      <c r="H1792" s="2"/>
      <c r="I1792" s="2">
        <v>500</v>
      </c>
      <c r="J1792" s="2"/>
      <c r="K1792" s="4">
        <v>500</v>
      </c>
      <c r="L1792" s="2"/>
      <c r="M1792" s="4">
        <v>1000</v>
      </c>
      <c r="N1792" s="2"/>
      <c r="O1792" s="4">
        <v>0</v>
      </c>
      <c r="P1792" s="2"/>
      <c r="Q1792" s="4">
        <f t="shared" si="64"/>
        <v>1000</v>
      </c>
      <c r="T1792" s="14"/>
    </row>
    <row r="1793" spans="1:21" ht="11.85" customHeight="1" x14ac:dyDescent="0.2">
      <c r="A1793" s="3" t="s">
        <v>911</v>
      </c>
      <c r="C1793" s="2">
        <v>0</v>
      </c>
      <c r="D1793" s="2"/>
      <c r="E1793" s="2">
        <v>4626.6099999999997</v>
      </c>
      <c r="F1793" s="2"/>
      <c r="G1793" s="2">
        <v>1142.47</v>
      </c>
      <c r="H1793" s="2"/>
      <c r="I1793" s="2">
        <v>3500</v>
      </c>
      <c r="J1793" s="2"/>
      <c r="K1793" s="4">
        <v>1800</v>
      </c>
      <c r="L1793" s="2"/>
      <c r="M1793" s="4">
        <v>3500</v>
      </c>
      <c r="N1793" s="2"/>
      <c r="O1793" s="4">
        <v>0</v>
      </c>
      <c r="P1793" s="2"/>
      <c r="Q1793" s="4">
        <f t="shared" si="64"/>
        <v>3500</v>
      </c>
      <c r="T1793" s="14"/>
    </row>
    <row r="1794" spans="1:21" ht="11.85" customHeight="1" x14ac:dyDescent="0.2">
      <c r="A1794" s="3" t="s">
        <v>912</v>
      </c>
      <c r="C1794" s="2">
        <v>0</v>
      </c>
      <c r="D1794" s="2"/>
      <c r="E1794" s="2">
        <v>643.54</v>
      </c>
      <c r="F1794" s="2"/>
      <c r="G1794" s="2">
        <v>0</v>
      </c>
      <c r="H1794" s="2"/>
      <c r="I1794" s="2">
        <v>0</v>
      </c>
      <c r="J1794" s="2"/>
      <c r="K1794" s="4">
        <v>0</v>
      </c>
      <c r="L1794" s="2"/>
      <c r="M1794" s="4">
        <v>0</v>
      </c>
      <c r="N1794" s="2"/>
      <c r="O1794" s="4">
        <v>0</v>
      </c>
      <c r="P1794" s="2"/>
      <c r="Q1794" s="4">
        <f t="shared" si="64"/>
        <v>0</v>
      </c>
      <c r="T1794" s="14"/>
    </row>
    <row r="1795" spans="1:21" ht="11.85" customHeight="1" x14ac:dyDescent="0.2">
      <c r="A1795" s="3" t="s">
        <v>913</v>
      </c>
      <c r="C1795" s="2">
        <v>3325.46</v>
      </c>
      <c r="D1795" s="2"/>
      <c r="E1795" s="2">
        <v>3511.77</v>
      </c>
      <c r="F1795" s="2"/>
      <c r="G1795" s="2">
        <v>2904.6</v>
      </c>
      <c r="H1795" s="2"/>
      <c r="I1795" s="2">
        <v>4500</v>
      </c>
      <c r="J1795" s="2"/>
      <c r="K1795" s="4">
        <v>3500</v>
      </c>
      <c r="L1795" s="2"/>
      <c r="M1795" s="4">
        <v>4500</v>
      </c>
      <c r="N1795" s="2"/>
      <c r="O1795" s="4">
        <v>0</v>
      </c>
      <c r="P1795" s="2"/>
      <c r="Q1795" s="4">
        <f t="shared" si="64"/>
        <v>4500</v>
      </c>
      <c r="T1795" s="14"/>
    </row>
    <row r="1796" spans="1:21" ht="11.85" customHeight="1" x14ac:dyDescent="0.2">
      <c r="A1796" s="3" t="s">
        <v>914</v>
      </c>
      <c r="C1796" s="2">
        <v>906</v>
      </c>
      <c r="D1796" s="2"/>
      <c r="E1796" s="2">
        <v>1383.15</v>
      </c>
      <c r="F1796" s="2"/>
      <c r="G1796" s="2">
        <v>2449.98</v>
      </c>
      <c r="H1796" s="2"/>
      <c r="I1796" s="2">
        <v>1500</v>
      </c>
      <c r="J1796" s="2"/>
      <c r="K1796" s="4">
        <v>2400</v>
      </c>
      <c r="L1796" s="2"/>
      <c r="M1796" s="4">
        <v>2500</v>
      </c>
      <c r="N1796" s="2"/>
      <c r="O1796" s="4">
        <v>0</v>
      </c>
      <c r="P1796" s="2"/>
      <c r="Q1796" s="4">
        <f t="shared" si="64"/>
        <v>2500</v>
      </c>
      <c r="T1796" s="14"/>
    </row>
    <row r="1797" spans="1:21" ht="11.85" customHeight="1" x14ac:dyDescent="0.2">
      <c r="A1797" s="3" t="s">
        <v>915</v>
      </c>
      <c r="C1797" s="2">
        <v>0</v>
      </c>
      <c r="D1797" s="2"/>
      <c r="E1797" s="2">
        <v>0</v>
      </c>
      <c r="F1797" s="2"/>
      <c r="G1797" s="2">
        <v>0</v>
      </c>
      <c r="H1797" s="2"/>
      <c r="I1797" s="2">
        <v>0</v>
      </c>
      <c r="J1797" s="2"/>
      <c r="K1797" s="4">
        <v>0</v>
      </c>
      <c r="L1797" s="2"/>
      <c r="M1797" s="4">
        <v>0</v>
      </c>
      <c r="N1797" s="2"/>
      <c r="O1797" s="4">
        <v>0</v>
      </c>
      <c r="P1797" s="2"/>
      <c r="Q1797" s="4">
        <f t="shared" si="64"/>
        <v>0</v>
      </c>
      <c r="T1797" s="14"/>
    </row>
    <row r="1798" spans="1:21" ht="11.85" customHeight="1" x14ac:dyDescent="0.2">
      <c r="A1798" s="3" t="s">
        <v>916</v>
      </c>
      <c r="C1798" s="2">
        <v>3089.53</v>
      </c>
      <c r="D1798" s="2"/>
      <c r="E1798" s="2">
        <v>10283.41</v>
      </c>
      <c r="F1798" s="2"/>
      <c r="G1798" s="2">
        <v>4742.57</v>
      </c>
      <c r="H1798" s="2"/>
      <c r="I1798" s="2">
        <v>5500</v>
      </c>
      <c r="J1798" s="2"/>
      <c r="K1798" s="4">
        <v>5500</v>
      </c>
      <c r="L1798" s="2"/>
      <c r="M1798" s="4">
        <v>5500</v>
      </c>
      <c r="N1798" s="2"/>
      <c r="O1798" s="4">
        <v>0</v>
      </c>
      <c r="P1798" s="2"/>
      <c r="Q1798" s="4">
        <f t="shared" si="64"/>
        <v>5500</v>
      </c>
      <c r="T1798" s="14"/>
    </row>
    <row r="1799" spans="1:21" ht="11.85" customHeight="1" x14ac:dyDescent="0.2">
      <c r="A1799" s="3" t="s">
        <v>917</v>
      </c>
      <c r="C1799" s="2">
        <v>19737.36</v>
      </c>
      <c r="D1799" s="2"/>
      <c r="E1799" s="2">
        <v>31104.49</v>
      </c>
      <c r="F1799" s="2"/>
      <c r="G1799" s="2">
        <v>34091.32</v>
      </c>
      <c r="H1799" s="2"/>
      <c r="I1799" s="2">
        <v>35000</v>
      </c>
      <c r="J1799" s="2"/>
      <c r="K1799" s="4">
        <v>33000</v>
      </c>
      <c r="L1799" s="2"/>
      <c r="M1799" s="4">
        <v>36000</v>
      </c>
      <c r="N1799" s="2"/>
      <c r="O1799" s="4">
        <v>0</v>
      </c>
      <c r="P1799" s="2"/>
      <c r="Q1799" s="4">
        <f t="shared" si="64"/>
        <v>36000</v>
      </c>
      <c r="T1799" s="14"/>
    </row>
    <row r="1800" spans="1:21" ht="11.85" customHeight="1" x14ac:dyDescent="0.2">
      <c r="A1800" s="3" t="s">
        <v>918</v>
      </c>
      <c r="C1800" s="2">
        <v>0</v>
      </c>
      <c r="D1800" s="2"/>
      <c r="E1800" s="2">
        <v>0</v>
      </c>
      <c r="F1800" s="2"/>
      <c r="G1800" s="2">
        <v>0</v>
      </c>
      <c r="H1800" s="2"/>
      <c r="I1800" s="2">
        <v>0</v>
      </c>
      <c r="J1800" s="2"/>
      <c r="K1800" s="4">
        <v>0</v>
      </c>
      <c r="L1800" s="2"/>
      <c r="M1800" s="4">
        <v>0</v>
      </c>
      <c r="N1800" s="2"/>
      <c r="O1800" s="4">
        <v>0</v>
      </c>
      <c r="P1800" s="2"/>
      <c r="Q1800" s="4">
        <f t="shared" si="64"/>
        <v>0</v>
      </c>
      <c r="T1800" s="14"/>
    </row>
    <row r="1801" spans="1:21" ht="11.85" hidden="1" customHeight="1" x14ac:dyDescent="0.2">
      <c r="A1801" s="3" t="s">
        <v>919</v>
      </c>
      <c r="C1801" s="2">
        <v>0</v>
      </c>
      <c r="D1801" s="2"/>
      <c r="E1801" s="2">
        <v>0</v>
      </c>
      <c r="F1801" s="2"/>
      <c r="G1801" s="2">
        <v>0</v>
      </c>
      <c r="H1801" s="2"/>
      <c r="I1801" s="2">
        <v>0</v>
      </c>
      <c r="J1801" s="2"/>
      <c r="K1801" s="4">
        <v>0</v>
      </c>
      <c r="L1801" s="2"/>
      <c r="M1801" s="4">
        <v>0</v>
      </c>
      <c r="N1801" s="2"/>
      <c r="O1801" s="4">
        <v>0</v>
      </c>
      <c r="P1801" s="2"/>
      <c r="Q1801" s="4">
        <f t="shared" si="64"/>
        <v>0</v>
      </c>
      <c r="T1801" s="14"/>
    </row>
    <row r="1802" spans="1:21" ht="11.85" customHeight="1" x14ac:dyDescent="0.2">
      <c r="A1802" s="3" t="s">
        <v>920</v>
      </c>
      <c r="C1802" s="2">
        <v>5977.02</v>
      </c>
      <c r="D1802" s="2"/>
      <c r="E1802" s="2">
        <v>6358.64</v>
      </c>
      <c r="F1802" s="2"/>
      <c r="G1802" s="2">
        <v>4486.2</v>
      </c>
      <c r="H1802" s="2"/>
      <c r="I1802" s="2">
        <v>3000</v>
      </c>
      <c r="J1802" s="2"/>
      <c r="K1802" s="4">
        <v>5000</v>
      </c>
      <c r="L1802" s="2"/>
      <c r="M1802" s="4">
        <v>9520</v>
      </c>
      <c r="N1802" s="2"/>
      <c r="O1802" s="4">
        <v>3000</v>
      </c>
      <c r="P1802" s="2"/>
      <c r="Q1802" s="4">
        <f t="shared" si="64"/>
        <v>12520</v>
      </c>
      <c r="T1802" s="14"/>
    </row>
    <row r="1803" spans="1:21" ht="11.85" customHeight="1" x14ac:dyDescent="0.2">
      <c r="A1803" s="3" t="s">
        <v>921</v>
      </c>
      <c r="C1803" s="15">
        <v>53441.94</v>
      </c>
      <c r="D1803" s="2"/>
      <c r="E1803" s="15">
        <v>52698.69</v>
      </c>
      <c r="F1803" s="2"/>
      <c r="G1803" s="15">
        <v>47138.76</v>
      </c>
      <c r="H1803" s="2"/>
      <c r="I1803" s="15">
        <v>45300</v>
      </c>
      <c r="J1803" s="2"/>
      <c r="K1803" s="16">
        <v>60300</v>
      </c>
      <c r="L1803" s="2"/>
      <c r="M1803" s="16">
        <v>81200</v>
      </c>
      <c r="N1803" s="2"/>
      <c r="O1803" s="16">
        <v>27000</v>
      </c>
      <c r="P1803" s="2"/>
      <c r="Q1803" s="16">
        <f t="shared" si="64"/>
        <v>108200</v>
      </c>
      <c r="T1803" s="14"/>
    </row>
    <row r="1804" spans="1:21" ht="11.85" customHeight="1" x14ac:dyDescent="0.2">
      <c r="A1804" s="3" t="s">
        <v>310</v>
      </c>
      <c r="C1804" s="2">
        <f>SUM(C1785:C1789)+SUM(C1790:C1803)</f>
        <v>116470.83000000002</v>
      </c>
      <c r="D1804" s="2"/>
      <c r="E1804" s="2">
        <f>SUM(E1785:E1789)+SUM(E1790:E1803)</f>
        <v>150394.56</v>
      </c>
      <c r="F1804" s="2"/>
      <c r="G1804" s="2">
        <f>SUM(G1785:G1789)+SUM(G1790:G1803)</f>
        <v>126364.55</v>
      </c>
      <c r="H1804" s="2"/>
      <c r="I1804" s="2">
        <f>SUM(I1785:I1789)+SUM(I1790:I1803)</f>
        <v>137800</v>
      </c>
      <c r="J1804" s="2"/>
      <c r="K1804" s="4">
        <f>SUM(K1785:K1789)+SUM(K1790:K1803)</f>
        <v>155700</v>
      </c>
      <c r="L1804" s="2"/>
      <c r="M1804" s="4">
        <f>SUM(M1785:M1789)+SUM(M1790:M1803)</f>
        <v>183620</v>
      </c>
      <c r="N1804" s="2"/>
      <c r="O1804" s="4">
        <f>SUM(O1785:O1789)+SUM(O1790:O1803)</f>
        <v>30000</v>
      </c>
      <c r="P1804" s="2"/>
      <c r="Q1804" s="4">
        <f>SUM(Q1785:Q1789)+SUM(Q1790:Q1803)</f>
        <v>213620</v>
      </c>
      <c r="R1804" s="2"/>
      <c r="U1804" s="2"/>
    </row>
    <row r="1805" spans="1:21" ht="11.85" customHeight="1" x14ac:dyDescent="0.2">
      <c r="D1805" s="2"/>
      <c r="F1805" s="2"/>
      <c r="H1805" s="2"/>
      <c r="J1805" s="2"/>
      <c r="L1805" s="2"/>
      <c r="N1805" s="2"/>
      <c r="P1805" s="2"/>
    </row>
    <row r="1806" spans="1:21" ht="11.85" customHeight="1" x14ac:dyDescent="0.2">
      <c r="D1806" s="2"/>
      <c r="F1806" s="2"/>
      <c r="H1806" s="2"/>
      <c r="J1806" s="2"/>
      <c r="L1806" s="2"/>
      <c r="N1806" s="2"/>
      <c r="P1806" s="2"/>
    </row>
    <row r="1807" spans="1:21" ht="11.85" customHeight="1" x14ac:dyDescent="0.2">
      <c r="D1807" s="2"/>
      <c r="F1807" s="2"/>
      <c r="H1807" s="2"/>
      <c r="J1807" s="2"/>
      <c r="L1807" s="2"/>
      <c r="N1807" s="2"/>
      <c r="P1807" s="2"/>
    </row>
    <row r="1808" spans="1:21" ht="11.85" customHeight="1" x14ac:dyDescent="0.2">
      <c r="D1808" s="2"/>
      <c r="F1808" s="2"/>
      <c r="H1808" s="2"/>
      <c r="J1808" s="2"/>
      <c r="L1808" s="2"/>
      <c r="N1808" s="2"/>
      <c r="P1808" s="2"/>
    </row>
    <row r="1809" spans="1:21" ht="11.85" customHeight="1" x14ac:dyDescent="0.2">
      <c r="A1809" s="1"/>
      <c r="B1809" s="1"/>
      <c r="E1809" s="2" t="str">
        <f>$E$1</f>
        <v>CITY OF BRADY</v>
      </c>
    </row>
    <row r="1810" spans="1:21" ht="11.85" customHeight="1" x14ac:dyDescent="0.2">
      <c r="E1810" s="2" t="str">
        <f>$E$2</f>
        <v>BUDGET REPORT</v>
      </c>
    </row>
    <row r="1811" spans="1:21" ht="11.85" customHeight="1" x14ac:dyDescent="0.2">
      <c r="E1811" s="2" t="str">
        <f>$E$3</f>
        <v>FISCAL YEAR 2019 - 2020</v>
      </c>
    </row>
    <row r="1812" spans="1:21" ht="11.85" customHeight="1" x14ac:dyDescent="0.2">
      <c r="A1812" s="3" t="s">
        <v>3</v>
      </c>
    </row>
    <row r="1813" spans="1:21" ht="11.85" customHeight="1" x14ac:dyDescent="0.2">
      <c r="A1813" s="3" t="s">
        <v>879</v>
      </c>
    </row>
    <row r="1814" spans="1:21" ht="11.85" customHeight="1" x14ac:dyDescent="0.2">
      <c r="I1814" s="55" t="str">
        <f>$I$6</f>
        <v>(----- 2018-2019 ------)</v>
      </c>
      <c r="J1814" s="55"/>
      <c r="K1814" s="55"/>
      <c r="L1814" s="6"/>
      <c r="M1814" s="55" t="str">
        <f>$M$6</f>
        <v>2019-2020</v>
      </c>
      <c r="N1814" s="55"/>
      <c r="O1814" s="55"/>
      <c r="P1814" s="55"/>
      <c r="Q1814" s="55"/>
    </row>
    <row r="1815" spans="1:21" ht="11.85" customHeight="1" x14ac:dyDescent="0.2">
      <c r="C1815" s="7" t="str">
        <f>$C$7</f>
        <v>2015-2016</v>
      </c>
      <c r="D1815" s="6"/>
      <c r="E1815" s="7" t="str">
        <f>$E$7</f>
        <v>2016-2017</v>
      </c>
      <c r="F1815" s="6"/>
      <c r="G1815" s="7" t="str">
        <f>$G$7</f>
        <v>2017-2018</v>
      </c>
      <c r="H1815" s="6"/>
      <c r="I1815" s="7" t="s">
        <v>9</v>
      </c>
      <c r="J1815" s="6"/>
      <c r="K1815" s="8" t="str">
        <f>+$K$7</f>
        <v>PROJECTED</v>
      </c>
      <c r="L1815" s="6"/>
      <c r="M1815" s="8" t="str">
        <f>$M$7</f>
        <v>2019-2020</v>
      </c>
      <c r="N1815" s="6"/>
      <c r="O1815" s="8" t="str">
        <f>$O$7</f>
        <v>2019-2020</v>
      </c>
      <c r="P1815" s="6"/>
      <c r="Q1815" s="8" t="str">
        <f>$Q$7</f>
        <v>APPROVED</v>
      </c>
    </row>
    <row r="1816" spans="1:21" ht="11.85" customHeight="1" x14ac:dyDescent="0.2">
      <c r="A1816" s="9" t="s">
        <v>257</v>
      </c>
      <c r="C1816" s="10" t="s">
        <v>12</v>
      </c>
      <c r="D1816" s="6"/>
      <c r="E1816" s="10" t="s">
        <v>12</v>
      </c>
      <c r="F1816" s="6"/>
      <c r="G1816" s="10" t="s">
        <v>12</v>
      </c>
      <c r="H1816" s="6"/>
      <c r="I1816" s="10" t="s">
        <v>13</v>
      </c>
      <c r="J1816" s="6"/>
      <c r="K1816" s="11" t="s">
        <v>13</v>
      </c>
      <c r="L1816" s="6"/>
      <c r="M1816" s="11" t="str">
        <f>$M$8</f>
        <v>BASE</v>
      </c>
      <c r="N1816" s="6"/>
      <c r="O1816" s="11" t="str">
        <f>$O$8</f>
        <v>SUPPLEMENTAL</v>
      </c>
      <c r="P1816" s="6"/>
      <c r="Q1816" s="11" t="str">
        <f>$Q$8</f>
        <v>BUDGET</v>
      </c>
    </row>
    <row r="1817" spans="1:21" ht="11.85" customHeight="1" x14ac:dyDescent="0.2">
      <c r="D1817" s="2"/>
      <c r="F1817" s="2"/>
      <c r="H1817" s="2"/>
      <c r="J1817" s="2"/>
      <c r="L1817" s="2"/>
      <c r="N1817" s="2"/>
      <c r="P1817" s="2"/>
    </row>
    <row r="1818" spans="1:21" ht="11.85" customHeight="1" x14ac:dyDescent="0.2">
      <c r="A1818" s="3" t="s">
        <v>922</v>
      </c>
      <c r="C1818" s="20">
        <v>0</v>
      </c>
      <c r="D1818" s="2"/>
      <c r="E1818" s="20">
        <v>0</v>
      </c>
      <c r="F1818" s="2"/>
      <c r="G1818" s="20">
        <v>0</v>
      </c>
      <c r="H1818" s="2"/>
      <c r="I1818" s="20">
        <v>0</v>
      </c>
      <c r="J1818" s="2"/>
      <c r="K1818" s="21">
        <v>0</v>
      </c>
      <c r="L1818" s="2"/>
      <c r="M1818" s="21">
        <v>0</v>
      </c>
      <c r="N1818" s="2"/>
      <c r="O1818" s="21">
        <v>0</v>
      </c>
      <c r="P1818" s="2"/>
      <c r="Q1818" s="21">
        <f>M1818+O1818</f>
        <v>0</v>
      </c>
      <c r="T1818" s="14"/>
    </row>
    <row r="1819" spans="1:21" ht="11.85" customHeight="1" x14ac:dyDescent="0.2">
      <c r="A1819" s="3" t="s">
        <v>923</v>
      </c>
      <c r="C1819" s="15">
        <v>180759.76</v>
      </c>
      <c r="D1819" s="2"/>
      <c r="E1819" s="15">
        <v>0</v>
      </c>
      <c r="F1819" s="2"/>
      <c r="G1819" s="15">
        <v>16021.61</v>
      </c>
      <c r="H1819" s="2"/>
      <c r="I1819" s="15">
        <v>0</v>
      </c>
      <c r="J1819" s="2"/>
      <c r="K1819" s="16">
        <v>235000</v>
      </c>
      <c r="L1819" s="2"/>
      <c r="M1819" s="16">
        <v>0</v>
      </c>
      <c r="N1819" s="2"/>
      <c r="O1819" s="16">
        <v>134000</v>
      </c>
      <c r="P1819" s="2"/>
      <c r="Q1819" s="16">
        <f>M1819+O1819</f>
        <v>134000</v>
      </c>
      <c r="T1819" s="14"/>
    </row>
    <row r="1820" spans="1:21" ht="11.85" customHeight="1" x14ac:dyDescent="0.2">
      <c r="A1820" s="3" t="s">
        <v>313</v>
      </c>
      <c r="C1820" s="2">
        <f>SUM(C1818:C1819)</f>
        <v>180759.76</v>
      </c>
      <c r="D1820" s="2"/>
      <c r="E1820" s="2">
        <f>SUM(E1818:E1819)</f>
        <v>0</v>
      </c>
      <c r="F1820" s="2"/>
      <c r="G1820" s="2">
        <f>SUM(G1818:G1819)</f>
        <v>16021.61</v>
      </c>
      <c r="H1820" s="2"/>
      <c r="I1820" s="2">
        <f>SUM(I1818:I1819)</f>
        <v>0</v>
      </c>
      <c r="J1820" s="2"/>
      <c r="K1820" s="4">
        <f>SUM(K1818:K1819)</f>
        <v>235000</v>
      </c>
      <c r="L1820" s="2"/>
      <c r="M1820" s="4">
        <f>SUM(M1818:M1819)</f>
        <v>0</v>
      </c>
      <c r="N1820" s="2"/>
      <c r="O1820" s="4">
        <f>SUM(O1818:O1819)</f>
        <v>134000</v>
      </c>
      <c r="P1820" s="2"/>
      <c r="Q1820" s="4">
        <f>SUM(Q1818:Q1819)</f>
        <v>134000</v>
      </c>
    </row>
    <row r="1821" spans="1:21" ht="11.85" customHeight="1" x14ac:dyDescent="0.2">
      <c r="D1821" s="2"/>
      <c r="F1821" s="2"/>
      <c r="H1821" s="2"/>
      <c r="J1821" s="2"/>
      <c r="L1821" s="2"/>
      <c r="N1821" s="2"/>
      <c r="P1821" s="2"/>
    </row>
    <row r="1822" spans="1:21" ht="11.85" customHeight="1" x14ac:dyDescent="0.2">
      <c r="A1822" s="3" t="s">
        <v>924</v>
      </c>
      <c r="C1822" s="2">
        <f>C1766+C1782+C1804+C1820</f>
        <v>854507.41999999993</v>
      </c>
      <c r="D1822" s="2"/>
      <c r="E1822" s="2">
        <f>E1766+E1782+E1804+E1820</f>
        <v>1276017.95</v>
      </c>
      <c r="F1822" s="2"/>
      <c r="G1822" s="2">
        <f>G1766+G1782+G1804+G1820</f>
        <v>1397869.2300000002</v>
      </c>
      <c r="H1822" s="2"/>
      <c r="I1822" s="2">
        <f>I1766+I1782+I1804+I1820</f>
        <v>1453893</v>
      </c>
      <c r="J1822" s="2"/>
      <c r="K1822" s="4">
        <f>K1766+K1782+K1804+K1820</f>
        <v>1741585</v>
      </c>
      <c r="L1822" s="2"/>
      <c r="M1822" s="4">
        <f>M1766+M1782+M1804+M1820</f>
        <v>1674463</v>
      </c>
      <c r="N1822" s="2"/>
      <c r="O1822" s="4">
        <f>O1766+O1782+O1804+O1820</f>
        <v>164000</v>
      </c>
      <c r="P1822" s="2"/>
      <c r="Q1822" s="4">
        <f>Q1766+Q1782+Q1804+Q1820</f>
        <v>1838463</v>
      </c>
      <c r="R1822" s="2"/>
      <c r="T1822" s="14"/>
      <c r="U1822" s="2"/>
    </row>
    <row r="1823" spans="1:21" ht="11.85" customHeight="1" x14ac:dyDescent="0.2"/>
    <row r="1824" spans="1:21" ht="11.85" customHeight="1" x14ac:dyDescent="0.2"/>
    <row r="1825" ht="11.85" customHeight="1" x14ac:dyDescent="0.2"/>
    <row r="1826" ht="11.85" customHeight="1" x14ac:dyDescent="0.2"/>
    <row r="1827" ht="11.85" customHeight="1" x14ac:dyDescent="0.2"/>
    <row r="1828" ht="11.85" customHeight="1" x14ac:dyDescent="0.2"/>
    <row r="1829" ht="11.85" customHeight="1" x14ac:dyDescent="0.2"/>
    <row r="1830" ht="11.85" customHeight="1" x14ac:dyDescent="0.2"/>
    <row r="1831" ht="11.85" customHeight="1" x14ac:dyDescent="0.2"/>
    <row r="1832" ht="11.85" customHeight="1" x14ac:dyDescent="0.2"/>
    <row r="1833" ht="11.85" customHeight="1" x14ac:dyDescent="0.2"/>
    <row r="1834" ht="11.85" customHeight="1" x14ac:dyDescent="0.2"/>
    <row r="1835" ht="11.85" customHeight="1" x14ac:dyDescent="0.2"/>
    <row r="1836" ht="11.85" customHeight="1" x14ac:dyDescent="0.2"/>
    <row r="1837" ht="11.85" customHeight="1" x14ac:dyDescent="0.2"/>
    <row r="1838" ht="11.85" customHeight="1" x14ac:dyDescent="0.2"/>
    <row r="1839" ht="11.85" customHeight="1" x14ac:dyDescent="0.2"/>
    <row r="1840" ht="11.85" customHeight="1" x14ac:dyDescent="0.2"/>
    <row r="1841" ht="11.85" customHeight="1" x14ac:dyDescent="0.2"/>
    <row r="1842" ht="11.85" customHeight="1" x14ac:dyDescent="0.2"/>
    <row r="1843" ht="11.85" customHeight="1" x14ac:dyDescent="0.2"/>
    <row r="1844" ht="11.85" customHeight="1" x14ac:dyDescent="0.2"/>
    <row r="1845" ht="11.85" customHeight="1" x14ac:dyDescent="0.2"/>
    <row r="1846" ht="11.85" customHeight="1" x14ac:dyDescent="0.2"/>
    <row r="1847" ht="11.85" customHeight="1" x14ac:dyDescent="0.2"/>
    <row r="1848" ht="11.85" customHeight="1" x14ac:dyDescent="0.2"/>
    <row r="1849" ht="11.85" customHeight="1" x14ac:dyDescent="0.2"/>
    <row r="1850" ht="11.85" customHeight="1" x14ac:dyDescent="0.2"/>
    <row r="1851" ht="11.85" customHeight="1" x14ac:dyDescent="0.2"/>
    <row r="1852" ht="11.85" customHeight="1" x14ac:dyDescent="0.2"/>
    <row r="1853" ht="11.85" customHeight="1" x14ac:dyDescent="0.2"/>
    <row r="1854" ht="11.85" customHeight="1" x14ac:dyDescent="0.2"/>
    <row r="1855" ht="11.85" customHeight="1" x14ac:dyDescent="0.2"/>
    <row r="1856" ht="11.85" customHeight="1" x14ac:dyDescent="0.2"/>
    <row r="1857" spans="1:5" ht="11.85" customHeight="1" x14ac:dyDescent="0.2"/>
    <row r="1858" spans="1:5" ht="11.85" customHeight="1" x14ac:dyDescent="0.2"/>
    <row r="1859" spans="1:5" ht="11.85" customHeight="1" x14ac:dyDescent="0.2"/>
    <row r="1860" spans="1:5" ht="11.85" customHeight="1" x14ac:dyDescent="0.2"/>
    <row r="1861" spans="1:5" ht="11.85" customHeight="1" x14ac:dyDescent="0.2"/>
    <row r="1862" spans="1:5" ht="11.85" customHeight="1" x14ac:dyDescent="0.2"/>
    <row r="1863" spans="1:5" ht="11.85" customHeight="1" x14ac:dyDescent="0.2"/>
    <row r="1864" spans="1:5" ht="11.85" customHeight="1" x14ac:dyDescent="0.2"/>
    <row r="1865" spans="1:5" ht="11.85" customHeight="1" x14ac:dyDescent="0.2"/>
    <row r="1866" spans="1:5" ht="11.85" customHeight="1" x14ac:dyDescent="0.2"/>
    <row r="1867" spans="1:5" ht="11.85" customHeight="1" x14ac:dyDescent="0.2"/>
    <row r="1868" spans="1:5" ht="11.85" customHeight="1" x14ac:dyDescent="0.2"/>
    <row r="1869" spans="1:5" ht="11.85" customHeight="1" x14ac:dyDescent="0.2"/>
    <row r="1870" spans="1:5" ht="11.85" customHeight="1" x14ac:dyDescent="0.2"/>
    <row r="1871" spans="1:5" ht="11.85" customHeight="1" x14ac:dyDescent="0.2"/>
    <row r="1872" spans="1:5" ht="11.85" customHeight="1" x14ac:dyDescent="0.2">
      <c r="A1872" s="1"/>
      <c r="B1872" s="1"/>
      <c r="E1872" s="2" t="str">
        <f>$E$1</f>
        <v>CITY OF BRADY</v>
      </c>
    </row>
    <row r="1873" spans="1:20" ht="11.85" customHeight="1" x14ac:dyDescent="0.2">
      <c r="E1873" s="2" t="str">
        <f>$E$2</f>
        <v>BUDGET REPORT</v>
      </c>
    </row>
    <row r="1874" spans="1:20" ht="11.85" customHeight="1" x14ac:dyDescent="0.2">
      <c r="E1874" s="2" t="str">
        <f>$E$3</f>
        <v>FISCAL YEAR 2019 - 2020</v>
      </c>
    </row>
    <row r="1875" spans="1:20" ht="11.85" customHeight="1" x14ac:dyDescent="0.2">
      <c r="A1875" s="3" t="s">
        <v>3</v>
      </c>
    </row>
    <row r="1876" spans="1:20" ht="11.85" customHeight="1" x14ac:dyDescent="0.2">
      <c r="A1876" s="3" t="s">
        <v>925</v>
      </c>
    </row>
    <row r="1877" spans="1:20" ht="11.85" customHeight="1" x14ac:dyDescent="0.2">
      <c r="I1877" s="55" t="str">
        <f>$I$6</f>
        <v>(----- 2018-2019 ------)</v>
      </c>
      <c r="J1877" s="55"/>
      <c r="K1877" s="55"/>
      <c r="L1877" s="6"/>
      <c r="M1877" s="55" t="str">
        <f>$M$6</f>
        <v>2019-2020</v>
      </c>
      <c r="N1877" s="55"/>
      <c r="O1877" s="55"/>
      <c r="P1877" s="55"/>
      <c r="Q1877" s="55"/>
    </row>
    <row r="1878" spans="1:20" ht="11.85" customHeight="1" x14ac:dyDescent="0.2">
      <c r="C1878" s="7" t="str">
        <f>$C$7</f>
        <v>2015-2016</v>
      </c>
      <c r="D1878" s="6"/>
      <c r="E1878" s="7" t="str">
        <f>$E$7</f>
        <v>2016-2017</v>
      </c>
      <c r="F1878" s="6"/>
      <c r="G1878" s="7" t="str">
        <f>$G$7</f>
        <v>2017-2018</v>
      </c>
      <c r="H1878" s="6"/>
      <c r="I1878" s="7" t="s">
        <v>9</v>
      </c>
      <c r="J1878" s="6"/>
      <c r="K1878" s="8" t="str">
        <f>+$K$7</f>
        <v>PROJECTED</v>
      </c>
      <c r="L1878" s="6"/>
      <c r="M1878" s="8" t="str">
        <f>$M$7</f>
        <v>2019-2020</v>
      </c>
      <c r="N1878" s="6"/>
      <c r="O1878" s="8" t="str">
        <f>$O$7</f>
        <v>2019-2020</v>
      </c>
      <c r="P1878" s="6"/>
      <c r="Q1878" s="8" t="str">
        <f>$Q$7</f>
        <v>APPROVED</v>
      </c>
    </row>
    <row r="1879" spans="1:20" ht="11.85" customHeight="1" x14ac:dyDescent="0.2">
      <c r="A1879" s="9" t="s">
        <v>257</v>
      </c>
      <c r="C1879" s="10" t="s">
        <v>12</v>
      </c>
      <c r="D1879" s="6"/>
      <c r="E1879" s="10" t="s">
        <v>12</v>
      </c>
      <c r="F1879" s="6"/>
      <c r="G1879" s="10" t="s">
        <v>12</v>
      </c>
      <c r="H1879" s="6"/>
      <c r="I1879" s="10" t="s">
        <v>13</v>
      </c>
      <c r="J1879" s="6"/>
      <c r="K1879" s="11" t="s">
        <v>13</v>
      </c>
      <c r="L1879" s="6"/>
      <c r="M1879" s="11" t="str">
        <f>$M$8</f>
        <v>BASE</v>
      </c>
      <c r="N1879" s="6"/>
      <c r="O1879" s="11" t="str">
        <f>$O$8</f>
        <v>SUPPLEMENTAL</v>
      </c>
      <c r="P1879" s="6"/>
      <c r="Q1879" s="11" t="str">
        <f>$Q$8</f>
        <v>BUDGET</v>
      </c>
    </row>
    <row r="1880" spans="1:20" ht="11.85" customHeight="1" x14ac:dyDescent="0.2"/>
    <row r="1881" spans="1:20" ht="11.85" customHeight="1" x14ac:dyDescent="0.2">
      <c r="A1881" s="13" t="s">
        <v>258</v>
      </c>
    </row>
    <row r="1882" spans="1:20" ht="11.85" customHeight="1" x14ac:dyDescent="0.2">
      <c r="A1882" s="3" t="s">
        <v>926</v>
      </c>
      <c r="C1882" s="2">
        <v>69081.34</v>
      </c>
      <c r="D1882" s="2"/>
      <c r="E1882" s="2">
        <v>61409.99</v>
      </c>
      <c r="F1882" s="2"/>
      <c r="G1882" s="2">
        <v>57941.32</v>
      </c>
      <c r="H1882" s="2"/>
      <c r="I1882" s="2">
        <v>60900</v>
      </c>
      <c r="J1882" s="2"/>
      <c r="K1882" s="4">
        <v>58900</v>
      </c>
      <c r="L1882" s="2"/>
      <c r="M1882" s="4">
        <v>62133</v>
      </c>
      <c r="N1882" s="2"/>
      <c r="O1882" s="4">
        <v>0</v>
      </c>
      <c r="P1882" s="2"/>
      <c r="Q1882" s="4">
        <f t="shared" ref="Q1882:Q1890" si="65">M1882+O1882</f>
        <v>62133</v>
      </c>
      <c r="T1882" s="14"/>
    </row>
    <row r="1883" spans="1:20" ht="11.85" customHeight="1" x14ac:dyDescent="0.2">
      <c r="A1883" s="3" t="s">
        <v>927</v>
      </c>
      <c r="C1883" s="2">
        <v>1104.92</v>
      </c>
      <c r="D1883" s="2"/>
      <c r="E1883" s="2">
        <v>1468.7</v>
      </c>
      <c r="F1883" s="2"/>
      <c r="G1883" s="2">
        <v>1188.99</v>
      </c>
      <c r="H1883" s="2"/>
      <c r="I1883" s="2">
        <v>2000</v>
      </c>
      <c r="J1883" s="2"/>
      <c r="K1883" s="4">
        <v>2000</v>
      </c>
      <c r="L1883" s="2"/>
      <c r="M1883" s="4">
        <v>2000</v>
      </c>
      <c r="N1883" s="2"/>
      <c r="O1883" s="4">
        <v>0</v>
      </c>
      <c r="P1883" s="2"/>
      <c r="Q1883" s="4">
        <f t="shared" si="65"/>
        <v>2000</v>
      </c>
      <c r="T1883" s="14"/>
    </row>
    <row r="1884" spans="1:20" ht="11.85" customHeight="1" x14ac:dyDescent="0.2">
      <c r="A1884" s="3" t="s">
        <v>928</v>
      </c>
      <c r="C1884" s="2">
        <v>375</v>
      </c>
      <c r="D1884" s="2"/>
      <c r="E1884" s="2">
        <v>0</v>
      </c>
      <c r="F1884" s="2"/>
      <c r="G1884" s="2">
        <v>0</v>
      </c>
      <c r="H1884" s="2"/>
      <c r="I1884" s="2">
        <v>0</v>
      </c>
      <c r="J1884" s="2"/>
      <c r="K1884" s="4">
        <v>0</v>
      </c>
      <c r="L1884" s="2"/>
      <c r="M1884" s="4">
        <v>0</v>
      </c>
      <c r="N1884" s="2"/>
      <c r="O1884" s="4">
        <v>0</v>
      </c>
      <c r="P1884" s="2"/>
      <c r="Q1884" s="4">
        <f>M1884+O1884</f>
        <v>0</v>
      </c>
      <c r="T1884" s="14"/>
    </row>
    <row r="1885" spans="1:20" ht="11.85" customHeight="1" x14ac:dyDescent="0.2">
      <c r="A1885" s="3" t="s">
        <v>929</v>
      </c>
      <c r="C1885" s="2">
        <v>0</v>
      </c>
      <c r="D1885" s="2"/>
      <c r="E1885" s="2">
        <v>0</v>
      </c>
      <c r="F1885" s="2"/>
      <c r="G1885" s="2">
        <v>0</v>
      </c>
      <c r="H1885" s="2"/>
      <c r="I1885" s="2">
        <v>0</v>
      </c>
      <c r="J1885" s="2"/>
      <c r="K1885" s="4">
        <v>0</v>
      </c>
      <c r="L1885" s="2"/>
      <c r="M1885" s="4">
        <v>0</v>
      </c>
      <c r="N1885" s="2"/>
      <c r="O1885" s="4">
        <v>0</v>
      </c>
      <c r="P1885" s="2"/>
      <c r="Q1885" s="4">
        <f t="shared" si="65"/>
        <v>0</v>
      </c>
      <c r="T1885" s="14"/>
    </row>
    <row r="1886" spans="1:20" ht="11.85" customHeight="1" x14ac:dyDescent="0.2">
      <c r="A1886" s="3" t="s">
        <v>930</v>
      </c>
      <c r="C1886" s="2">
        <v>19183.990000000002</v>
      </c>
      <c r="D1886" s="2"/>
      <c r="E1886" s="2">
        <v>19728</v>
      </c>
      <c r="F1886" s="2"/>
      <c r="G1886" s="2">
        <v>20962.48</v>
      </c>
      <c r="H1886" s="2"/>
      <c r="I1886" s="2">
        <v>24919</v>
      </c>
      <c r="J1886" s="2"/>
      <c r="K1886" s="4">
        <v>18511</v>
      </c>
      <c r="L1886" s="2"/>
      <c r="M1886" s="4">
        <v>24120</v>
      </c>
      <c r="N1886" s="2"/>
      <c r="O1886" s="4">
        <v>0</v>
      </c>
      <c r="P1886" s="2"/>
      <c r="Q1886" s="4">
        <f t="shared" si="65"/>
        <v>24120</v>
      </c>
      <c r="T1886" s="14"/>
    </row>
    <row r="1887" spans="1:20" ht="11.85" customHeight="1" x14ac:dyDescent="0.2">
      <c r="A1887" s="3" t="s">
        <v>931</v>
      </c>
      <c r="C1887" s="2">
        <v>6042.95</v>
      </c>
      <c r="D1887" s="2"/>
      <c r="E1887" s="2">
        <v>4906.1099999999997</v>
      </c>
      <c r="F1887" s="2"/>
      <c r="G1887" s="2">
        <v>4531.6000000000004</v>
      </c>
      <c r="H1887" s="2"/>
      <c r="I1887" s="2">
        <v>4731</v>
      </c>
      <c r="J1887" s="2"/>
      <c r="K1887" s="4">
        <v>4731</v>
      </c>
      <c r="L1887" s="2"/>
      <c r="M1887" s="4">
        <v>4700</v>
      </c>
      <c r="N1887" s="2"/>
      <c r="O1887" s="4">
        <v>0</v>
      </c>
      <c r="P1887" s="2"/>
      <c r="Q1887" s="4">
        <f t="shared" si="65"/>
        <v>4700</v>
      </c>
      <c r="T1887" s="14"/>
    </row>
    <row r="1888" spans="1:20" ht="11.85" customHeight="1" x14ac:dyDescent="0.2">
      <c r="A1888" s="3" t="s">
        <v>932</v>
      </c>
      <c r="C1888" s="2">
        <v>3133.04</v>
      </c>
      <c r="D1888" s="2"/>
      <c r="E1888" s="2">
        <v>4142.8100000000004</v>
      </c>
      <c r="F1888" s="2"/>
      <c r="G1888" s="2">
        <v>3549.43</v>
      </c>
      <c r="H1888" s="2"/>
      <c r="I1888" s="2">
        <v>3782</v>
      </c>
      <c r="J1888" s="2"/>
      <c r="K1888" s="4">
        <v>3782</v>
      </c>
      <c r="L1888" s="2"/>
      <c r="M1888" s="4">
        <v>3350</v>
      </c>
      <c r="N1888" s="2"/>
      <c r="O1888" s="4">
        <v>0</v>
      </c>
      <c r="P1888" s="2"/>
      <c r="Q1888" s="4">
        <f t="shared" si="65"/>
        <v>3350</v>
      </c>
      <c r="T1888" s="14"/>
    </row>
    <row r="1889" spans="1:21" ht="11.85" customHeight="1" x14ac:dyDescent="0.2">
      <c r="A1889" s="3" t="s">
        <v>933</v>
      </c>
      <c r="C1889" s="2">
        <v>690.13</v>
      </c>
      <c r="D1889" s="2"/>
      <c r="E1889" s="2">
        <v>72.41</v>
      </c>
      <c r="F1889" s="2"/>
      <c r="G1889" s="2">
        <v>525.28</v>
      </c>
      <c r="H1889" s="2"/>
      <c r="I1889" s="2">
        <v>720</v>
      </c>
      <c r="J1889" s="2"/>
      <c r="K1889" s="4">
        <v>720</v>
      </c>
      <c r="L1889" s="2"/>
      <c r="M1889" s="4">
        <v>454</v>
      </c>
      <c r="N1889" s="2"/>
      <c r="O1889" s="4">
        <v>0</v>
      </c>
      <c r="P1889" s="2"/>
      <c r="Q1889" s="4">
        <f t="shared" si="65"/>
        <v>454</v>
      </c>
      <c r="T1889" s="14"/>
    </row>
    <row r="1890" spans="1:21" ht="11.85" customHeight="1" x14ac:dyDescent="0.2">
      <c r="A1890" s="3" t="s">
        <v>934</v>
      </c>
      <c r="C1890" s="15">
        <v>5397.22</v>
      </c>
      <c r="D1890" s="2"/>
      <c r="E1890" s="15">
        <v>4782.3900000000003</v>
      </c>
      <c r="F1890" s="2"/>
      <c r="G1890" s="15">
        <v>3943.8</v>
      </c>
      <c r="H1890" s="2"/>
      <c r="I1890" s="15">
        <v>4901</v>
      </c>
      <c r="J1890" s="2"/>
      <c r="K1890" s="16">
        <v>4901</v>
      </c>
      <c r="L1890" s="2"/>
      <c r="M1890" s="16">
        <v>5002</v>
      </c>
      <c r="N1890" s="2"/>
      <c r="O1890" s="16">
        <v>0</v>
      </c>
      <c r="P1890" s="2"/>
      <c r="Q1890" s="16">
        <f t="shared" si="65"/>
        <v>5002</v>
      </c>
      <c r="T1890" s="14"/>
    </row>
    <row r="1891" spans="1:21" ht="11.85" customHeight="1" x14ac:dyDescent="0.2">
      <c r="A1891" s="3" t="s">
        <v>269</v>
      </c>
      <c r="C1891" s="2">
        <f>SUM(C1882:C1890)</f>
        <v>105008.59</v>
      </c>
      <c r="D1891" s="2"/>
      <c r="E1891" s="2">
        <f>SUM(E1882:E1890)</f>
        <v>96510.41</v>
      </c>
      <c r="F1891" s="2"/>
      <c r="G1891" s="2">
        <f>SUM(G1882:G1890)</f>
        <v>92642.9</v>
      </c>
      <c r="H1891" s="2"/>
      <c r="I1891" s="2">
        <f>SUM(I1882:I1890)</f>
        <v>101953</v>
      </c>
      <c r="J1891" s="2"/>
      <c r="K1891" s="4">
        <f>SUM(K1882:K1890)</f>
        <v>93545</v>
      </c>
      <c r="L1891" s="2"/>
      <c r="M1891" s="4">
        <f>SUM(M1882:M1890)</f>
        <v>101759</v>
      </c>
      <c r="N1891" s="2"/>
      <c r="O1891" s="4">
        <f>SUM(O1882:O1890)</f>
        <v>0</v>
      </c>
      <c r="P1891" s="2"/>
      <c r="Q1891" s="4">
        <f>SUM(Q1882:Q1890)</f>
        <v>101759</v>
      </c>
      <c r="R1891" s="2"/>
      <c r="U1891" s="2"/>
    </row>
    <row r="1892" spans="1:21" ht="11.85" customHeight="1" x14ac:dyDescent="0.2">
      <c r="D1892" s="2"/>
      <c r="F1892" s="2"/>
      <c r="H1892" s="2"/>
      <c r="J1892" s="2"/>
      <c r="L1892" s="2"/>
      <c r="N1892" s="2"/>
      <c r="P1892" s="2"/>
    </row>
    <row r="1893" spans="1:21" ht="11.85" customHeight="1" x14ac:dyDescent="0.2">
      <c r="A1893" s="13" t="s">
        <v>270</v>
      </c>
      <c r="D1893" s="2"/>
      <c r="F1893" s="2"/>
      <c r="H1893" s="2"/>
      <c r="J1893" s="2"/>
      <c r="L1893" s="2"/>
      <c r="N1893" s="2"/>
      <c r="P1893" s="2"/>
    </row>
    <row r="1894" spans="1:21" ht="11.85" customHeight="1" x14ac:dyDescent="0.2">
      <c r="A1894" s="3" t="s">
        <v>935</v>
      </c>
      <c r="C1894" s="2">
        <v>0</v>
      </c>
      <c r="D1894" s="2"/>
      <c r="E1894" s="2">
        <v>0</v>
      </c>
      <c r="F1894" s="2"/>
      <c r="G1894" s="2">
        <v>0</v>
      </c>
      <c r="H1894" s="2"/>
      <c r="I1894" s="2">
        <v>0</v>
      </c>
      <c r="J1894" s="2"/>
      <c r="K1894" s="4">
        <v>0</v>
      </c>
      <c r="L1894" s="2"/>
      <c r="M1894" s="4">
        <v>0</v>
      </c>
      <c r="N1894" s="2"/>
      <c r="O1894" s="4">
        <v>0</v>
      </c>
      <c r="P1894" s="2"/>
      <c r="Q1894" s="4">
        <f t="shared" ref="Q1894:Q1908" si="66">M1894+O1894</f>
        <v>0</v>
      </c>
      <c r="T1894" s="14"/>
    </row>
    <row r="1895" spans="1:21" ht="11.85" customHeight="1" x14ac:dyDescent="0.2">
      <c r="A1895" s="3" t="s">
        <v>936</v>
      </c>
      <c r="C1895" s="2">
        <v>33193.22</v>
      </c>
      <c r="D1895" s="2"/>
      <c r="E1895" s="2">
        <v>33178.31</v>
      </c>
      <c r="F1895" s="2"/>
      <c r="G1895" s="2">
        <v>37571.11</v>
      </c>
      <c r="H1895" s="2"/>
      <c r="I1895" s="2">
        <v>37000</v>
      </c>
      <c r="J1895" s="2"/>
      <c r="K1895" s="4">
        <v>37000</v>
      </c>
      <c r="L1895" s="2"/>
      <c r="M1895" s="4">
        <v>37000</v>
      </c>
      <c r="N1895" s="2"/>
      <c r="O1895" s="4">
        <v>0</v>
      </c>
      <c r="P1895" s="2"/>
      <c r="Q1895" s="4">
        <f t="shared" si="66"/>
        <v>37000</v>
      </c>
      <c r="T1895" s="14"/>
    </row>
    <row r="1896" spans="1:21" ht="11.85" customHeight="1" x14ac:dyDescent="0.2">
      <c r="A1896" s="3" t="s">
        <v>937</v>
      </c>
      <c r="C1896" s="2">
        <v>0</v>
      </c>
      <c r="D1896" s="2"/>
      <c r="E1896" s="2">
        <v>0</v>
      </c>
      <c r="F1896" s="2"/>
      <c r="G1896" s="2">
        <v>57.78</v>
      </c>
      <c r="H1896" s="2"/>
      <c r="I1896" s="2">
        <v>0</v>
      </c>
      <c r="J1896" s="2"/>
      <c r="K1896" s="4">
        <v>0</v>
      </c>
      <c r="L1896" s="2"/>
      <c r="M1896" s="4">
        <v>0</v>
      </c>
      <c r="N1896" s="2"/>
      <c r="O1896" s="4">
        <v>0</v>
      </c>
      <c r="P1896" s="2"/>
      <c r="Q1896" s="4">
        <f t="shared" si="66"/>
        <v>0</v>
      </c>
      <c r="T1896" s="14"/>
    </row>
    <row r="1897" spans="1:21" ht="11.85" hidden="1" customHeight="1" x14ac:dyDescent="0.2">
      <c r="A1897" s="3" t="s">
        <v>938</v>
      </c>
      <c r="C1897" s="2">
        <v>0</v>
      </c>
      <c r="D1897" s="2"/>
      <c r="E1897" s="2">
        <v>0</v>
      </c>
      <c r="F1897" s="2"/>
      <c r="G1897" s="2">
        <v>0</v>
      </c>
      <c r="H1897" s="2"/>
      <c r="I1897" s="2">
        <v>0</v>
      </c>
      <c r="J1897" s="2"/>
      <c r="K1897" s="4">
        <v>0</v>
      </c>
      <c r="L1897" s="2"/>
      <c r="M1897" s="4">
        <v>0</v>
      </c>
      <c r="N1897" s="2"/>
      <c r="O1897" s="4">
        <v>0</v>
      </c>
      <c r="P1897" s="2"/>
      <c r="Q1897" s="4">
        <f t="shared" si="66"/>
        <v>0</v>
      </c>
      <c r="T1897" s="14"/>
    </row>
    <row r="1898" spans="1:21" ht="11.85" customHeight="1" x14ac:dyDescent="0.2">
      <c r="A1898" s="3" t="s">
        <v>939</v>
      </c>
      <c r="C1898" s="2">
        <v>0</v>
      </c>
      <c r="D1898" s="2"/>
      <c r="E1898" s="2">
        <v>0</v>
      </c>
      <c r="F1898" s="2"/>
      <c r="G1898" s="2">
        <v>0</v>
      </c>
      <c r="H1898" s="2"/>
      <c r="I1898" s="2">
        <v>0</v>
      </c>
      <c r="J1898" s="2"/>
      <c r="K1898" s="4">
        <v>0</v>
      </c>
      <c r="L1898" s="2"/>
      <c r="M1898" s="4">
        <v>0</v>
      </c>
      <c r="N1898" s="2"/>
      <c r="O1898" s="4">
        <v>0</v>
      </c>
      <c r="P1898" s="2"/>
      <c r="Q1898" s="4">
        <f t="shared" si="66"/>
        <v>0</v>
      </c>
      <c r="T1898" s="14"/>
    </row>
    <row r="1899" spans="1:21" ht="11.85" customHeight="1" x14ac:dyDescent="0.2">
      <c r="A1899" s="3" t="s">
        <v>940</v>
      </c>
      <c r="C1899" s="2">
        <v>478.07</v>
      </c>
      <c r="D1899" s="2"/>
      <c r="E1899" s="2">
        <v>515.75</v>
      </c>
      <c r="F1899" s="2"/>
      <c r="G1899" s="2">
        <v>564.04999999999995</v>
      </c>
      <c r="H1899" s="2"/>
      <c r="I1899" s="2">
        <v>660</v>
      </c>
      <c r="J1899" s="2"/>
      <c r="K1899" s="4">
        <v>660</v>
      </c>
      <c r="L1899" s="2"/>
      <c r="M1899" s="4">
        <v>660</v>
      </c>
      <c r="N1899" s="2"/>
      <c r="O1899" s="4">
        <v>0</v>
      </c>
      <c r="P1899" s="2"/>
      <c r="Q1899" s="4">
        <f t="shared" si="66"/>
        <v>660</v>
      </c>
      <c r="T1899" s="14"/>
    </row>
    <row r="1900" spans="1:21" ht="11.85" customHeight="1" x14ac:dyDescent="0.2">
      <c r="A1900" s="3" t="s">
        <v>941</v>
      </c>
      <c r="C1900" s="2">
        <v>0</v>
      </c>
      <c r="D1900" s="2"/>
      <c r="E1900" s="2">
        <v>0</v>
      </c>
      <c r="F1900" s="2"/>
      <c r="G1900" s="2">
        <v>0</v>
      </c>
      <c r="H1900" s="2"/>
      <c r="I1900" s="2">
        <v>0</v>
      </c>
      <c r="J1900" s="2"/>
      <c r="K1900" s="4">
        <v>0</v>
      </c>
      <c r="L1900" s="2"/>
      <c r="M1900" s="4">
        <v>0</v>
      </c>
      <c r="N1900" s="2"/>
      <c r="O1900" s="4">
        <v>0</v>
      </c>
      <c r="P1900" s="2"/>
      <c r="Q1900" s="4">
        <f t="shared" si="66"/>
        <v>0</v>
      </c>
      <c r="T1900" s="14"/>
    </row>
    <row r="1901" spans="1:21" ht="11.85" customHeight="1" x14ac:dyDescent="0.2">
      <c r="A1901" s="3" t="s">
        <v>942</v>
      </c>
      <c r="C1901" s="2">
        <v>0</v>
      </c>
      <c r="D1901" s="2"/>
      <c r="E1901" s="2">
        <v>0</v>
      </c>
      <c r="F1901" s="2"/>
      <c r="G1901" s="2">
        <v>0</v>
      </c>
      <c r="H1901" s="2"/>
      <c r="I1901" s="2">
        <v>0</v>
      </c>
      <c r="J1901" s="2"/>
      <c r="K1901" s="4">
        <v>0</v>
      </c>
      <c r="L1901" s="2"/>
      <c r="M1901" s="4">
        <v>0</v>
      </c>
      <c r="N1901" s="2"/>
      <c r="O1901" s="4">
        <v>0</v>
      </c>
      <c r="P1901" s="2"/>
      <c r="Q1901" s="4">
        <f t="shared" si="66"/>
        <v>0</v>
      </c>
      <c r="T1901" s="14"/>
    </row>
    <row r="1902" spans="1:21" ht="11.85" customHeight="1" x14ac:dyDescent="0.2">
      <c r="A1902" s="3" t="s">
        <v>943</v>
      </c>
      <c r="C1902" s="2">
        <v>0</v>
      </c>
      <c r="D1902" s="2"/>
      <c r="E1902" s="2">
        <v>0</v>
      </c>
      <c r="F1902" s="2"/>
      <c r="G1902" s="2">
        <v>0</v>
      </c>
      <c r="H1902" s="2"/>
      <c r="I1902" s="2">
        <v>0</v>
      </c>
      <c r="J1902" s="2"/>
      <c r="K1902" s="4">
        <v>0</v>
      </c>
      <c r="L1902" s="2"/>
      <c r="M1902" s="4">
        <v>0</v>
      </c>
      <c r="N1902" s="2"/>
      <c r="O1902" s="4">
        <v>0</v>
      </c>
      <c r="P1902" s="2"/>
      <c r="Q1902" s="4">
        <f t="shared" si="66"/>
        <v>0</v>
      </c>
      <c r="T1902" s="14"/>
    </row>
    <row r="1903" spans="1:21" ht="11.85" customHeight="1" x14ac:dyDescent="0.2">
      <c r="A1903" s="3" t="s">
        <v>944</v>
      </c>
      <c r="C1903" s="2">
        <v>0</v>
      </c>
      <c r="D1903" s="2"/>
      <c r="E1903" s="2">
        <v>0</v>
      </c>
      <c r="F1903" s="2"/>
      <c r="G1903" s="2">
        <v>0</v>
      </c>
      <c r="H1903" s="2"/>
      <c r="I1903" s="2">
        <v>0</v>
      </c>
      <c r="J1903" s="2"/>
      <c r="K1903" s="4">
        <v>0</v>
      </c>
      <c r="L1903" s="2"/>
      <c r="M1903" s="4">
        <v>0</v>
      </c>
      <c r="N1903" s="2"/>
      <c r="O1903" s="4">
        <v>0</v>
      </c>
      <c r="P1903" s="2"/>
      <c r="Q1903" s="4">
        <f t="shared" si="66"/>
        <v>0</v>
      </c>
      <c r="T1903" s="14"/>
    </row>
    <row r="1904" spans="1:21" ht="11.85" customHeight="1" x14ac:dyDescent="0.2">
      <c r="A1904" s="3" t="s">
        <v>945</v>
      </c>
      <c r="C1904" s="2">
        <v>790</v>
      </c>
      <c r="D1904" s="2"/>
      <c r="E1904" s="2">
        <v>750</v>
      </c>
      <c r="F1904" s="2"/>
      <c r="G1904" s="2">
        <v>1500</v>
      </c>
      <c r="H1904" s="2"/>
      <c r="I1904" s="2">
        <v>800</v>
      </c>
      <c r="J1904" s="2"/>
      <c r="K1904" s="4">
        <v>800</v>
      </c>
      <c r="L1904" s="2"/>
      <c r="M1904" s="4">
        <v>800</v>
      </c>
      <c r="N1904" s="2"/>
      <c r="O1904" s="4">
        <v>0</v>
      </c>
      <c r="P1904" s="2"/>
      <c r="Q1904" s="4">
        <f t="shared" si="66"/>
        <v>800</v>
      </c>
      <c r="T1904" s="14"/>
    </row>
    <row r="1905" spans="1:20" ht="11.85" customHeight="1" x14ac:dyDescent="0.2">
      <c r="A1905" s="3" t="s">
        <v>946</v>
      </c>
      <c r="C1905" s="2">
        <v>0</v>
      </c>
      <c r="D1905" s="2"/>
      <c r="E1905" s="2">
        <v>0</v>
      </c>
      <c r="F1905" s="2"/>
      <c r="G1905" s="2">
        <v>0</v>
      </c>
      <c r="H1905" s="2"/>
      <c r="I1905" s="2">
        <v>0</v>
      </c>
      <c r="J1905" s="2"/>
      <c r="K1905" s="4">
        <v>360</v>
      </c>
      <c r="L1905" s="2"/>
      <c r="M1905" s="4">
        <v>360</v>
      </c>
      <c r="N1905" s="2"/>
      <c r="O1905" s="4">
        <v>0</v>
      </c>
      <c r="P1905" s="2"/>
      <c r="Q1905" s="4">
        <f t="shared" si="66"/>
        <v>360</v>
      </c>
      <c r="T1905" s="14"/>
    </row>
    <row r="1906" spans="1:20" ht="11.85" customHeight="1" x14ac:dyDescent="0.2">
      <c r="A1906" s="3" t="s">
        <v>947</v>
      </c>
      <c r="C1906" s="2">
        <v>0</v>
      </c>
      <c r="D1906" s="2"/>
      <c r="E1906" s="2">
        <v>1170.95</v>
      </c>
      <c r="F1906" s="2"/>
      <c r="G1906" s="2">
        <v>0</v>
      </c>
      <c r="H1906" s="2"/>
      <c r="I1906" s="2">
        <v>200</v>
      </c>
      <c r="J1906" s="2"/>
      <c r="K1906" s="4">
        <v>1600</v>
      </c>
      <c r="L1906" s="2"/>
      <c r="M1906" s="4">
        <v>500</v>
      </c>
      <c r="N1906" s="2"/>
      <c r="O1906" s="4">
        <v>0</v>
      </c>
      <c r="P1906" s="2"/>
      <c r="Q1906" s="4">
        <f t="shared" si="66"/>
        <v>500</v>
      </c>
      <c r="T1906" s="14"/>
    </row>
    <row r="1907" spans="1:20" ht="11.85" customHeight="1" x14ac:dyDescent="0.2">
      <c r="A1907" s="3" t="s">
        <v>948</v>
      </c>
      <c r="C1907" s="15">
        <v>0</v>
      </c>
      <c r="D1907" s="20"/>
      <c r="E1907" s="15">
        <v>90</v>
      </c>
      <c r="F1907" s="20"/>
      <c r="G1907" s="15">
        <v>0</v>
      </c>
      <c r="H1907" s="20"/>
      <c r="I1907" s="15">
        <v>3000</v>
      </c>
      <c r="J1907" s="20"/>
      <c r="K1907" s="16">
        <v>0</v>
      </c>
      <c r="L1907" s="20"/>
      <c r="M1907" s="16">
        <v>3000</v>
      </c>
      <c r="N1907" s="20"/>
      <c r="O1907" s="16">
        <v>0</v>
      </c>
      <c r="P1907" s="20"/>
      <c r="Q1907" s="16">
        <f t="shared" si="66"/>
        <v>3000</v>
      </c>
      <c r="T1907" s="14"/>
    </row>
    <row r="1908" spans="1:20" ht="11.85" hidden="1" customHeight="1" x14ac:dyDescent="0.2">
      <c r="A1908" s="3" t="s">
        <v>949</v>
      </c>
      <c r="C1908" s="15">
        <v>0</v>
      </c>
      <c r="D1908" s="2"/>
      <c r="E1908" s="15">
        <v>0</v>
      </c>
      <c r="F1908" s="2"/>
      <c r="G1908" s="15">
        <v>0</v>
      </c>
      <c r="H1908" s="2"/>
      <c r="I1908" s="15">
        <v>0</v>
      </c>
      <c r="J1908" s="2"/>
      <c r="K1908" s="16">
        <v>0</v>
      </c>
      <c r="L1908" s="2"/>
      <c r="M1908" s="16">
        <v>0</v>
      </c>
      <c r="N1908" s="2"/>
      <c r="O1908" s="16">
        <v>0</v>
      </c>
      <c r="P1908" s="2"/>
      <c r="Q1908" s="16">
        <f t="shared" si="66"/>
        <v>0</v>
      </c>
      <c r="T1908" s="14"/>
    </row>
    <row r="1909" spans="1:20" ht="11.85" customHeight="1" x14ac:dyDescent="0.2">
      <c r="A1909" s="3" t="s">
        <v>287</v>
      </c>
      <c r="C1909" s="2">
        <f>SUM(C1894:C1908)</f>
        <v>34461.29</v>
      </c>
      <c r="D1909" s="2"/>
      <c r="E1909" s="2">
        <f>SUM(E1894:E1908)</f>
        <v>35705.009999999995</v>
      </c>
      <c r="F1909" s="2"/>
      <c r="G1909" s="2">
        <f>SUM(G1894:G1908)</f>
        <v>39692.94</v>
      </c>
      <c r="H1909" s="2"/>
      <c r="I1909" s="2">
        <f>SUM(I1894:I1908)</f>
        <v>41660</v>
      </c>
      <c r="J1909" s="2"/>
      <c r="K1909" s="4">
        <f>SUM(K1894:K1908)</f>
        <v>40420</v>
      </c>
      <c r="L1909" s="2"/>
      <c r="M1909" s="4">
        <f>SUM(M1894:M1908)</f>
        <v>42320</v>
      </c>
      <c r="N1909" s="2"/>
      <c r="O1909" s="4">
        <f>SUM(O1894:O1908)</f>
        <v>0</v>
      </c>
      <c r="P1909" s="2"/>
      <c r="Q1909" s="4">
        <f>SUM(Q1894:Q1908)</f>
        <v>42320</v>
      </c>
    </row>
    <row r="1910" spans="1:20" ht="11.85" customHeight="1" x14ac:dyDescent="0.2">
      <c r="D1910" s="2"/>
      <c r="F1910" s="2"/>
      <c r="H1910" s="2"/>
      <c r="J1910" s="2"/>
      <c r="L1910" s="2"/>
      <c r="N1910" s="2"/>
      <c r="P1910" s="2"/>
    </row>
    <row r="1911" spans="1:20" ht="11.85" customHeight="1" x14ac:dyDescent="0.2">
      <c r="A1911" s="13" t="s">
        <v>288</v>
      </c>
      <c r="D1911" s="2"/>
      <c r="F1911" s="2"/>
      <c r="H1911" s="2"/>
      <c r="J1911" s="2"/>
      <c r="L1911" s="2"/>
      <c r="N1911" s="2"/>
      <c r="P1911" s="2"/>
    </row>
    <row r="1912" spans="1:20" ht="11.85" customHeight="1" x14ac:dyDescent="0.2">
      <c r="A1912" s="3" t="s">
        <v>950</v>
      </c>
      <c r="C1912" s="2">
        <v>164.5</v>
      </c>
      <c r="D1912" s="2"/>
      <c r="E1912" s="2">
        <v>112.2</v>
      </c>
      <c r="F1912" s="2"/>
      <c r="G1912" s="2">
        <v>0</v>
      </c>
      <c r="H1912" s="2"/>
      <c r="I1912" s="2">
        <v>350</v>
      </c>
      <c r="J1912" s="2"/>
      <c r="K1912" s="4">
        <v>350</v>
      </c>
      <c r="L1912" s="2"/>
      <c r="M1912" s="4">
        <v>350</v>
      </c>
      <c r="N1912" s="2"/>
      <c r="O1912" s="4">
        <v>0</v>
      </c>
      <c r="P1912" s="2"/>
      <c r="Q1912" s="4">
        <f t="shared" ref="Q1912:Q1935" si="67">M1912+O1912</f>
        <v>350</v>
      </c>
      <c r="T1912" s="14"/>
    </row>
    <row r="1913" spans="1:20" ht="11.85" customHeight="1" x14ac:dyDescent="0.2">
      <c r="A1913" s="3" t="s">
        <v>951</v>
      </c>
      <c r="C1913" s="2">
        <v>0</v>
      </c>
      <c r="D1913" s="2"/>
      <c r="E1913" s="2">
        <v>0</v>
      </c>
      <c r="F1913" s="2"/>
      <c r="G1913" s="2">
        <v>0</v>
      </c>
      <c r="H1913" s="2"/>
      <c r="I1913" s="2">
        <v>0</v>
      </c>
      <c r="J1913" s="2"/>
      <c r="K1913" s="4">
        <v>0</v>
      </c>
      <c r="L1913" s="2"/>
      <c r="M1913" s="4">
        <v>0</v>
      </c>
      <c r="N1913" s="2"/>
      <c r="O1913" s="4">
        <v>0</v>
      </c>
      <c r="P1913" s="2"/>
      <c r="Q1913" s="4">
        <f t="shared" si="67"/>
        <v>0</v>
      </c>
      <c r="T1913" s="14"/>
    </row>
    <row r="1914" spans="1:20" ht="11.85" customHeight="1" x14ac:dyDescent="0.2">
      <c r="A1914" s="3" t="s">
        <v>952</v>
      </c>
      <c r="C1914" s="2">
        <v>4446.34</v>
      </c>
      <c r="D1914" s="2"/>
      <c r="E1914" s="2">
        <v>2229.36</v>
      </c>
      <c r="F1914" s="2"/>
      <c r="G1914" s="2">
        <v>3766.72</v>
      </c>
      <c r="H1914" s="2"/>
      <c r="I1914" s="2">
        <v>4000</v>
      </c>
      <c r="J1914" s="2"/>
      <c r="K1914" s="4">
        <v>4000</v>
      </c>
      <c r="L1914" s="2"/>
      <c r="M1914" s="4">
        <v>4000</v>
      </c>
      <c r="N1914" s="2"/>
      <c r="O1914" s="4">
        <v>0</v>
      </c>
      <c r="P1914" s="2"/>
      <c r="Q1914" s="4">
        <f t="shared" si="67"/>
        <v>4000</v>
      </c>
      <c r="T1914" s="14"/>
    </row>
    <row r="1915" spans="1:20" ht="11.85" customHeight="1" x14ac:dyDescent="0.2">
      <c r="A1915" s="3" t="s">
        <v>953</v>
      </c>
      <c r="C1915" s="2">
        <v>3728.83</v>
      </c>
      <c r="D1915" s="2"/>
      <c r="E1915" s="2">
        <v>2827.14</v>
      </c>
      <c r="F1915" s="2"/>
      <c r="G1915" s="2">
        <v>3103.05</v>
      </c>
      <c r="H1915" s="2"/>
      <c r="I1915" s="2">
        <v>5000</v>
      </c>
      <c r="J1915" s="2"/>
      <c r="K1915" s="4">
        <v>5000</v>
      </c>
      <c r="L1915" s="2"/>
      <c r="M1915" s="4">
        <v>5000</v>
      </c>
      <c r="N1915" s="2"/>
      <c r="O1915" s="4">
        <v>0</v>
      </c>
      <c r="P1915" s="2"/>
      <c r="Q1915" s="4">
        <f t="shared" si="67"/>
        <v>5000</v>
      </c>
      <c r="T1915" s="14"/>
    </row>
    <row r="1916" spans="1:20" ht="11.85" customHeight="1" x14ac:dyDescent="0.2">
      <c r="A1916" s="3" t="s">
        <v>954</v>
      </c>
      <c r="C1916" s="2">
        <v>379.86</v>
      </c>
      <c r="D1916" s="2"/>
      <c r="E1916" s="2">
        <v>580.16</v>
      </c>
      <c r="F1916" s="2"/>
      <c r="G1916" s="2">
        <v>757.68</v>
      </c>
      <c r="H1916" s="2"/>
      <c r="I1916" s="2">
        <v>1000</v>
      </c>
      <c r="J1916" s="2"/>
      <c r="K1916" s="4">
        <v>1000</v>
      </c>
      <c r="L1916" s="2"/>
      <c r="M1916" s="4">
        <v>1000</v>
      </c>
      <c r="N1916" s="2"/>
      <c r="O1916" s="4">
        <v>0</v>
      </c>
      <c r="P1916" s="2"/>
      <c r="Q1916" s="4">
        <f t="shared" si="67"/>
        <v>1000</v>
      </c>
      <c r="T1916" s="14"/>
    </row>
    <row r="1917" spans="1:20" ht="11.85" hidden="1" customHeight="1" x14ac:dyDescent="0.2">
      <c r="A1917" s="3" t="s">
        <v>955</v>
      </c>
      <c r="C1917" s="2">
        <v>0</v>
      </c>
      <c r="D1917" s="2"/>
      <c r="E1917" s="2">
        <v>0</v>
      </c>
      <c r="F1917" s="2"/>
      <c r="G1917" s="2">
        <v>0</v>
      </c>
      <c r="H1917" s="2"/>
      <c r="I1917" s="2">
        <v>0</v>
      </c>
      <c r="J1917" s="2"/>
      <c r="K1917" s="4">
        <v>0</v>
      </c>
      <c r="L1917" s="2"/>
      <c r="M1917" s="4">
        <v>0</v>
      </c>
      <c r="N1917" s="2"/>
      <c r="O1917" s="4">
        <v>0</v>
      </c>
      <c r="P1917" s="2"/>
      <c r="Q1917" s="4">
        <f t="shared" si="67"/>
        <v>0</v>
      </c>
      <c r="T1917" s="14"/>
    </row>
    <row r="1918" spans="1:20" ht="11.85" customHeight="1" x14ac:dyDescent="0.2">
      <c r="A1918" s="3" t="s">
        <v>956</v>
      </c>
      <c r="C1918" s="2">
        <v>2816.99</v>
      </c>
      <c r="D1918" s="2"/>
      <c r="E1918" s="2">
        <v>4861.13</v>
      </c>
      <c r="F1918" s="2"/>
      <c r="G1918" s="2">
        <v>6293.21</v>
      </c>
      <c r="H1918" s="2"/>
      <c r="I1918" s="2">
        <v>13800</v>
      </c>
      <c r="J1918" s="2"/>
      <c r="K1918" s="4">
        <v>9540</v>
      </c>
      <c r="L1918" s="2"/>
      <c r="M1918" s="4">
        <v>6000</v>
      </c>
      <c r="N1918" s="2"/>
      <c r="O1918" s="4">
        <v>0</v>
      </c>
      <c r="P1918" s="2"/>
      <c r="Q1918" s="4">
        <f t="shared" si="67"/>
        <v>6000</v>
      </c>
      <c r="T1918" s="14"/>
    </row>
    <row r="1919" spans="1:20" ht="11.85" customHeight="1" x14ac:dyDescent="0.2">
      <c r="A1919" s="3" t="s">
        <v>957</v>
      </c>
      <c r="C1919" s="2">
        <v>3.06</v>
      </c>
      <c r="D1919" s="2"/>
      <c r="E1919" s="2">
        <v>0</v>
      </c>
      <c r="F1919" s="2"/>
      <c r="G1919" s="2">
        <v>0</v>
      </c>
      <c r="H1919" s="2"/>
      <c r="I1919" s="2">
        <v>0</v>
      </c>
      <c r="J1919" s="2"/>
      <c r="K1919" s="4">
        <v>0</v>
      </c>
      <c r="L1919" s="2"/>
      <c r="M1919" s="4">
        <v>0</v>
      </c>
      <c r="N1919" s="2"/>
      <c r="O1919" s="4">
        <v>0</v>
      </c>
      <c r="P1919" s="2"/>
      <c r="Q1919" s="4">
        <f t="shared" si="67"/>
        <v>0</v>
      </c>
      <c r="T1919" s="14"/>
    </row>
    <row r="1920" spans="1:20" ht="11.85" customHeight="1" x14ac:dyDescent="0.2">
      <c r="A1920" s="3" t="s">
        <v>958</v>
      </c>
      <c r="C1920" s="2">
        <v>1689.15</v>
      </c>
      <c r="D1920" s="2"/>
      <c r="E1920" s="2">
        <v>1262.3399999999999</v>
      </c>
      <c r="F1920" s="2"/>
      <c r="G1920" s="2">
        <v>740.69</v>
      </c>
      <c r="H1920" s="2"/>
      <c r="I1920" s="2">
        <v>2000</v>
      </c>
      <c r="J1920" s="2"/>
      <c r="K1920" s="4">
        <v>2000</v>
      </c>
      <c r="L1920" s="2"/>
      <c r="M1920" s="4">
        <v>2000</v>
      </c>
      <c r="N1920" s="2"/>
      <c r="O1920" s="4">
        <v>0</v>
      </c>
      <c r="P1920" s="2"/>
      <c r="Q1920" s="4">
        <f t="shared" si="67"/>
        <v>2000</v>
      </c>
      <c r="T1920" s="14"/>
    </row>
    <row r="1921" spans="1:21" ht="11.85" customHeight="1" x14ac:dyDescent="0.2">
      <c r="A1921" s="3" t="s">
        <v>959</v>
      </c>
      <c r="C1921" s="2">
        <v>24823.9</v>
      </c>
      <c r="D1921" s="2"/>
      <c r="E1921" s="2">
        <v>5987.03</v>
      </c>
      <c r="F1921" s="2"/>
      <c r="G1921" s="2">
        <v>5040.8500000000004</v>
      </c>
      <c r="H1921" s="2"/>
      <c r="I1921" s="2">
        <v>6600</v>
      </c>
      <c r="J1921" s="2"/>
      <c r="K1921" s="4">
        <v>14600</v>
      </c>
      <c r="L1921" s="2"/>
      <c r="M1921" s="4">
        <v>6600</v>
      </c>
      <c r="N1921" s="2"/>
      <c r="O1921" s="4">
        <v>0</v>
      </c>
      <c r="P1921" s="2"/>
      <c r="Q1921" s="4">
        <f t="shared" si="67"/>
        <v>6600</v>
      </c>
      <c r="T1921" s="14"/>
    </row>
    <row r="1922" spans="1:21" ht="11.85" customHeight="1" x14ac:dyDescent="0.2">
      <c r="A1922" s="3" t="s">
        <v>960</v>
      </c>
      <c r="C1922" s="2">
        <v>837.96</v>
      </c>
      <c r="D1922" s="2"/>
      <c r="E1922" s="2">
        <v>787.69</v>
      </c>
      <c r="F1922" s="2"/>
      <c r="G1922" s="2">
        <v>717.63</v>
      </c>
      <c r="H1922" s="2"/>
      <c r="I1922" s="2">
        <v>1200</v>
      </c>
      <c r="J1922" s="2"/>
      <c r="K1922" s="4">
        <v>1200</v>
      </c>
      <c r="L1922" s="2"/>
      <c r="M1922" s="4">
        <v>1200</v>
      </c>
      <c r="N1922" s="2"/>
      <c r="O1922" s="4">
        <v>0</v>
      </c>
      <c r="P1922" s="2"/>
      <c r="Q1922" s="4">
        <f t="shared" si="67"/>
        <v>1200</v>
      </c>
      <c r="T1922" s="14"/>
    </row>
    <row r="1923" spans="1:21" ht="11.85" customHeight="1" x14ac:dyDescent="0.2">
      <c r="A1923" s="3" t="s">
        <v>961</v>
      </c>
      <c r="C1923" s="2">
        <v>150</v>
      </c>
      <c r="D1923" s="2"/>
      <c r="E1923" s="2">
        <v>265.89999999999998</v>
      </c>
      <c r="F1923" s="2"/>
      <c r="G1923" s="2">
        <v>433.91</v>
      </c>
      <c r="H1923" s="2"/>
      <c r="I1923" s="2">
        <v>500</v>
      </c>
      <c r="J1923" s="2"/>
      <c r="K1923" s="4">
        <v>500</v>
      </c>
      <c r="L1923" s="2"/>
      <c r="M1923" s="4">
        <v>500</v>
      </c>
      <c r="N1923" s="2"/>
      <c r="O1923" s="4">
        <v>0</v>
      </c>
      <c r="P1923" s="2"/>
      <c r="Q1923" s="4">
        <f t="shared" si="67"/>
        <v>500</v>
      </c>
      <c r="T1923" s="14"/>
    </row>
    <row r="1924" spans="1:21" ht="11.85" hidden="1" customHeight="1" x14ac:dyDescent="0.2">
      <c r="A1924" s="3" t="s">
        <v>962</v>
      </c>
      <c r="C1924" s="2">
        <v>0</v>
      </c>
      <c r="D1924" s="2"/>
      <c r="E1924" s="2">
        <v>0</v>
      </c>
      <c r="F1924" s="2"/>
      <c r="G1924" s="2">
        <v>0</v>
      </c>
      <c r="H1924" s="2"/>
      <c r="I1924" s="2">
        <v>0</v>
      </c>
      <c r="J1924" s="2"/>
      <c r="K1924" s="4">
        <v>0</v>
      </c>
      <c r="L1924" s="2"/>
      <c r="M1924" s="4">
        <v>0</v>
      </c>
      <c r="N1924" s="2"/>
      <c r="O1924" s="4">
        <v>0</v>
      </c>
      <c r="P1924" s="2"/>
      <c r="Q1924" s="4">
        <f t="shared" si="67"/>
        <v>0</v>
      </c>
      <c r="T1924" s="14"/>
    </row>
    <row r="1925" spans="1:21" ht="11.85" customHeight="1" x14ac:dyDescent="0.2">
      <c r="A1925" s="3" t="s">
        <v>963</v>
      </c>
      <c r="C1925" s="2">
        <v>25.18</v>
      </c>
      <c r="D1925" s="2"/>
      <c r="E1925" s="2">
        <v>13.64</v>
      </c>
      <c r="F1925" s="2"/>
      <c r="G1925" s="2">
        <v>0</v>
      </c>
      <c r="H1925" s="2"/>
      <c r="I1925" s="2">
        <v>200</v>
      </c>
      <c r="J1925" s="2"/>
      <c r="K1925" s="4">
        <v>200</v>
      </c>
      <c r="L1925" s="2"/>
      <c r="M1925" s="4">
        <v>200</v>
      </c>
      <c r="N1925" s="2"/>
      <c r="O1925" s="4">
        <v>0</v>
      </c>
      <c r="P1925" s="2"/>
      <c r="Q1925" s="4">
        <f t="shared" si="67"/>
        <v>200</v>
      </c>
      <c r="T1925" s="14"/>
    </row>
    <row r="1926" spans="1:21" ht="11.85" customHeight="1" x14ac:dyDescent="0.2">
      <c r="A1926" s="3" t="s">
        <v>964</v>
      </c>
      <c r="C1926" s="2">
        <v>330</v>
      </c>
      <c r="D1926" s="2"/>
      <c r="E1926" s="2">
        <v>22.35</v>
      </c>
      <c r="F1926" s="2"/>
      <c r="G1926" s="2">
        <v>300</v>
      </c>
      <c r="H1926" s="2"/>
      <c r="I1926" s="2">
        <v>400</v>
      </c>
      <c r="J1926" s="2"/>
      <c r="K1926" s="4">
        <v>400</v>
      </c>
      <c r="L1926" s="2"/>
      <c r="M1926" s="4">
        <v>400</v>
      </c>
      <c r="N1926" s="2"/>
      <c r="O1926" s="4">
        <v>0</v>
      </c>
      <c r="P1926" s="2"/>
      <c r="Q1926" s="4">
        <f t="shared" si="67"/>
        <v>400</v>
      </c>
      <c r="T1926" s="14"/>
    </row>
    <row r="1927" spans="1:21" ht="11.85" hidden="1" customHeight="1" x14ac:dyDescent="0.2">
      <c r="A1927" s="3" t="s">
        <v>965</v>
      </c>
      <c r="C1927" s="2">
        <v>0</v>
      </c>
      <c r="D1927" s="2"/>
      <c r="E1927" s="2">
        <v>0</v>
      </c>
      <c r="F1927" s="2"/>
      <c r="G1927" s="2">
        <v>0</v>
      </c>
      <c r="H1927" s="2"/>
      <c r="I1927" s="2">
        <v>0</v>
      </c>
      <c r="J1927" s="2"/>
      <c r="K1927" s="4">
        <v>0</v>
      </c>
      <c r="L1927" s="2"/>
      <c r="M1927" s="4">
        <v>0</v>
      </c>
      <c r="N1927" s="2"/>
      <c r="O1927" s="4">
        <v>0</v>
      </c>
      <c r="P1927" s="2"/>
      <c r="Q1927" s="4">
        <f t="shared" si="67"/>
        <v>0</v>
      </c>
      <c r="T1927" s="14"/>
    </row>
    <row r="1928" spans="1:21" ht="11.85" customHeight="1" x14ac:dyDescent="0.2">
      <c r="A1928" s="3" t="s">
        <v>966</v>
      </c>
      <c r="C1928" s="2">
        <v>2598.64</v>
      </c>
      <c r="D1928" s="2"/>
      <c r="E1928" s="2">
        <v>2546.85</v>
      </c>
      <c r="F1928" s="2"/>
      <c r="G1928" s="2">
        <v>3469.75</v>
      </c>
      <c r="H1928" s="2"/>
      <c r="I1928" s="2">
        <v>2200</v>
      </c>
      <c r="J1928" s="2"/>
      <c r="K1928" s="4">
        <v>2200</v>
      </c>
      <c r="L1928" s="2"/>
      <c r="M1928" s="4">
        <v>2200</v>
      </c>
      <c r="N1928" s="2"/>
      <c r="O1928" s="4">
        <v>0</v>
      </c>
      <c r="P1928" s="2"/>
      <c r="Q1928" s="4">
        <f t="shared" si="67"/>
        <v>2200</v>
      </c>
      <c r="T1928" s="14"/>
    </row>
    <row r="1929" spans="1:21" ht="11.85" customHeight="1" x14ac:dyDescent="0.2">
      <c r="A1929" s="3" t="s">
        <v>967</v>
      </c>
      <c r="C1929" s="2">
        <v>14018.68</v>
      </c>
      <c r="D1929" s="2"/>
      <c r="E1929" s="2">
        <v>15290.06</v>
      </c>
      <c r="F1929" s="2"/>
      <c r="G1929" s="2">
        <v>18999.150000000001</v>
      </c>
      <c r="H1929" s="2"/>
      <c r="I1929" s="2">
        <v>15000</v>
      </c>
      <c r="J1929" s="2"/>
      <c r="K1929" s="4">
        <v>9000</v>
      </c>
      <c r="L1929" s="2"/>
      <c r="M1929" s="4">
        <v>9000</v>
      </c>
      <c r="N1929" s="2"/>
      <c r="O1929" s="4">
        <v>0</v>
      </c>
      <c r="P1929" s="2"/>
      <c r="Q1929" s="4">
        <f t="shared" si="67"/>
        <v>9000</v>
      </c>
      <c r="T1929" s="14"/>
    </row>
    <row r="1930" spans="1:21" ht="11.85" customHeight="1" x14ac:dyDescent="0.2">
      <c r="A1930" s="3" t="s">
        <v>968</v>
      </c>
      <c r="C1930" s="2">
        <v>0</v>
      </c>
      <c r="D1930" s="2"/>
      <c r="E1930" s="2">
        <v>0</v>
      </c>
      <c r="F1930" s="2"/>
      <c r="G1930" s="2">
        <v>0</v>
      </c>
      <c r="H1930" s="2"/>
      <c r="I1930" s="2">
        <v>0</v>
      </c>
      <c r="J1930" s="2"/>
      <c r="K1930" s="4">
        <v>6000</v>
      </c>
      <c r="L1930" s="2"/>
      <c r="M1930" s="4">
        <v>6000</v>
      </c>
      <c r="N1930" s="2"/>
      <c r="O1930" s="4">
        <v>0</v>
      </c>
      <c r="P1930" s="2"/>
      <c r="Q1930" s="4">
        <f t="shared" si="67"/>
        <v>6000</v>
      </c>
      <c r="T1930" s="14"/>
    </row>
    <row r="1931" spans="1:21" ht="11.85" customHeight="1" x14ac:dyDescent="0.2">
      <c r="A1931" s="3" t="s">
        <v>969</v>
      </c>
      <c r="C1931" s="2">
        <v>0</v>
      </c>
      <c r="D1931" s="2"/>
      <c r="E1931" s="2">
        <v>1645.5</v>
      </c>
      <c r="F1931" s="2"/>
      <c r="G1931" s="2">
        <v>0</v>
      </c>
      <c r="H1931" s="2"/>
      <c r="I1931" s="2">
        <v>2000</v>
      </c>
      <c r="J1931" s="2"/>
      <c r="K1931" s="4">
        <v>2000</v>
      </c>
      <c r="L1931" s="2"/>
      <c r="M1931" s="4">
        <v>2000</v>
      </c>
      <c r="N1931" s="2"/>
      <c r="O1931" s="4">
        <v>0</v>
      </c>
      <c r="P1931" s="2"/>
      <c r="Q1931" s="4">
        <f t="shared" si="67"/>
        <v>2000</v>
      </c>
      <c r="T1931" s="14"/>
    </row>
    <row r="1932" spans="1:21" ht="11.85" hidden="1" customHeight="1" x14ac:dyDescent="0.2">
      <c r="A1932" s="3" t="s">
        <v>970</v>
      </c>
      <c r="C1932" s="2">
        <v>0</v>
      </c>
      <c r="D1932" s="2"/>
      <c r="E1932" s="2">
        <v>0</v>
      </c>
      <c r="F1932" s="2"/>
      <c r="G1932" s="2">
        <v>0</v>
      </c>
      <c r="H1932" s="2"/>
      <c r="I1932" s="2">
        <v>0</v>
      </c>
      <c r="J1932" s="2"/>
      <c r="K1932" s="4">
        <v>0</v>
      </c>
      <c r="L1932" s="2"/>
      <c r="M1932" s="4">
        <v>0</v>
      </c>
      <c r="N1932" s="2"/>
      <c r="O1932" s="4">
        <v>0</v>
      </c>
      <c r="P1932" s="2"/>
      <c r="Q1932" s="4">
        <f t="shared" si="67"/>
        <v>0</v>
      </c>
      <c r="T1932" s="14"/>
    </row>
    <row r="1933" spans="1:21" ht="11.85" customHeight="1" x14ac:dyDescent="0.2">
      <c r="A1933" s="3" t="s">
        <v>971</v>
      </c>
      <c r="C1933" s="2">
        <v>840</v>
      </c>
      <c r="D1933" s="2"/>
      <c r="E1933" s="2">
        <v>1988.26</v>
      </c>
      <c r="F1933" s="2"/>
      <c r="G1933" s="2">
        <v>0</v>
      </c>
      <c r="H1933" s="2"/>
      <c r="I1933" s="2">
        <v>400</v>
      </c>
      <c r="J1933" s="2"/>
      <c r="K1933" s="4">
        <v>400</v>
      </c>
      <c r="L1933" s="2"/>
      <c r="M1933" s="4">
        <v>400</v>
      </c>
      <c r="N1933" s="2"/>
      <c r="O1933" s="4">
        <v>0</v>
      </c>
      <c r="P1933" s="2"/>
      <c r="Q1933" s="4">
        <f t="shared" si="67"/>
        <v>400</v>
      </c>
      <c r="T1933" s="14"/>
    </row>
    <row r="1934" spans="1:21" ht="11.85" customHeight="1" x14ac:dyDescent="0.2">
      <c r="A1934" s="3" t="s">
        <v>972</v>
      </c>
      <c r="C1934" s="2">
        <v>34.799999999999997</v>
      </c>
      <c r="D1934" s="2"/>
      <c r="E1934" s="2">
        <v>0</v>
      </c>
      <c r="F1934" s="2"/>
      <c r="G1934" s="2">
        <v>0</v>
      </c>
      <c r="H1934" s="2"/>
      <c r="I1934" s="2">
        <v>0</v>
      </c>
      <c r="J1934" s="2"/>
      <c r="K1934" s="4">
        <v>0</v>
      </c>
      <c r="L1934" s="2"/>
      <c r="M1934" s="4">
        <v>0</v>
      </c>
      <c r="N1934" s="2"/>
      <c r="O1934" s="4">
        <v>0</v>
      </c>
      <c r="P1934" s="2"/>
      <c r="Q1934" s="4">
        <f t="shared" si="67"/>
        <v>0</v>
      </c>
      <c r="T1934" s="14"/>
    </row>
    <row r="1935" spans="1:21" ht="11.85" customHeight="1" x14ac:dyDescent="0.2">
      <c r="A1935" s="3" t="s">
        <v>973</v>
      </c>
      <c r="C1935" s="15">
        <v>1940.85</v>
      </c>
      <c r="D1935" s="2"/>
      <c r="E1935" s="15">
        <v>0</v>
      </c>
      <c r="F1935" s="2"/>
      <c r="G1935" s="15">
        <v>0</v>
      </c>
      <c r="H1935" s="2"/>
      <c r="I1935" s="15">
        <v>0</v>
      </c>
      <c r="J1935" s="2"/>
      <c r="K1935" s="16">
        <v>0</v>
      </c>
      <c r="L1935" s="2"/>
      <c r="M1935" s="16">
        <v>0</v>
      </c>
      <c r="N1935" s="2"/>
      <c r="O1935" s="16">
        <v>0</v>
      </c>
      <c r="P1935" s="2"/>
      <c r="Q1935" s="16">
        <f t="shared" si="67"/>
        <v>0</v>
      </c>
      <c r="T1935" s="14"/>
    </row>
    <row r="1936" spans="1:21" ht="11.85" customHeight="1" x14ac:dyDescent="0.2">
      <c r="A1936" s="3" t="s">
        <v>310</v>
      </c>
      <c r="C1936" s="2">
        <f>SUM(C1912:C1918)+SUM(C1919:C1935)</f>
        <v>58828.740000000005</v>
      </c>
      <c r="D1936" s="2"/>
      <c r="E1936" s="2">
        <f>SUM(E1912:E1918)+SUM(E1919:E1935)</f>
        <v>40419.61</v>
      </c>
      <c r="F1936" s="2"/>
      <c r="G1936" s="2">
        <f>SUM(G1912:G1918)+SUM(G1919:G1935)</f>
        <v>43622.64</v>
      </c>
      <c r="H1936" s="2"/>
      <c r="I1936" s="2">
        <f>SUM(I1912:I1918)+SUM(I1919:I1935)</f>
        <v>54650</v>
      </c>
      <c r="J1936" s="2"/>
      <c r="K1936" s="4">
        <f>SUM(K1912:K1918)+SUM(K1919:K1935)</f>
        <v>58390</v>
      </c>
      <c r="L1936" s="2"/>
      <c r="M1936" s="4">
        <f>SUM(M1912:M1918)+SUM(M1919:M1935)</f>
        <v>46850</v>
      </c>
      <c r="N1936" s="2"/>
      <c r="O1936" s="4">
        <f>SUM(O1912:O1918)+SUM(O1919:O1935)</f>
        <v>0</v>
      </c>
      <c r="P1936" s="2"/>
      <c r="Q1936" s="4">
        <f>SUM(Q1912:Q1918)+SUM(Q1919:Q1935)</f>
        <v>46850</v>
      </c>
      <c r="U1936" s="2"/>
    </row>
    <row r="1937" spans="1:17" ht="11.85" customHeight="1" x14ac:dyDescent="0.2">
      <c r="A1937" s="1"/>
      <c r="B1937" s="1"/>
      <c r="E1937" s="2" t="str">
        <f>$E$1</f>
        <v>CITY OF BRADY</v>
      </c>
    </row>
    <row r="1938" spans="1:17" ht="11.85" customHeight="1" x14ac:dyDescent="0.2">
      <c r="E1938" s="2" t="str">
        <f>$E$2</f>
        <v>BUDGET REPORT</v>
      </c>
    </row>
    <row r="1939" spans="1:17" ht="11.85" customHeight="1" x14ac:dyDescent="0.2">
      <c r="E1939" s="2" t="str">
        <f>$E$3</f>
        <v>FISCAL YEAR 2019 - 2020</v>
      </c>
    </row>
    <row r="1940" spans="1:17" ht="11.85" customHeight="1" x14ac:dyDescent="0.2">
      <c r="A1940" s="3" t="s">
        <v>3</v>
      </c>
    </row>
    <row r="1941" spans="1:17" ht="11.85" customHeight="1" x14ac:dyDescent="0.2">
      <c r="A1941" s="3" t="s">
        <v>925</v>
      </c>
    </row>
    <row r="1942" spans="1:17" ht="11.85" customHeight="1" x14ac:dyDescent="0.2">
      <c r="I1942" s="55" t="str">
        <f>$I$6</f>
        <v>(----- 2018-2019 ------)</v>
      </c>
      <c r="J1942" s="55"/>
      <c r="K1942" s="55"/>
      <c r="L1942" s="6"/>
      <c r="M1942" s="55" t="str">
        <f>$M$6</f>
        <v>2019-2020</v>
      </c>
      <c r="N1942" s="55"/>
      <c r="O1942" s="55"/>
      <c r="P1942" s="55"/>
      <c r="Q1942" s="55"/>
    </row>
    <row r="1943" spans="1:17" ht="11.85" customHeight="1" x14ac:dyDescent="0.2">
      <c r="C1943" s="7" t="str">
        <f>$C$7</f>
        <v>2015-2016</v>
      </c>
      <c r="D1943" s="6"/>
      <c r="E1943" s="7" t="str">
        <f>$E$7</f>
        <v>2016-2017</v>
      </c>
      <c r="F1943" s="6"/>
      <c r="G1943" s="7" t="str">
        <f>$G$7</f>
        <v>2017-2018</v>
      </c>
      <c r="H1943" s="6"/>
      <c r="I1943" s="7" t="s">
        <v>9</v>
      </c>
      <c r="J1943" s="6"/>
      <c r="K1943" s="8" t="str">
        <f>+$K$7</f>
        <v>PROJECTED</v>
      </c>
      <c r="L1943" s="6"/>
      <c r="M1943" s="8" t="str">
        <f>$M$7</f>
        <v>2019-2020</v>
      </c>
      <c r="N1943" s="6"/>
      <c r="O1943" s="8" t="str">
        <f>$O$7</f>
        <v>2019-2020</v>
      </c>
      <c r="P1943" s="6"/>
      <c r="Q1943" s="8" t="str">
        <f>$Q$7</f>
        <v>APPROVED</v>
      </c>
    </row>
    <row r="1944" spans="1:17" ht="11.85" customHeight="1" x14ac:dyDescent="0.2">
      <c r="A1944" s="9" t="s">
        <v>257</v>
      </c>
      <c r="C1944" s="10" t="s">
        <v>12</v>
      </c>
      <c r="D1944" s="6"/>
      <c r="E1944" s="10" t="s">
        <v>12</v>
      </c>
      <c r="F1944" s="6"/>
      <c r="G1944" s="10" t="s">
        <v>12</v>
      </c>
      <c r="H1944" s="6"/>
      <c r="I1944" s="10" t="s">
        <v>13</v>
      </c>
      <c r="J1944" s="6"/>
      <c r="K1944" s="11" t="s">
        <v>13</v>
      </c>
      <c r="L1944" s="6"/>
      <c r="M1944" s="11" t="str">
        <f>$M$8</f>
        <v>BASE</v>
      </c>
      <c r="N1944" s="6"/>
      <c r="O1944" s="11" t="str">
        <f>$O$8</f>
        <v>SUPPLEMENTAL</v>
      </c>
      <c r="P1944" s="6"/>
      <c r="Q1944" s="11" t="str">
        <f>$Q$8</f>
        <v>BUDGET</v>
      </c>
    </row>
    <row r="1945" spans="1:17" ht="11.85" customHeight="1" x14ac:dyDescent="0.2">
      <c r="D1945" s="2"/>
      <c r="F1945" s="2"/>
      <c r="H1945" s="2"/>
      <c r="J1945" s="2"/>
      <c r="L1945" s="2"/>
      <c r="N1945" s="2"/>
      <c r="P1945" s="2"/>
    </row>
    <row r="1946" spans="1:17" ht="11.85" customHeight="1" x14ac:dyDescent="0.2">
      <c r="A1946" s="3" t="s">
        <v>974</v>
      </c>
      <c r="C1946" s="20">
        <v>0</v>
      </c>
      <c r="D1946" s="2"/>
      <c r="E1946" s="20">
        <v>0</v>
      </c>
      <c r="F1946" s="2"/>
      <c r="G1946" s="20">
        <v>80078.17</v>
      </c>
      <c r="H1946" s="2"/>
      <c r="I1946" s="20">
        <v>0</v>
      </c>
      <c r="J1946" s="2"/>
      <c r="K1946" s="21">
        <v>35114</v>
      </c>
      <c r="L1946" s="2"/>
      <c r="M1946" s="21">
        <v>0</v>
      </c>
      <c r="N1946" s="2"/>
      <c r="O1946" s="21">
        <v>0</v>
      </c>
      <c r="P1946" s="2"/>
      <c r="Q1946" s="21">
        <f>M1946+O1946</f>
        <v>0</v>
      </c>
    </row>
    <row r="1947" spans="1:17" ht="11.85" customHeight="1" x14ac:dyDescent="0.2">
      <c r="A1947" s="3" t="s">
        <v>975</v>
      </c>
      <c r="C1947" s="15">
        <v>0</v>
      </c>
      <c r="D1947" s="2"/>
      <c r="E1947" s="15">
        <v>0</v>
      </c>
      <c r="F1947" s="2"/>
      <c r="G1947" s="15">
        <v>0</v>
      </c>
      <c r="H1947" s="2"/>
      <c r="I1947" s="15">
        <v>0</v>
      </c>
      <c r="J1947" s="2"/>
      <c r="K1947" s="16">
        <v>0</v>
      </c>
      <c r="L1947" s="2"/>
      <c r="M1947" s="16">
        <v>0</v>
      </c>
      <c r="N1947" s="2"/>
      <c r="O1947" s="16">
        <v>0</v>
      </c>
      <c r="P1947" s="2"/>
      <c r="Q1947" s="16">
        <f>M1947+O1947</f>
        <v>0</v>
      </c>
    </row>
    <row r="1948" spans="1:17" ht="11.85" customHeight="1" x14ac:dyDescent="0.2">
      <c r="A1948" s="3" t="s">
        <v>313</v>
      </c>
      <c r="C1948" s="2">
        <f>SUM(C1946:C1947)</f>
        <v>0</v>
      </c>
      <c r="D1948" s="2"/>
      <c r="E1948" s="2">
        <f>SUM(E1946:E1947)</f>
        <v>0</v>
      </c>
      <c r="F1948" s="2"/>
      <c r="G1948" s="2">
        <f>SUM(G1946:G1947)</f>
        <v>80078.17</v>
      </c>
      <c r="H1948" s="2"/>
      <c r="I1948" s="2">
        <f>SUM(I1946:I1947)</f>
        <v>0</v>
      </c>
      <c r="J1948" s="2"/>
      <c r="K1948" s="4">
        <f>SUM(K1946:K1947)</f>
        <v>35114</v>
      </c>
      <c r="L1948" s="2"/>
      <c r="M1948" s="4">
        <f>SUM(M1946:M1947)</f>
        <v>0</v>
      </c>
      <c r="N1948" s="2"/>
      <c r="O1948" s="4">
        <f>SUM(O1946:O1947)</f>
        <v>0</v>
      </c>
      <c r="P1948" s="2"/>
      <c r="Q1948" s="4">
        <f>SUM(Q1946:Q1947)</f>
        <v>0</v>
      </c>
    </row>
    <row r="1949" spans="1:17" ht="11.85" customHeight="1" x14ac:dyDescent="0.2">
      <c r="D1949" s="2"/>
      <c r="F1949" s="2"/>
      <c r="H1949" s="2"/>
      <c r="J1949" s="2"/>
      <c r="L1949" s="2"/>
      <c r="N1949" s="2"/>
      <c r="P1949" s="2"/>
    </row>
    <row r="1950" spans="1:17" ht="11.85" hidden="1" customHeight="1" x14ac:dyDescent="0.2">
      <c r="A1950" s="13" t="s">
        <v>976</v>
      </c>
      <c r="D1950" s="2"/>
      <c r="F1950" s="2"/>
      <c r="H1950" s="2"/>
      <c r="J1950" s="2"/>
      <c r="L1950" s="2"/>
      <c r="N1950" s="2"/>
      <c r="P1950" s="2"/>
    </row>
    <row r="1951" spans="1:17" ht="11.85" hidden="1" customHeight="1" x14ac:dyDescent="0.2">
      <c r="A1951" s="3" t="s">
        <v>977</v>
      </c>
      <c r="C1951" s="15">
        <v>0</v>
      </c>
      <c r="D1951" s="2"/>
      <c r="E1951" s="15">
        <v>0</v>
      </c>
      <c r="F1951" s="2"/>
      <c r="G1951" s="15">
        <v>0</v>
      </c>
      <c r="H1951" s="2"/>
      <c r="I1951" s="15">
        <v>0</v>
      </c>
      <c r="J1951" s="2"/>
      <c r="K1951" s="16">
        <v>0</v>
      </c>
      <c r="L1951" s="2"/>
      <c r="M1951" s="16">
        <v>0</v>
      </c>
      <c r="N1951" s="2"/>
      <c r="O1951" s="16">
        <v>0</v>
      </c>
      <c r="P1951" s="2"/>
      <c r="Q1951" s="16">
        <f>M1951+O1951</f>
        <v>0</v>
      </c>
    </row>
    <row r="1952" spans="1:17" ht="11.85" hidden="1" customHeight="1" x14ac:dyDescent="0.2">
      <c r="A1952" s="3" t="s">
        <v>978</v>
      </c>
      <c r="C1952" s="2">
        <f>SUM(C1951)</f>
        <v>0</v>
      </c>
      <c r="D1952" s="2"/>
      <c r="E1952" s="2">
        <f>SUM(E1951)</f>
        <v>0</v>
      </c>
      <c r="F1952" s="2"/>
      <c r="G1952" s="2">
        <f>SUM(G1951)</f>
        <v>0</v>
      </c>
      <c r="H1952" s="2"/>
      <c r="I1952" s="2">
        <f>SUM(I1951)</f>
        <v>0</v>
      </c>
      <c r="J1952" s="2"/>
      <c r="K1952" s="4">
        <f>SUM(K1951)</f>
        <v>0</v>
      </c>
      <c r="L1952" s="2"/>
      <c r="M1952" s="4">
        <f>SUM(M1951)</f>
        <v>0</v>
      </c>
      <c r="N1952" s="2"/>
      <c r="O1952" s="4">
        <f>SUM(O1951)</f>
        <v>0</v>
      </c>
      <c r="P1952" s="2"/>
      <c r="Q1952" s="4">
        <f>SUM(Q1951)</f>
        <v>0</v>
      </c>
    </row>
    <row r="1953" spans="1:21" ht="11.85" hidden="1" customHeight="1" x14ac:dyDescent="0.2">
      <c r="D1953" s="2"/>
      <c r="F1953" s="2"/>
      <c r="H1953" s="2"/>
      <c r="J1953" s="2"/>
      <c r="L1953" s="2"/>
      <c r="N1953" s="2"/>
      <c r="P1953" s="2"/>
    </row>
    <row r="1954" spans="1:21" ht="11.85" hidden="1" customHeight="1" x14ac:dyDescent="0.2">
      <c r="A1954" s="13" t="s">
        <v>314</v>
      </c>
      <c r="D1954" s="2"/>
      <c r="F1954" s="2"/>
      <c r="H1954" s="2"/>
      <c r="J1954" s="2"/>
      <c r="L1954" s="2"/>
      <c r="N1954" s="2"/>
      <c r="P1954" s="2"/>
    </row>
    <row r="1955" spans="1:21" ht="11.85" hidden="1" customHeight="1" x14ac:dyDescent="0.2">
      <c r="A1955" s="3" t="s">
        <v>979</v>
      </c>
      <c r="C1955" s="15">
        <v>0</v>
      </c>
      <c r="D1955" s="2"/>
      <c r="E1955" s="15">
        <v>0</v>
      </c>
      <c r="F1955" s="2"/>
      <c r="G1955" s="15">
        <v>0</v>
      </c>
      <c r="H1955" s="2"/>
      <c r="I1955" s="15">
        <v>0</v>
      </c>
      <c r="J1955" s="2"/>
      <c r="K1955" s="16">
        <v>0</v>
      </c>
      <c r="L1955" s="2"/>
      <c r="M1955" s="16">
        <v>0</v>
      </c>
      <c r="N1955" s="2"/>
      <c r="O1955" s="16">
        <v>0</v>
      </c>
      <c r="P1955" s="2"/>
      <c r="Q1955" s="16">
        <f>M1955+O1955</f>
        <v>0</v>
      </c>
    </row>
    <row r="1956" spans="1:21" ht="11.85" hidden="1" customHeight="1" x14ac:dyDescent="0.2">
      <c r="A1956" s="3" t="s">
        <v>318</v>
      </c>
      <c r="C1956" s="2">
        <f>SUM(C1955)</f>
        <v>0</v>
      </c>
      <c r="D1956" s="2"/>
      <c r="E1956" s="2">
        <f>SUM(E1955)</f>
        <v>0</v>
      </c>
      <c r="F1956" s="2"/>
      <c r="G1956" s="2">
        <f>SUM(G1955)</f>
        <v>0</v>
      </c>
      <c r="H1956" s="2"/>
      <c r="I1956" s="2">
        <f>SUM(I1955)</f>
        <v>0</v>
      </c>
      <c r="J1956" s="2"/>
      <c r="K1956" s="4">
        <f>SUM(K1955)</f>
        <v>0</v>
      </c>
      <c r="L1956" s="2"/>
      <c r="M1956" s="4">
        <f>SUM(M1955)</f>
        <v>0</v>
      </c>
      <c r="N1956" s="2"/>
      <c r="O1956" s="4">
        <f>SUM(O1955)</f>
        <v>0</v>
      </c>
      <c r="P1956" s="2"/>
      <c r="Q1956" s="4">
        <f>SUM(Q1955)</f>
        <v>0</v>
      </c>
    </row>
    <row r="1957" spans="1:21" ht="11.85" hidden="1" customHeight="1" x14ac:dyDescent="0.2">
      <c r="D1957" s="2"/>
      <c r="F1957" s="2"/>
      <c r="H1957" s="2"/>
      <c r="J1957" s="2"/>
      <c r="L1957" s="2"/>
      <c r="N1957" s="2"/>
      <c r="P1957" s="2"/>
    </row>
    <row r="1958" spans="1:21" ht="11.85" hidden="1" customHeight="1" x14ac:dyDescent="0.2">
      <c r="D1958" s="2"/>
      <c r="F1958" s="2"/>
      <c r="H1958" s="2"/>
      <c r="J1958" s="2"/>
      <c r="L1958" s="2"/>
      <c r="N1958" s="2"/>
      <c r="P1958" s="2"/>
    </row>
    <row r="1959" spans="1:21" ht="11.85" customHeight="1" x14ac:dyDescent="0.2">
      <c r="A1959" s="3" t="s">
        <v>980</v>
      </c>
      <c r="C1959" s="2">
        <f>C1891+C1909+C1936+C1948+C1952+C1956</f>
        <v>198298.62</v>
      </c>
      <c r="D1959" s="2"/>
      <c r="E1959" s="2">
        <f>E1891+E1909+E1936+E1948+E1952+E1956</f>
        <v>172635.02999999997</v>
      </c>
      <c r="F1959" s="2"/>
      <c r="G1959" s="2">
        <f>G1891+G1909+G1936+G1948+G1952+G1956</f>
        <v>256036.64999999997</v>
      </c>
      <c r="H1959" s="2"/>
      <c r="I1959" s="2">
        <f>I1891+I1909+I1936+I1948+I1952+I1956</f>
        <v>198263</v>
      </c>
      <c r="J1959" s="2"/>
      <c r="K1959" s="4">
        <f>K1891+K1909+K1936+K1948+K1952+K1956</f>
        <v>227469</v>
      </c>
      <c r="L1959" s="2"/>
      <c r="M1959" s="4">
        <f>M1891+M1909+M1936+M1948+M1952+M1956</f>
        <v>190929</v>
      </c>
      <c r="N1959" s="2"/>
      <c r="O1959" s="4">
        <f>O1891+O1909+O1936+O1948+O1952+O1956</f>
        <v>0</v>
      </c>
      <c r="P1959" s="2"/>
      <c r="Q1959" s="4">
        <f>Q1891+Q1909+Q1936+Q1948+Q1952+Q1956</f>
        <v>190929</v>
      </c>
      <c r="T1959" s="14"/>
      <c r="U1959" s="2"/>
    </row>
    <row r="1960" spans="1:21" ht="11.85" customHeight="1" x14ac:dyDescent="0.2"/>
    <row r="1961" spans="1:21" ht="11.85" customHeight="1" x14ac:dyDescent="0.2"/>
    <row r="1962" spans="1:21" ht="11.85" customHeight="1" x14ac:dyDescent="0.2"/>
    <row r="1963" spans="1:21" ht="11.85" customHeight="1" x14ac:dyDescent="0.2"/>
    <row r="1964" spans="1:21" ht="11.85" customHeight="1" x14ac:dyDescent="0.2"/>
    <row r="1965" spans="1:21" ht="11.85" customHeight="1" x14ac:dyDescent="0.2"/>
    <row r="1966" spans="1:21" ht="11.85" customHeight="1" x14ac:dyDescent="0.2"/>
    <row r="1967" spans="1:21" ht="11.85" customHeight="1" x14ac:dyDescent="0.2"/>
    <row r="1968" spans="1:21" ht="11.85" customHeight="1" x14ac:dyDescent="0.2"/>
    <row r="1969" ht="11.85" customHeight="1" x14ac:dyDescent="0.2"/>
    <row r="1970" ht="11.85" customHeight="1" x14ac:dyDescent="0.2"/>
    <row r="1971" ht="11.85" customHeight="1" x14ac:dyDescent="0.2"/>
    <row r="1972" ht="11.85" customHeight="1" x14ac:dyDescent="0.2"/>
    <row r="1973" ht="11.85" customHeight="1" x14ac:dyDescent="0.2"/>
    <row r="1974" ht="11.85" customHeight="1" x14ac:dyDescent="0.2"/>
    <row r="1975" ht="11.85" customHeight="1" x14ac:dyDescent="0.2"/>
    <row r="1976" ht="11.85" customHeight="1" x14ac:dyDescent="0.2"/>
    <row r="1977" ht="11.85" customHeight="1" x14ac:dyDescent="0.2"/>
    <row r="1978" ht="11.85" customHeight="1" x14ac:dyDescent="0.2"/>
    <row r="1979" ht="11.85" customHeight="1" x14ac:dyDescent="0.2"/>
    <row r="1980" ht="11.85" customHeight="1" x14ac:dyDescent="0.2"/>
    <row r="1981" ht="11.85" customHeight="1" x14ac:dyDescent="0.2"/>
    <row r="1982" ht="11.85" customHeight="1" x14ac:dyDescent="0.2"/>
    <row r="1983" ht="11.85" customHeight="1" x14ac:dyDescent="0.2"/>
    <row r="1984" ht="11.85" customHeight="1" x14ac:dyDescent="0.2"/>
    <row r="1985" spans="1:5" ht="11.85" customHeight="1" x14ac:dyDescent="0.2"/>
    <row r="1986" spans="1:5" ht="11.85" customHeight="1" x14ac:dyDescent="0.2"/>
    <row r="1987" spans="1:5" ht="11.85" customHeight="1" x14ac:dyDescent="0.2"/>
    <row r="1988" spans="1:5" ht="11.85" customHeight="1" x14ac:dyDescent="0.2"/>
    <row r="1989" spans="1:5" ht="11.85" customHeight="1" x14ac:dyDescent="0.2"/>
    <row r="1990" spans="1:5" ht="11.85" customHeight="1" x14ac:dyDescent="0.2"/>
    <row r="1991" spans="1:5" ht="11.85" customHeight="1" x14ac:dyDescent="0.2"/>
    <row r="1992" spans="1:5" ht="11.85" customHeight="1" x14ac:dyDescent="0.2"/>
    <row r="1993" spans="1:5" ht="11.85" customHeight="1" x14ac:dyDescent="0.2"/>
    <row r="1994" spans="1:5" ht="11.85" customHeight="1" x14ac:dyDescent="0.2"/>
    <row r="1995" spans="1:5" ht="11.85" customHeight="1" x14ac:dyDescent="0.2"/>
    <row r="1996" spans="1:5" ht="11.85" customHeight="1" x14ac:dyDescent="0.2"/>
    <row r="1997" spans="1:5" ht="11.85" customHeight="1" x14ac:dyDescent="0.2"/>
    <row r="1998" spans="1:5" ht="11.85" customHeight="1" x14ac:dyDescent="0.2"/>
    <row r="1999" spans="1:5" ht="11.85" customHeight="1" x14ac:dyDescent="0.2"/>
    <row r="2000" spans="1:5" ht="11.85" customHeight="1" x14ac:dyDescent="0.2">
      <c r="A2000" s="1"/>
      <c r="B2000" s="1"/>
      <c r="E2000" s="2" t="str">
        <f>$E$1</f>
        <v>CITY OF BRADY</v>
      </c>
    </row>
    <row r="2001" spans="1:20" ht="11.85" customHeight="1" x14ac:dyDescent="0.2">
      <c r="E2001" s="2" t="str">
        <f>$E$2</f>
        <v>BUDGET REPORT</v>
      </c>
    </row>
    <row r="2002" spans="1:20" ht="11.85" customHeight="1" x14ac:dyDescent="0.2">
      <c r="E2002" s="2" t="str">
        <f>$E$3</f>
        <v>FISCAL YEAR 2019 - 2020</v>
      </c>
    </row>
    <row r="2003" spans="1:20" ht="11.85" customHeight="1" x14ac:dyDescent="0.2">
      <c r="A2003" s="3" t="s">
        <v>3</v>
      </c>
    </row>
    <row r="2004" spans="1:20" ht="11.85" customHeight="1" x14ac:dyDescent="0.2">
      <c r="A2004" s="3" t="s">
        <v>981</v>
      </c>
    </row>
    <row r="2005" spans="1:20" ht="11.85" customHeight="1" x14ac:dyDescent="0.2">
      <c r="I2005" s="55" t="str">
        <f>$I$6</f>
        <v>(----- 2018-2019 ------)</v>
      </c>
      <c r="J2005" s="55"/>
      <c r="K2005" s="55"/>
      <c r="L2005" s="6"/>
      <c r="M2005" s="55" t="str">
        <f>$M$6</f>
        <v>2019-2020</v>
      </c>
      <c r="N2005" s="55"/>
      <c r="O2005" s="55"/>
      <c r="P2005" s="55"/>
      <c r="Q2005" s="55"/>
    </row>
    <row r="2006" spans="1:20" ht="11.85" customHeight="1" x14ac:dyDescent="0.2">
      <c r="C2006" s="7" t="str">
        <f>$C$7</f>
        <v>2015-2016</v>
      </c>
      <c r="D2006" s="6"/>
      <c r="E2006" s="7" t="str">
        <f>$E$7</f>
        <v>2016-2017</v>
      </c>
      <c r="F2006" s="6"/>
      <c r="G2006" s="7" t="str">
        <f>$G$7</f>
        <v>2017-2018</v>
      </c>
      <c r="H2006" s="6"/>
      <c r="I2006" s="7" t="s">
        <v>9</v>
      </c>
      <c r="J2006" s="6"/>
      <c r="K2006" s="8" t="str">
        <f>+$K$7</f>
        <v>PROJECTED</v>
      </c>
      <c r="L2006" s="6"/>
      <c r="M2006" s="8" t="str">
        <f>$M$7</f>
        <v>2019-2020</v>
      </c>
      <c r="N2006" s="6"/>
      <c r="O2006" s="8" t="str">
        <f>$O$7</f>
        <v>2019-2020</v>
      </c>
      <c r="P2006" s="6"/>
      <c r="Q2006" s="8" t="str">
        <f>$Q$7</f>
        <v>APPROVED</v>
      </c>
    </row>
    <row r="2007" spans="1:20" ht="11.85" customHeight="1" x14ac:dyDescent="0.2">
      <c r="A2007" s="9" t="s">
        <v>257</v>
      </c>
      <c r="C2007" s="10" t="s">
        <v>12</v>
      </c>
      <c r="D2007" s="6"/>
      <c r="E2007" s="10" t="s">
        <v>12</v>
      </c>
      <c r="F2007" s="6"/>
      <c r="G2007" s="10" t="s">
        <v>12</v>
      </c>
      <c r="H2007" s="6"/>
      <c r="I2007" s="10" t="s">
        <v>13</v>
      </c>
      <c r="J2007" s="6"/>
      <c r="K2007" s="11" t="s">
        <v>13</v>
      </c>
      <c r="L2007" s="6"/>
      <c r="M2007" s="11" t="str">
        <f>$M$8</f>
        <v>BASE</v>
      </c>
      <c r="N2007" s="6"/>
      <c r="O2007" s="11" t="str">
        <f>$O$8</f>
        <v>SUPPLEMENTAL</v>
      </c>
      <c r="P2007" s="6"/>
      <c r="Q2007" s="11" t="str">
        <f>$Q$8</f>
        <v>BUDGET</v>
      </c>
    </row>
    <row r="2008" spans="1:20" ht="11.85" customHeight="1" x14ac:dyDescent="0.2"/>
    <row r="2009" spans="1:20" ht="11.85" customHeight="1" x14ac:dyDescent="0.2">
      <c r="A2009" s="13" t="s">
        <v>270</v>
      </c>
      <c r="D2009" s="2"/>
      <c r="F2009" s="2"/>
      <c r="H2009" s="2"/>
      <c r="J2009" s="2"/>
      <c r="L2009" s="2"/>
      <c r="N2009" s="2"/>
      <c r="P2009" s="2"/>
    </row>
    <row r="2010" spans="1:20" ht="11.85" customHeight="1" x14ac:dyDescent="0.2">
      <c r="A2010" s="3" t="s">
        <v>982</v>
      </c>
      <c r="C2010" s="2">
        <v>5439.54</v>
      </c>
      <c r="D2010" s="2"/>
      <c r="E2010" s="2">
        <v>9915</v>
      </c>
      <c r="F2010" s="2"/>
      <c r="G2010" s="2">
        <v>7463.18</v>
      </c>
      <c r="H2010" s="2"/>
      <c r="I2010" s="2">
        <v>7500</v>
      </c>
      <c r="J2010" s="2"/>
      <c r="K2010" s="4">
        <v>7500</v>
      </c>
      <c r="L2010" s="2"/>
      <c r="M2010" s="4">
        <v>7500</v>
      </c>
      <c r="N2010" s="2"/>
      <c r="O2010" s="4">
        <v>0</v>
      </c>
      <c r="P2010" s="2"/>
      <c r="Q2010" s="4">
        <f t="shared" ref="Q2010:Q2016" si="68">M2010+O2010</f>
        <v>7500</v>
      </c>
      <c r="T2010" s="14"/>
    </row>
    <row r="2011" spans="1:20" ht="11.85" customHeight="1" x14ac:dyDescent="0.2">
      <c r="A2011" s="3" t="s">
        <v>983</v>
      </c>
      <c r="C2011" s="2">
        <v>0</v>
      </c>
      <c r="D2011" s="2"/>
      <c r="E2011" s="2">
        <v>0</v>
      </c>
      <c r="F2011" s="2"/>
      <c r="G2011" s="2">
        <v>0</v>
      </c>
      <c r="H2011" s="2"/>
      <c r="I2011" s="2">
        <v>0</v>
      </c>
      <c r="J2011" s="2"/>
      <c r="K2011" s="4">
        <v>0</v>
      </c>
      <c r="L2011" s="2"/>
      <c r="M2011" s="4">
        <v>0</v>
      </c>
      <c r="N2011" s="2"/>
      <c r="O2011" s="4">
        <v>0</v>
      </c>
      <c r="P2011" s="2"/>
      <c r="Q2011" s="4">
        <f t="shared" si="68"/>
        <v>0</v>
      </c>
      <c r="T2011" s="14"/>
    </row>
    <row r="2012" spans="1:20" ht="11.85" customHeight="1" x14ac:dyDescent="0.2">
      <c r="A2012" s="3" t="s">
        <v>984</v>
      </c>
      <c r="C2012" s="2">
        <v>0</v>
      </c>
      <c r="D2012" s="2"/>
      <c r="E2012" s="2">
        <v>0</v>
      </c>
      <c r="F2012" s="2"/>
      <c r="G2012" s="2">
        <v>0</v>
      </c>
      <c r="H2012" s="2"/>
      <c r="I2012" s="2">
        <v>0</v>
      </c>
      <c r="J2012" s="2"/>
      <c r="K2012" s="4">
        <v>0</v>
      </c>
      <c r="L2012" s="2"/>
      <c r="M2012" s="4">
        <v>0</v>
      </c>
      <c r="N2012" s="2"/>
      <c r="O2012" s="4">
        <v>0</v>
      </c>
      <c r="P2012" s="2"/>
      <c r="Q2012" s="4">
        <f t="shared" si="68"/>
        <v>0</v>
      </c>
      <c r="T2012" s="14"/>
    </row>
    <row r="2013" spans="1:20" ht="11.85" hidden="1" customHeight="1" x14ac:dyDescent="0.2">
      <c r="A2013" s="3" t="s">
        <v>985</v>
      </c>
      <c r="C2013" s="2">
        <v>0</v>
      </c>
      <c r="D2013" s="2"/>
      <c r="E2013" s="2">
        <v>0</v>
      </c>
      <c r="F2013" s="2"/>
      <c r="G2013" s="2">
        <v>0</v>
      </c>
      <c r="H2013" s="2"/>
      <c r="I2013" s="2">
        <v>0</v>
      </c>
      <c r="J2013" s="2"/>
      <c r="K2013" s="4">
        <v>0</v>
      </c>
      <c r="L2013" s="2"/>
      <c r="M2013" s="4">
        <v>0</v>
      </c>
      <c r="N2013" s="2"/>
      <c r="O2013" s="4">
        <v>0</v>
      </c>
      <c r="P2013" s="2"/>
      <c r="Q2013" s="4">
        <f t="shared" si="68"/>
        <v>0</v>
      </c>
      <c r="T2013" s="14"/>
    </row>
    <row r="2014" spans="1:20" ht="11.85" customHeight="1" x14ac:dyDescent="0.2">
      <c r="A2014" s="3" t="s">
        <v>986</v>
      </c>
      <c r="C2014" s="2">
        <v>0</v>
      </c>
      <c r="D2014" s="2"/>
      <c r="E2014" s="2">
        <v>0</v>
      </c>
      <c r="F2014" s="2"/>
      <c r="G2014" s="2">
        <v>0</v>
      </c>
      <c r="H2014" s="2"/>
      <c r="I2014" s="2">
        <v>400</v>
      </c>
      <c r="J2014" s="2"/>
      <c r="K2014" s="4">
        <v>400</v>
      </c>
      <c r="L2014" s="2"/>
      <c r="M2014" s="4">
        <v>400</v>
      </c>
      <c r="N2014" s="2"/>
      <c r="O2014" s="4">
        <v>0</v>
      </c>
      <c r="P2014" s="2"/>
      <c r="Q2014" s="4">
        <f t="shared" si="68"/>
        <v>400</v>
      </c>
      <c r="T2014" s="14"/>
    </row>
    <row r="2015" spans="1:20" ht="11.85" customHeight="1" x14ac:dyDescent="0.2">
      <c r="A2015" s="3" t="s">
        <v>987</v>
      </c>
      <c r="C2015" s="2">
        <v>0</v>
      </c>
      <c r="D2015" s="2"/>
      <c r="E2015" s="2">
        <v>0</v>
      </c>
      <c r="F2015" s="2"/>
      <c r="G2015" s="2">
        <v>0</v>
      </c>
      <c r="H2015" s="2"/>
      <c r="I2015" s="2">
        <v>0</v>
      </c>
      <c r="J2015" s="2"/>
      <c r="K2015" s="4">
        <v>0</v>
      </c>
      <c r="L2015" s="2"/>
      <c r="M2015" s="4">
        <v>0</v>
      </c>
      <c r="N2015" s="2"/>
      <c r="O2015" s="4">
        <v>0</v>
      </c>
      <c r="P2015" s="2"/>
      <c r="Q2015" s="4">
        <f t="shared" si="68"/>
        <v>0</v>
      </c>
      <c r="T2015" s="14"/>
    </row>
    <row r="2016" spans="1:20" ht="11.85" customHeight="1" x14ac:dyDescent="0.2">
      <c r="A2016" s="3" t="s">
        <v>988</v>
      </c>
      <c r="C2016" s="15">
        <v>0</v>
      </c>
      <c r="D2016" s="2"/>
      <c r="E2016" s="15">
        <v>0</v>
      </c>
      <c r="F2016" s="2"/>
      <c r="G2016" s="15">
        <v>0</v>
      </c>
      <c r="H2016" s="2"/>
      <c r="I2016" s="15">
        <v>0</v>
      </c>
      <c r="J2016" s="2"/>
      <c r="K2016" s="16">
        <v>0</v>
      </c>
      <c r="L2016" s="2"/>
      <c r="M2016" s="16">
        <v>0</v>
      </c>
      <c r="N2016" s="2"/>
      <c r="O2016" s="16">
        <v>0</v>
      </c>
      <c r="P2016" s="2"/>
      <c r="Q2016" s="16">
        <f t="shared" si="68"/>
        <v>0</v>
      </c>
      <c r="T2016" s="14"/>
    </row>
    <row r="2017" spans="1:20" ht="11.85" customHeight="1" x14ac:dyDescent="0.2">
      <c r="A2017" s="3" t="s">
        <v>287</v>
      </c>
      <c r="C2017" s="2">
        <f>SUM(C2010:C2016)</f>
        <v>5439.54</v>
      </c>
      <c r="D2017" s="2"/>
      <c r="E2017" s="2">
        <f>SUM(E2010:E2016)</f>
        <v>9915</v>
      </c>
      <c r="F2017" s="2"/>
      <c r="G2017" s="2">
        <f>SUM(G2010:G2016)</f>
        <v>7463.18</v>
      </c>
      <c r="H2017" s="2"/>
      <c r="I2017" s="2">
        <f>SUM(I2010:I2016)</f>
        <v>7900</v>
      </c>
      <c r="J2017" s="2"/>
      <c r="K2017" s="4">
        <f>SUM(K2010:K2016)</f>
        <v>7900</v>
      </c>
      <c r="L2017" s="2"/>
      <c r="M2017" s="4">
        <f>SUM(M2010:M2016)</f>
        <v>7900</v>
      </c>
      <c r="N2017" s="2"/>
      <c r="O2017" s="4">
        <f>SUM(O2010:O2016)</f>
        <v>0</v>
      </c>
      <c r="P2017" s="2"/>
      <c r="Q2017" s="4">
        <f>SUM(Q2010:Q2016)</f>
        <v>7900</v>
      </c>
    </row>
    <row r="2018" spans="1:20" ht="11.85" customHeight="1" x14ac:dyDescent="0.2">
      <c r="D2018" s="2"/>
      <c r="F2018" s="2"/>
      <c r="H2018" s="2"/>
      <c r="J2018" s="2"/>
      <c r="L2018" s="2"/>
      <c r="N2018" s="2"/>
      <c r="P2018" s="2"/>
    </row>
    <row r="2019" spans="1:20" ht="11.85" customHeight="1" x14ac:dyDescent="0.2">
      <c r="A2019" s="13" t="s">
        <v>288</v>
      </c>
      <c r="D2019" s="2"/>
      <c r="F2019" s="2"/>
      <c r="H2019" s="2"/>
      <c r="J2019" s="2"/>
      <c r="L2019" s="2"/>
      <c r="N2019" s="2"/>
      <c r="P2019" s="2"/>
    </row>
    <row r="2020" spans="1:20" ht="11.85" customHeight="1" x14ac:dyDescent="0.2">
      <c r="A2020" s="3" t="s">
        <v>989</v>
      </c>
      <c r="C2020" s="2">
        <v>113.09</v>
      </c>
      <c r="D2020" s="2"/>
      <c r="E2020" s="2">
        <v>39.96</v>
      </c>
      <c r="F2020" s="2"/>
      <c r="G2020" s="2">
        <v>46.36</v>
      </c>
      <c r="H2020" s="2"/>
      <c r="I2020" s="2">
        <v>100</v>
      </c>
      <c r="J2020" s="2"/>
      <c r="K2020" s="4">
        <v>100</v>
      </c>
      <c r="L2020" s="2"/>
      <c r="M2020" s="4">
        <v>100</v>
      </c>
      <c r="N2020" s="2"/>
      <c r="O2020" s="4">
        <v>0</v>
      </c>
      <c r="P2020" s="2"/>
      <c r="Q2020" s="4">
        <f>M2020+O2020</f>
        <v>100</v>
      </c>
      <c r="T2020" s="14"/>
    </row>
    <row r="2021" spans="1:20" ht="11.85" customHeight="1" x14ac:dyDescent="0.2">
      <c r="A2021" s="3" t="s">
        <v>990</v>
      </c>
      <c r="C2021" s="2">
        <v>0</v>
      </c>
      <c r="D2021" s="2"/>
      <c r="E2021" s="2">
        <v>0</v>
      </c>
      <c r="F2021" s="2"/>
      <c r="G2021" s="2">
        <v>0</v>
      </c>
      <c r="H2021" s="2"/>
      <c r="I2021" s="2">
        <v>0</v>
      </c>
      <c r="J2021" s="2"/>
      <c r="K2021" s="4">
        <v>0</v>
      </c>
      <c r="L2021" s="2"/>
      <c r="M2021" s="4">
        <v>0</v>
      </c>
      <c r="N2021" s="2"/>
      <c r="O2021" s="4">
        <v>0</v>
      </c>
      <c r="P2021" s="2"/>
      <c r="Q2021" s="4">
        <f>M2021+O2021</f>
        <v>0</v>
      </c>
      <c r="T2021" s="14"/>
    </row>
    <row r="2022" spans="1:20" ht="11.85" customHeight="1" x14ac:dyDescent="0.2">
      <c r="A2022" s="3" t="s">
        <v>991</v>
      </c>
      <c r="C2022" s="2">
        <v>62122.89</v>
      </c>
      <c r="D2022" s="2"/>
      <c r="E2022" s="2">
        <v>4540</v>
      </c>
      <c r="F2022" s="2"/>
      <c r="G2022" s="2">
        <v>3574.9</v>
      </c>
      <c r="H2022" s="2"/>
      <c r="I2022" s="2">
        <v>3000</v>
      </c>
      <c r="J2022" s="2"/>
      <c r="K2022" s="4">
        <v>3000</v>
      </c>
      <c r="L2022" s="2"/>
      <c r="M2022" s="4">
        <v>3000</v>
      </c>
      <c r="N2022" s="2"/>
      <c r="O2022" s="4">
        <v>0</v>
      </c>
      <c r="P2022" s="2"/>
      <c r="Q2022" s="4">
        <f>M2022+O2022</f>
        <v>3000</v>
      </c>
      <c r="T2022" s="14"/>
    </row>
    <row r="2023" spans="1:20" ht="11.85" customHeight="1" x14ac:dyDescent="0.2">
      <c r="A2023" s="3" t="s">
        <v>992</v>
      </c>
      <c r="C2023" s="2">
        <v>0</v>
      </c>
      <c r="D2023" s="2"/>
      <c r="E2023" s="2">
        <v>0</v>
      </c>
      <c r="F2023" s="2"/>
      <c r="G2023" s="2">
        <v>0</v>
      </c>
      <c r="H2023" s="2"/>
      <c r="I2023" s="2">
        <v>0</v>
      </c>
      <c r="J2023" s="2"/>
      <c r="K2023" s="4">
        <v>0</v>
      </c>
      <c r="L2023" s="2"/>
      <c r="M2023" s="4">
        <v>0</v>
      </c>
      <c r="N2023" s="2"/>
      <c r="O2023" s="4">
        <v>0</v>
      </c>
      <c r="P2023" s="2"/>
      <c r="Q2023" s="4">
        <f>M2023+O2023</f>
        <v>0</v>
      </c>
      <c r="T2023" s="14"/>
    </row>
    <row r="2024" spans="1:20" ht="11.85" customHeight="1" x14ac:dyDescent="0.2">
      <c r="A2024" s="3" t="s">
        <v>993</v>
      </c>
      <c r="C2024" s="15">
        <v>0</v>
      </c>
      <c r="D2024" s="2"/>
      <c r="E2024" s="15">
        <v>0</v>
      </c>
      <c r="F2024" s="2"/>
      <c r="G2024" s="15">
        <v>0</v>
      </c>
      <c r="H2024" s="2"/>
      <c r="I2024" s="15">
        <v>0</v>
      </c>
      <c r="J2024" s="2"/>
      <c r="K2024" s="16">
        <v>0</v>
      </c>
      <c r="L2024" s="2"/>
      <c r="M2024" s="16">
        <v>0</v>
      </c>
      <c r="N2024" s="2"/>
      <c r="O2024" s="16">
        <v>0</v>
      </c>
      <c r="P2024" s="2"/>
      <c r="Q2024" s="16">
        <f>M2024+O2024</f>
        <v>0</v>
      </c>
      <c r="T2024" s="14"/>
    </row>
    <row r="2025" spans="1:20" ht="11.85" customHeight="1" x14ac:dyDescent="0.2">
      <c r="A2025" s="3" t="s">
        <v>310</v>
      </c>
      <c r="C2025" s="2">
        <f>SUM(C2020:C2024)</f>
        <v>62235.979999999996</v>
      </c>
      <c r="D2025" s="2"/>
      <c r="E2025" s="2">
        <f>SUM(E2020:E2024)</f>
        <v>4579.96</v>
      </c>
      <c r="F2025" s="2"/>
      <c r="G2025" s="2">
        <f>SUM(G2020:G2024)</f>
        <v>3621.26</v>
      </c>
      <c r="H2025" s="2"/>
      <c r="I2025" s="2">
        <f>SUM(I2020:I2024)</f>
        <v>3100</v>
      </c>
      <c r="J2025" s="2"/>
      <c r="K2025" s="4">
        <f>SUM(K2020:K2024)</f>
        <v>3100</v>
      </c>
      <c r="L2025" s="2"/>
      <c r="M2025" s="4">
        <f>SUM(M2020:M2024)</f>
        <v>3100</v>
      </c>
      <c r="N2025" s="2"/>
      <c r="O2025" s="4">
        <f>SUM(O2020:O2024)</f>
        <v>0</v>
      </c>
      <c r="P2025" s="2"/>
      <c r="Q2025" s="4">
        <f>SUM(Q2020:Q2024)</f>
        <v>3100</v>
      </c>
    </row>
    <row r="2026" spans="1:20" ht="11.85" customHeight="1" x14ac:dyDescent="0.2">
      <c r="D2026" s="2"/>
      <c r="F2026" s="2"/>
      <c r="H2026" s="2"/>
      <c r="J2026" s="2"/>
      <c r="L2026" s="2"/>
      <c r="N2026" s="2"/>
      <c r="P2026" s="2"/>
    </row>
    <row r="2027" spans="1:20" ht="11.85" customHeight="1" x14ac:dyDescent="0.2">
      <c r="A2027" s="3" t="s">
        <v>994</v>
      </c>
      <c r="C2027" s="20">
        <v>0</v>
      </c>
      <c r="D2027" s="2"/>
      <c r="E2027" s="20">
        <v>0</v>
      </c>
      <c r="F2027" s="2"/>
      <c r="G2027" s="20">
        <v>0</v>
      </c>
      <c r="H2027" s="2"/>
      <c r="I2027" s="20">
        <v>0</v>
      </c>
      <c r="J2027" s="2"/>
      <c r="K2027" s="21">
        <v>0</v>
      </c>
      <c r="L2027" s="2"/>
      <c r="M2027" s="21">
        <v>0</v>
      </c>
      <c r="N2027" s="2"/>
      <c r="O2027" s="21">
        <v>0</v>
      </c>
      <c r="P2027" s="2"/>
      <c r="Q2027" s="21">
        <f>M2027+O2027</f>
        <v>0</v>
      </c>
      <c r="T2027" s="14"/>
    </row>
    <row r="2028" spans="1:20" ht="11.85" customHeight="1" x14ac:dyDescent="0.2">
      <c r="A2028" s="3" t="s">
        <v>995</v>
      </c>
      <c r="C2028" s="15">
        <v>0</v>
      </c>
      <c r="D2028" s="2"/>
      <c r="E2028" s="15">
        <v>0</v>
      </c>
      <c r="F2028" s="2"/>
      <c r="G2028" s="15">
        <v>0</v>
      </c>
      <c r="H2028" s="2"/>
      <c r="I2028" s="15">
        <v>0</v>
      </c>
      <c r="J2028" s="2"/>
      <c r="K2028" s="16">
        <v>0</v>
      </c>
      <c r="L2028" s="2"/>
      <c r="M2028" s="16">
        <v>0</v>
      </c>
      <c r="N2028" s="2"/>
      <c r="O2028" s="16">
        <v>0</v>
      </c>
      <c r="P2028" s="2"/>
      <c r="Q2028" s="16">
        <f>M2028+O2028</f>
        <v>0</v>
      </c>
      <c r="T2028" s="14"/>
    </row>
    <row r="2029" spans="1:20" ht="11.85" customHeight="1" x14ac:dyDescent="0.2">
      <c r="A2029" s="3" t="s">
        <v>313</v>
      </c>
      <c r="C2029" s="2">
        <f>SUM(C2027:C2028)</f>
        <v>0</v>
      </c>
      <c r="D2029" s="2"/>
      <c r="E2029" s="2">
        <f>SUM(E2027:E2028)</f>
        <v>0</v>
      </c>
      <c r="F2029" s="2"/>
      <c r="G2029" s="2">
        <f>SUM(G2027:G2028)</f>
        <v>0</v>
      </c>
      <c r="H2029" s="2"/>
      <c r="I2029" s="2">
        <f>SUM(I2027:I2028)</f>
        <v>0</v>
      </c>
      <c r="J2029" s="2"/>
      <c r="K2029" s="4">
        <f>SUM(K2027:K2028)</f>
        <v>0</v>
      </c>
      <c r="L2029" s="2"/>
      <c r="M2029" s="4">
        <f>SUM(M2027:M2028)</f>
        <v>0</v>
      </c>
      <c r="N2029" s="2"/>
      <c r="O2029" s="4">
        <f>SUM(O2027:O2028)</f>
        <v>0</v>
      </c>
      <c r="P2029" s="2"/>
      <c r="Q2029" s="4">
        <f>SUM(Q2027:Q2028)</f>
        <v>0</v>
      </c>
    </row>
    <row r="2030" spans="1:20" ht="11.85" customHeight="1" x14ac:dyDescent="0.2">
      <c r="D2030" s="2"/>
      <c r="F2030" s="2"/>
      <c r="H2030" s="2"/>
      <c r="J2030" s="2"/>
      <c r="L2030" s="2"/>
      <c r="N2030" s="2"/>
      <c r="P2030" s="2"/>
    </row>
    <row r="2031" spans="1:20" ht="11.85" customHeight="1" x14ac:dyDescent="0.2">
      <c r="A2031" s="3" t="s">
        <v>996</v>
      </c>
      <c r="C2031" s="2">
        <f>+C2017+C2025+C2029</f>
        <v>67675.51999999999</v>
      </c>
      <c r="D2031" s="2"/>
      <c r="E2031" s="2">
        <f>+E2017+E2025+E2029</f>
        <v>14494.96</v>
      </c>
      <c r="F2031" s="2"/>
      <c r="G2031" s="2">
        <f>+G2017+G2025+G2029</f>
        <v>11084.44</v>
      </c>
      <c r="H2031" s="2"/>
      <c r="I2031" s="2">
        <f>+I2017+I2025+I2029</f>
        <v>11000</v>
      </c>
      <c r="J2031" s="2"/>
      <c r="K2031" s="4">
        <f>+K2017+K2025+K2029</f>
        <v>11000</v>
      </c>
      <c r="L2031" s="2"/>
      <c r="M2031" s="4">
        <f>+M2017+M2025+M2029</f>
        <v>11000</v>
      </c>
      <c r="N2031" s="2"/>
      <c r="O2031" s="4">
        <f>+O2017+O2025+O2029</f>
        <v>0</v>
      </c>
      <c r="P2031" s="2"/>
      <c r="Q2031" s="4">
        <f>+Q2017+Q2025+Q2029</f>
        <v>11000</v>
      </c>
      <c r="T2031" s="14"/>
    </row>
    <row r="2032" spans="1:20" ht="11.85" customHeight="1" x14ac:dyDescent="0.2">
      <c r="D2032" s="2"/>
      <c r="F2032" s="2"/>
      <c r="H2032" s="2"/>
      <c r="J2032" s="2"/>
      <c r="L2032" s="2"/>
      <c r="N2032" s="2"/>
      <c r="P2032" s="2"/>
    </row>
    <row r="2033" spans="1:34" ht="11.85" customHeight="1" x14ac:dyDescent="0.2">
      <c r="D2033" s="2"/>
      <c r="F2033" s="2"/>
      <c r="H2033" s="2"/>
      <c r="J2033" s="2"/>
      <c r="L2033" s="2"/>
      <c r="N2033" s="2"/>
      <c r="P2033" s="2"/>
    </row>
    <row r="2034" spans="1:34" ht="11.85" customHeight="1" x14ac:dyDescent="0.2">
      <c r="D2034" s="2"/>
      <c r="F2034" s="2"/>
      <c r="H2034" s="2"/>
      <c r="J2034" s="2"/>
      <c r="L2034" s="2"/>
      <c r="N2034" s="2"/>
      <c r="P2034" s="2"/>
    </row>
    <row r="2035" spans="1:34" ht="11.85" customHeight="1" x14ac:dyDescent="0.2">
      <c r="D2035" s="2"/>
      <c r="F2035" s="2"/>
      <c r="H2035" s="2"/>
      <c r="J2035" s="2"/>
      <c r="L2035" s="2"/>
      <c r="N2035" s="2"/>
      <c r="P2035" s="2"/>
    </row>
    <row r="2036" spans="1:34" ht="11.85" customHeight="1" x14ac:dyDescent="0.2">
      <c r="D2036" s="2"/>
      <c r="F2036" s="2"/>
      <c r="H2036" s="2"/>
      <c r="J2036" s="2"/>
      <c r="L2036" s="2"/>
      <c r="N2036" s="2"/>
      <c r="P2036" s="2"/>
    </row>
    <row r="2037" spans="1:34" ht="11.85" customHeight="1" x14ac:dyDescent="0.2">
      <c r="D2037" s="2"/>
      <c r="F2037" s="2"/>
      <c r="H2037" s="2"/>
      <c r="J2037" s="2"/>
      <c r="L2037" s="2"/>
      <c r="N2037" s="2"/>
      <c r="P2037" s="2"/>
    </row>
    <row r="2038" spans="1:34" ht="11.85" customHeight="1" x14ac:dyDescent="0.2">
      <c r="D2038" s="2"/>
      <c r="F2038" s="2"/>
      <c r="H2038" s="2"/>
      <c r="J2038" s="2"/>
      <c r="L2038" s="2"/>
      <c r="N2038" s="2"/>
      <c r="P2038" s="2"/>
    </row>
    <row r="2039" spans="1:34" ht="11.85" customHeight="1" x14ac:dyDescent="0.2">
      <c r="D2039" s="2"/>
      <c r="F2039" s="2"/>
      <c r="H2039" s="2"/>
      <c r="J2039" s="2"/>
      <c r="L2039" s="2"/>
      <c r="N2039" s="2"/>
      <c r="P2039" s="2"/>
    </row>
    <row r="2040" spans="1:34" s="4" customFormat="1" ht="11.85" customHeight="1" x14ac:dyDescent="0.2">
      <c r="A2040" s="3"/>
      <c r="B2040" s="3"/>
      <c r="C2040" s="2"/>
      <c r="D2040" s="2"/>
      <c r="E2040" s="2"/>
      <c r="F2040" s="2"/>
      <c r="G2040" s="2"/>
      <c r="H2040" s="2"/>
      <c r="I2040" s="2"/>
      <c r="J2040" s="2"/>
      <c r="L2040" s="2"/>
      <c r="N2040" s="2"/>
      <c r="P2040" s="2"/>
      <c r="R2040" s="3"/>
      <c r="T2040" s="5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</row>
    <row r="2041" spans="1:34" s="4" customFormat="1" ht="11.85" customHeight="1" x14ac:dyDescent="0.2">
      <c r="A2041" s="3"/>
      <c r="B2041" s="3"/>
      <c r="C2041" s="2"/>
      <c r="D2041" s="2"/>
      <c r="E2041" s="2"/>
      <c r="F2041" s="2"/>
      <c r="G2041" s="2"/>
      <c r="H2041" s="2"/>
      <c r="I2041" s="2"/>
      <c r="J2041" s="2"/>
      <c r="L2041" s="2"/>
      <c r="N2041" s="2"/>
      <c r="P2041" s="2"/>
      <c r="R2041" s="3"/>
      <c r="T2041" s="5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</row>
    <row r="2042" spans="1:34" s="4" customFormat="1" ht="11.85" customHeight="1" x14ac:dyDescent="0.2">
      <c r="A2042" s="3"/>
      <c r="B2042" s="3"/>
      <c r="C2042" s="2"/>
      <c r="D2042" s="2"/>
      <c r="E2042" s="2"/>
      <c r="F2042" s="2"/>
      <c r="G2042" s="2"/>
      <c r="H2042" s="2"/>
      <c r="I2042" s="2"/>
      <c r="J2042" s="2"/>
      <c r="L2042" s="2"/>
      <c r="N2042" s="2"/>
      <c r="P2042" s="2"/>
      <c r="R2042" s="3"/>
      <c r="T2042" s="5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</row>
    <row r="2043" spans="1:34" s="4" customFormat="1" ht="11.85" customHeight="1" x14ac:dyDescent="0.2">
      <c r="A2043" s="3"/>
      <c r="B2043" s="3"/>
      <c r="C2043" s="2"/>
      <c r="D2043" s="2"/>
      <c r="E2043" s="2"/>
      <c r="F2043" s="2"/>
      <c r="G2043" s="2"/>
      <c r="H2043" s="2"/>
      <c r="I2043" s="2"/>
      <c r="J2043" s="2"/>
      <c r="L2043" s="2"/>
      <c r="N2043" s="2"/>
      <c r="P2043" s="2"/>
      <c r="R2043" s="3"/>
      <c r="T2043" s="5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</row>
    <row r="2044" spans="1:34" s="4" customFormat="1" ht="11.85" customHeight="1" x14ac:dyDescent="0.2">
      <c r="A2044" s="3"/>
      <c r="B2044" s="3"/>
      <c r="C2044" s="2"/>
      <c r="D2044" s="2"/>
      <c r="E2044" s="2"/>
      <c r="F2044" s="2"/>
      <c r="G2044" s="2"/>
      <c r="H2044" s="2"/>
      <c r="I2044" s="2"/>
      <c r="J2044" s="2"/>
      <c r="L2044" s="2"/>
      <c r="N2044" s="2"/>
      <c r="P2044" s="2"/>
      <c r="R2044" s="3"/>
      <c r="T2044" s="5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</row>
    <row r="2045" spans="1:34" s="4" customFormat="1" ht="11.85" customHeight="1" x14ac:dyDescent="0.2">
      <c r="A2045" s="3"/>
      <c r="B2045" s="3"/>
      <c r="C2045" s="2"/>
      <c r="D2045" s="2"/>
      <c r="E2045" s="2"/>
      <c r="F2045" s="2"/>
      <c r="G2045" s="2"/>
      <c r="H2045" s="2"/>
      <c r="I2045" s="2"/>
      <c r="J2045" s="2"/>
      <c r="L2045" s="2"/>
      <c r="N2045" s="2"/>
      <c r="P2045" s="2"/>
      <c r="R2045" s="3"/>
      <c r="T2045" s="5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</row>
    <row r="2046" spans="1:34" s="4" customFormat="1" ht="11.85" customHeight="1" x14ac:dyDescent="0.2">
      <c r="A2046" s="3"/>
      <c r="B2046" s="3"/>
      <c r="C2046" s="2"/>
      <c r="D2046" s="2"/>
      <c r="E2046" s="2"/>
      <c r="F2046" s="2"/>
      <c r="G2046" s="2"/>
      <c r="H2046" s="2"/>
      <c r="I2046" s="2"/>
      <c r="J2046" s="2"/>
      <c r="L2046" s="2"/>
      <c r="N2046" s="2"/>
      <c r="P2046" s="2"/>
      <c r="R2046" s="3"/>
      <c r="T2046" s="5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</row>
    <row r="2047" spans="1:34" s="4" customFormat="1" ht="11.85" customHeight="1" x14ac:dyDescent="0.2">
      <c r="A2047" s="3"/>
      <c r="B2047" s="3"/>
      <c r="C2047" s="2"/>
      <c r="D2047" s="3"/>
      <c r="E2047" s="2"/>
      <c r="F2047" s="3"/>
      <c r="G2047" s="2"/>
      <c r="H2047" s="3"/>
      <c r="I2047" s="2"/>
      <c r="J2047" s="3"/>
      <c r="L2047" s="3"/>
      <c r="N2047" s="3"/>
      <c r="P2047" s="3"/>
      <c r="R2047" s="3"/>
      <c r="T2047" s="5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</row>
    <row r="2048" spans="1:34" s="4" customFormat="1" ht="11.85" customHeight="1" x14ac:dyDescent="0.2">
      <c r="A2048" s="3"/>
      <c r="B2048" s="3"/>
      <c r="C2048" s="2"/>
      <c r="D2048" s="3"/>
      <c r="E2048" s="2"/>
      <c r="F2048" s="3"/>
      <c r="G2048" s="2"/>
      <c r="H2048" s="3"/>
      <c r="I2048" s="2"/>
      <c r="J2048" s="3"/>
      <c r="L2048" s="3"/>
      <c r="N2048" s="3"/>
      <c r="P2048" s="3"/>
      <c r="R2048" s="3"/>
      <c r="T2048" s="5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</row>
    <row r="2049" spans="1:34" s="4" customFormat="1" ht="11.85" customHeight="1" x14ac:dyDescent="0.2">
      <c r="A2049" s="3"/>
      <c r="B2049" s="3"/>
      <c r="C2049" s="2"/>
      <c r="D2049" s="3"/>
      <c r="E2049" s="2"/>
      <c r="F2049" s="3"/>
      <c r="G2049" s="2"/>
      <c r="H2049" s="3"/>
      <c r="I2049" s="2"/>
      <c r="J2049" s="3"/>
      <c r="L2049" s="3"/>
      <c r="N2049" s="3"/>
      <c r="P2049" s="3"/>
      <c r="R2049" s="3"/>
      <c r="T2049" s="5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</row>
    <row r="2050" spans="1:34" s="4" customFormat="1" ht="11.85" customHeight="1" x14ac:dyDescent="0.2">
      <c r="A2050" s="3"/>
      <c r="B2050" s="3"/>
      <c r="C2050" s="2"/>
      <c r="D2050" s="3"/>
      <c r="E2050" s="2"/>
      <c r="F2050" s="3"/>
      <c r="G2050" s="2"/>
      <c r="H2050" s="3"/>
      <c r="I2050" s="2"/>
      <c r="J2050" s="3"/>
      <c r="L2050" s="3"/>
      <c r="N2050" s="3"/>
      <c r="P2050" s="3"/>
      <c r="R2050" s="3"/>
      <c r="T2050" s="5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</row>
    <row r="2051" spans="1:34" s="4" customFormat="1" ht="11.85" customHeight="1" x14ac:dyDescent="0.2">
      <c r="A2051" s="3"/>
      <c r="B2051" s="3"/>
      <c r="C2051" s="2"/>
      <c r="D2051" s="3"/>
      <c r="E2051" s="2"/>
      <c r="F2051" s="3"/>
      <c r="G2051" s="2"/>
      <c r="H2051" s="3"/>
      <c r="I2051" s="2"/>
      <c r="J2051" s="3"/>
      <c r="L2051" s="3"/>
      <c r="N2051" s="3"/>
      <c r="P2051" s="3"/>
      <c r="R2051" s="3"/>
      <c r="T2051" s="5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</row>
    <row r="2052" spans="1:34" s="4" customFormat="1" ht="11.85" customHeight="1" x14ac:dyDescent="0.2">
      <c r="A2052" s="3"/>
      <c r="B2052" s="3"/>
      <c r="C2052" s="2"/>
      <c r="D2052" s="3"/>
      <c r="E2052" s="2"/>
      <c r="F2052" s="3"/>
      <c r="G2052" s="2"/>
      <c r="H2052" s="3"/>
      <c r="I2052" s="2"/>
      <c r="J2052" s="3"/>
      <c r="L2052" s="3"/>
      <c r="N2052" s="3"/>
      <c r="P2052" s="3"/>
      <c r="R2052" s="3"/>
      <c r="T2052" s="5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</row>
    <row r="2053" spans="1:34" s="4" customFormat="1" ht="11.85" customHeight="1" x14ac:dyDescent="0.2">
      <c r="A2053" s="3"/>
      <c r="B2053" s="3"/>
      <c r="C2053" s="2"/>
      <c r="D2053" s="3"/>
      <c r="E2053" s="2"/>
      <c r="F2053" s="3"/>
      <c r="G2053" s="2"/>
      <c r="H2053" s="3"/>
      <c r="I2053" s="2"/>
      <c r="J2053" s="3"/>
      <c r="L2053" s="3"/>
      <c r="N2053" s="3"/>
      <c r="P2053" s="3"/>
      <c r="R2053" s="3"/>
      <c r="T2053" s="5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</row>
    <row r="2054" spans="1:34" s="4" customFormat="1" ht="11.85" customHeight="1" x14ac:dyDescent="0.2">
      <c r="A2054" s="3"/>
      <c r="B2054" s="3"/>
      <c r="C2054" s="2"/>
      <c r="D2054" s="3"/>
      <c r="E2054" s="2"/>
      <c r="F2054" s="3"/>
      <c r="G2054" s="2"/>
      <c r="H2054" s="3"/>
      <c r="I2054" s="2"/>
      <c r="J2054" s="3"/>
      <c r="L2054" s="3"/>
      <c r="N2054" s="3"/>
      <c r="P2054" s="3"/>
      <c r="R2054" s="3"/>
      <c r="T2054" s="5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</row>
    <row r="2055" spans="1:34" s="4" customFormat="1" ht="11.85" customHeight="1" x14ac:dyDescent="0.2">
      <c r="A2055" s="3"/>
      <c r="B2055" s="3"/>
      <c r="C2055" s="2"/>
      <c r="D2055" s="3"/>
      <c r="E2055" s="2"/>
      <c r="F2055" s="3"/>
      <c r="G2055" s="2"/>
      <c r="H2055" s="3"/>
      <c r="I2055" s="2"/>
      <c r="J2055" s="3"/>
      <c r="L2055" s="3"/>
      <c r="N2055" s="3"/>
      <c r="P2055" s="3"/>
      <c r="R2055" s="3"/>
      <c r="T2055" s="5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</row>
    <row r="2056" spans="1:34" ht="11.85" customHeight="1" x14ac:dyDescent="0.2"/>
    <row r="2057" spans="1:34" ht="11.85" customHeight="1" x14ac:dyDescent="0.2"/>
    <row r="2058" spans="1:34" ht="11.85" customHeight="1" x14ac:dyDescent="0.2"/>
    <row r="2059" spans="1:34" ht="11.85" customHeight="1" x14ac:dyDescent="0.2"/>
    <row r="2060" spans="1:34" ht="11.85" customHeight="1" x14ac:dyDescent="0.2"/>
    <row r="2061" spans="1:34" ht="11.85" customHeight="1" x14ac:dyDescent="0.2"/>
    <row r="2062" spans="1:34" ht="11.85" customHeight="1" x14ac:dyDescent="0.2"/>
    <row r="2063" spans="1:34" ht="11.85" customHeight="1" x14ac:dyDescent="0.2">
      <c r="A2063" s="1"/>
      <c r="B2063" s="1"/>
      <c r="E2063" s="2" t="str">
        <f>$E$1</f>
        <v>CITY OF BRADY</v>
      </c>
    </row>
    <row r="2064" spans="1:34" ht="11.85" customHeight="1" x14ac:dyDescent="0.2">
      <c r="E2064" s="2" t="str">
        <f>$E$2</f>
        <v>BUDGET REPORT</v>
      </c>
    </row>
    <row r="2065" spans="1:20" ht="11.85" customHeight="1" x14ac:dyDescent="0.2">
      <c r="E2065" s="2" t="str">
        <f>$E$3</f>
        <v>FISCAL YEAR 2019 - 2020</v>
      </c>
    </row>
    <row r="2066" spans="1:20" ht="11.85" customHeight="1" x14ac:dyDescent="0.2">
      <c r="A2066" s="3" t="s">
        <v>3</v>
      </c>
    </row>
    <row r="2067" spans="1:20" ht="11.85" customHeight="1" x14ac:dyDescent="0.2">
      <c r="A2067" s="3" t="s">
        <v>997</v>
      </c>
    </row>
    <row r="2068" spans="1:20" ht="11.85" customHeight="1" x14ac:dyDescent="0.2">
      <c r="I2068" s="55" t="str">
        <f>$I$6</f>
        <v>(----- 2018-2019 ------)</v>
      </c>
      <c r="J2068" s="55"/>
      <c r="K2068" s="55"/>
      <c r="L2068" s="6"/>
      <c r="M2068" s="55" t="str">
        <f>$M$6</f>
        <v>2019-2020</v>
      </c>
      <c r="N2068" s="55"/>
      <c r="O2068" s="55"/>
      <c r="P2068" s="55"/>
      <c r="Q2068" s="55"/>
    </row>
    <row r="2069" spans="1:20" ht="11.85" customHeight="1" x14ac:dyDescent="0.2">
      <c r="C2069" s="7" t="str">
        <f>$C$7</f>
        <v>2015-2016</v>
      </c>
      <c r="D2069" s="6"/>
      <c r="E2069" s="7" t="str">
        <f>$E$7</f>
        <v>2016-2017</v>
      </c>
      <c r="F2069" s="6"/>
      <c r="G2069" s="7" t="str">
        <f>$G$7</f>
        <v>2017-2018</v>
      </c>
      <c r="H2069" s="6"/>
      <c r="I2069" s="7" t="s">
        <v>9</v>
      </c>
      <c r="J2069" s="6"/>
      <c r="K2069" s="8" t="str">
        <f>+$K$7</f>
        <v>PROJECTED</v>
      </c>
      <c r="L2069" s="6"/>
      <c r="M2069" s="8" t="str">
        <f>$M$7</f>
        <v>2019-2020</v>
      </c>
      <c r="N2069" s="6"/>
      <c r="O2069" s="8" t="str">
        <f>$O$7</f>
        <v>2019-2020</v>
      </c>
      <c r="P2069" s="6"/>
      <c r="Q2069" s="8" t="str">
        <f>$Q$7</f>
        <v>APPROVED</v>
      </c>
    </row>
    <row r="2070" spans="1:20" ht="11.85" customHeight="1" x14ac:dyDescent="0.2">
      <c r="A2070" s="9" t="s">
        <v>257</v>
      </c>
      <c r="C2070" s="10" t="s">
        <v>12</v>
      </c>
      <c r="D2070" s="6"/>
      <c r="E2070" s="10" t="s">
        <v>12</v>
      </c>
      <c r="F2070" s="6"/>
      <c r="G2070" s="10" t="s">
        <v>12</v>
      </c>
      <c r="H2070" s="6"/>
      <c r="I2070" s="10" t="s">
        <v>13</v>
      </c>
      <c r="J2070" s="6"/>
      <c r="K2070" s="11" t="s">
        <v>13</v>
      </c>
      <c r="L2070" s="6"/>
      <c r="M2070" s="11" t="str">
        <f>$M$8</f>
        <v>BASE</v>
      </c>
      <c r="N2070" s="6"/>
      <c r="O2070" s="11" t="str">
        <f>$O$8</f>
        <v>SUPPLEMENTAL</v>
      </c>
      <c r="P2070" s="6"/>
      <c r="Q2070" s="11" t="str">
        <f>$Q$8</f>
        <v>BUDGET</v>
      </c>
    </row>
    <row r="2071" spans="1:20" ht="11.85" customHeight="1" x14ac:dyDescent="0.2"/>
    <row r="2072" spans="1:20" ht="11.85" customHeight="1" x14ac:dyDescent="0.2">
      <c r="A2072" s="3" t="s">
        <v>258</v>
      </c>
    </row>
    <row r="2073" spans="1:20" ht="11.85" customHeight="1" x14ac:dyDescent="0.2">
      <c r="A2073" s="3" t="s">
        <v>998</v>
      </c>
      <c r="C2073" s="2">
        <v>39012.49</v>
      </c>
      <c r="D2073" s="2"/>
      <c r="E2073" s="2">
        <v>40283.72</v>
      </c>
      <c r="F2073" s="2"/>
      <c r="G2073" s="2">
        <v>41412.82</v>
      </c>
      <c r="H2073" s="2"/>
      <c r="I2073" s="2">
        <v>42700</v>
      </c>
      <c r="J2073" s="2"/>
      <c r="K2073" s="4">
        <v>42700</v>
      </c>
      <c r="L2073" s="2"/>
      <c r="M2073" s="4">
        <v>43941</v>
      </c>
      <c r="N2073" s="2"/>
      <c r="O2073" s="4">
        <v>0</v>
      </c>
      <c r="P2073" s="2"/>
      <c r="Q2073" s="4">
        <f t="shared" ref="Q2073:Q2080" si="69">M2073+O2073</f>
        <v>43941</v>
      </c>
      <c r="T2073" s="14"/>
    </row>
    <row r="2074" spans="1:20" ht="11.85" customHeight="1" x14ac:dyDescent="0.2">
      <c r="A2074" s="3" t="s">
        <v>999</v>
      </c>
      <c r="C2074" s="2">
        <v>0</v>
      </c>
      <c r="D2074" s="2"/>
      <c r="E2074" s="2">
        <v>58</v>
      </c>
      <c r="F2074" s="2"/>
      <c r="G2074" s="2">
        <v>0</v>
      </c>
      <c r="H2074" s="2"/>
      <c r="I2074" s="2">
        <v>200</v>
      </c>
      <c r="J2074" s="2"/>
      <c r="K2074" s="4">
        <v>200</v>
      </c>
      <c r="L2074" s="2"/>
      <c r="M2074" s="4">
        <v>200</v>
      </c>
      <c r="N2074" s="2"/>
      <c r="O2074" s="4">
        <v>0</v>
      </c>
      <c r="P2074" s="2"/>
      <c r="Q2074" s="4">
        <f t="shared" si="69"/>
        <v>200</v>
      </c>
      <c r="T2074" s="14"/>
    </row>
    <row r="2075" spans="1:20" ht="11.85" customHeight="1" x14ac:dyDescent="0.2">
      <c r="A2075" s="3" t="s">
        <v>1000</v>
      </c>
      <c r="C2075" s="2">
        <v>120</v>
      </c>
      <c r="D2075" s="2"/>
      <c r="E2075" s="2">
        <v>240</v>
      </c>
      <c r="F2075" s="2"/>
      <c r="G2075" s="2">
        <v>240</v>
      </c>
      <c r="H2075" s="2"/>
      <c r="I2075" s="2">
        <v>240</v>
      </c>
      <c r="J2075" s="2"/>
      <c r="K2075" s="4">
        <v>240</v>
      </c>
      <c r="L2075" s="2"/>
      <c r="M2075" s="4">
        <v>240</v>
      </c>
      <c r="N2075" s="2"/>
      <c r="O2075" s="4">
        <v>0</v>
      </c>
      <c r="P2075" s="2"/>
      <c r="Q2075" s="4">
        <f t="shared" si="69"/>
        <v>240</v>
      </c>
      <c r="T2075" s="14"/>
    </row>
    <row r="2076" spans="1:20" ht="11.85" customHeight="1" x14ac:dyDescent="0.2">
      <c r="A2076" s="3" t="s">
        <v>1001</v>
      </c>
      <c r="C2076" s="2">
        <v>9396.24</v>
      </c>
      <c r="D2076" s="2"/>
      <c r="E2076" s="2">
        <v>9864</v>
      </c>
      <c r="F2076" s="2"/>
      <c r="G2076" s="2">
        <v>11434.08</v>
      </c>
      <c r="H2076" s="2"/>
      <c r="I2076" s="2">
        <v>12459</v>
      </c>
      <c r="J2076" s="2"/>
      <c r="K2076" s="4">
        <v>10755</v>
      </c>
      <c r="L2076" s="2"/>
      <c r="M2076" s="4">
        <v>12060</v>
      </c>
      <c r="N2076" s="2"/>
      <c r="O2076" s="4">
        <v>0</v>
      </c>
      <c r="P2076" s="2"/>
      <c r="Q2076" s="4">
        <f t="shared" si="69"/>
        <v>12060</v>
      </c>
      <c r="T2076" s="14"/>
    </row>
    <row r="2077" spans="1:20" ht="11.85" customHeight="1" x14ac:dyDescent="0.2">
      <c r="A2077" s="3" t="s">
        <v>1002</v>
      </c>
      <c r="C2077" s="2">
        <v>4074.22</v>
      </c>
      <c r="D2077" s="2"/>
      <c r="E2077" s="2">
        <v>4344.95</v>
      </c>
      <c r="F2077" s="2"/>
      <c r="G2077" s="2">
        <v>4496.07</v>
      </c>
      <c r="H2077" s="2"/>
      <c r="I2077" s="2">
        <v>4522</v>
      </c>
      <c r="J2077" s="2"/>
      <c r="K2077" s="4">
        <v>4522</v>
      </c>
      <c r="L2077" s="2"/>
      <c r="M2077" s="4">
        <v>4497</v>
      </c>
      <c r="N2077" s="2"/>
      <c r="O2077" s="4">
        <v>0</v>
      </c>
      <c r="P2077" s="2"/>
      <c r="Q2077" s="4">
        <f t="shared" si="69"/>
        <v>4497</v>
      </c>
      <c r="T2077" s="14"/>
    </row>
    <row r="2078" spans="1:20" ht="11.85" customHeight="1" x14ac:dyDescent="0.2">
      <c r="A2078" s="3" t="s">
        <v>1003</v>
      </c>
      <c r="C2078" s="2">
        <v>113.09</v>
      </c>
      <c r="D2078" s="2"/>
      <c r="E2078" s="2">
        <v>117.36</v>
      </c>
      <c r="F2078" s="2"/>
      <c r="G2078" s="2">
        <v>111.28</v>
      </c>
      <c r="H2078" s="2"/>
      <c r="I2078" s="2">
        <v>118</v>
      </c>
      <c r="J2078" s="2"/>
      <c r="K2078" s="4">
        <v>118</v>
      </c>
      <c r="L2078" s="2"/>
      <c r="M2078" s="4">
        <v>112</v>
      </c>
      <c r="N2078" s="2"/>
      <c r="O2078" s="4">
        <v>0</v>
      </c>
      <c r="P2078" s="2"/>
      <c r="Q2078" s="4">
        <f t="shared" si="69"/>
        <v>112</v>
      </c>
      <c r="T2078" s="14"/>
    </row>
    <row r="2079" spans="1:20" ht="11.85" customHeight="1" x14ac:dyDescent="0.2">
      <c r="A2079" s="3" t="s">
        <v>1004</v>
      </c>
      <c r="C2079" s="2">
        <v>171</v>
      </c>
      <c r="D2079" s="2"/>
      <c r="E2079" s="2">
        <v>9</v>
      </c>
      <c r="F2079" s="2"/>
      <c r="G2079" s="2">
        <v>162</v>
      </c>
      <c r="H2079" s="2"/>
      <c r="I2079" s="2">
        <v>180</v>
      </c>
      <c r="J2079" s="2"/>
      <c r="K2079" s="4">
        <v>180</v>
      </c>
      <c r="L2079" s="2"/>
      <c r="M2079" s="4">
        <v>113</v>
      </c>
      <c r="N2079" s="2"/>
      <c r="O2079" s="4">
        <v>0</v>
      </c>
      <c r="P2079" s="2"/>
      <c r="Q2079" s="4">
        <f t="shared" si="69"/>
        <v>113</v>
      </c>
      <c r="T2079" s="14"/>
    </row>
    <row r="2080" spans="1:20" ht="11.85" customHeight="1" x14ac:dyDescent="0.2">
      <c r="A2080" s="3" t="s">
        <v>1005</v>
      </c>
      <c r="C2080" s="15">
        <v>2993.72</v>
      </c>
      <c r="D2080" s="2"/>
      <c r="E2080" s="15">
        <v>3086.68</v>
      </c>
      <c r="F2080" s="2"/>
      <c r="G2080" s="15">
        <v>3181.6</v>
      </c>
      <c r="H2080" s="2"/>
      <c r="I2080" s="15">
        <v>3343</v>
      </c>
      <c r="J2080" s="2"/>
      <c r="K2080" s="16">
        <v>3343</v>
      </c>
      <c r="L2080" s="2"/>
      <c r="M2080" s="16">
        <v>3443</v>
      </c>
      <c r="N2080" s="2"/>
      <c r="O2080" s="16">
        <v>0</v>
      </c>
      <c r="P2080" s="2"/>
      <c r="Q2080" s="16">
        <f t="shared" si="69"/>
        <v>3443</v>
      </c>
      <c r="T2080" s="14"/>
    </row>
    <row r="2081" spans="1:21" ht="11.85" customHeight="1" x14ac:dyDescent="0.2">
      <c r="A2081" s="3" t="s">
        <v>269</v>
      </c>
      <c r="C2081" s="2">
        <f>SUM(C2073:C2080)</f>
        <v>55880.759999999995</v>
      </c>
      <c r="D2081" s="2"/>
      <c r="E2081" s="2">
        <f>SUM(E2073:E2080)</f>
        <v>58003.71</v>
      </c>
      <c r="F2081" s="2"/>
      <c r="G2081" s="2">
        <f>SUM(G2073:G2080)</f>
        <v>61037.85</v>
      </c>
      <c r="H2081" s="2"/>
      <c r="I2081" s="2">
        <f>SUM(I2073:I2080)</f>
        <v>63762</v>
      </c>
      <c r="J2081" s="2"/>
      <c r="K2081" s="4">
        <f>SUM(K2073:K2080)</f>
        <v>62058</v>
      </c>
      <c r="L2081" s="2"/>
      <c r="M2081" s="4">
        <f>SUM(M2073:M2080)</f>
        <v>64606</v>
      </c>
      <c r="N2081" s="2"/>
      <c r="O2081" s="4">
        <f>SUM(O2073:O2080)</f>
        <v>0</v>
      </c>
      <c r="P2081" s="2"/>
      <c r="Q2081" s="4">
        <f>SUM(Q2073:Q2080)</f>
        <v>64606</v>
      </c>
      <c r="R2081" s="2"/>
      <c r="U2081" s="2"/>
    </row>
    <row r="2082" spans="1:21" ht="11.85" customHeight="1" x14ac:dyDescent="0.2">
      <c r="D2082" s="2"/>
      <c r="F2082" s="2"/>
      <c r="H2082" s="2"/>
      <c r="J2082" s="2"/>
      <c r="L2082" s="2"/>
      <c r="N2082" s="2"/>
      <c r="P2082" s="2"/>
    </row>
    <row r="2083" spans="1:21" ht="11.85" customHeight="1" x14ac:dyDescent="0.2">
      <c r="A2083" s="3" t="s">
        <v>270</v>
      </c>
      <c r="D2083" s="2"/>
      <c r="F2083" s="2"/>
      <c r="H2083" s="2"/>
      <c r="J2083" s="2"/>
      <c r="L2083" s="2"/>
      <c r="N2083" s="2"/>
      <c r="P2083" s="2"/>
    </row>
    <row r="2084" spans="1:21" s="13" customFormat="1" ht="11.85" customHeight="1" x14ac:dyDescent="0.2">
      <c r="A2084" s="3" t="s">
        <v>1006</v>
      </c>
      <c r="C2084" s="2">
        <v>290</v>
      </c>
      <c r="D2084" s="35"/>
      <c r="E2084" s="2">
        <v>290</v>
      </c>
      <c r="F2084" s="35"/>
      <c r="G2084" s="2">
        <v>290</v>
      </c>
      <c r="H2084" s="35"/>
      <c r="I2084" s="2">
        <v>290</v>
      </c>
      <c r="J2084" s="35"/>
      <c r="K2084" s="4">
        <v>290</v>
      </c>
      <c r="L2084" s="35"/>
      <c r="M2084" s="4">
        <v>300</v>
      </c>
      <c r="N2084" s="35"/>
      <c r="O2084" s="4">
        <v>0</v>
      </c>
      <c r="P2084" s="35"/>
      <c r="Q2084" s="4">
        <f>M2084+O2084</f>
        <v>300</v>
      </c>
      <c r="S2084" s="36"/>
      <c r="T2084" s="14"/>
    </row>
    <row r="2085" spans="1:21" ht="11.85" hidden="1" customHeight="1" x14ac:dyDescent="0.2">
      <c r="A2085" s="3" t="s">
        <v>1007</v>
      </c>
      <c r="C2085" s="2">
        <v>0</v>
      </c>
      <c r="D2085" s="2"/>
      <c r="E2085" s="2">
        <v>0</v>
      </c>
      <c r="F2085" s="2"/>
      <c r="G2085" s="2">
        <v>0</v>
      </c>
      <c r="H2085" s="2"/>
      <c r="I2085" s="2">
        <v>0</v>
      </c>
      <c r="J2085" s="2"/>
      <c r="K2085" s="4">
        <v>0</v>
      </c>
      <c r="L2085" s="2"/>
      <c r="M2085" s="4">
        <v>0</v>
      </c>
      <c r="N2085" s="2"/>
      <c r="O2085" s="4">
        <v>0</v>
      </c>
      <c r="P2085" s="2"/>
      <c r="Q2085" s="4">
        <f>M2085+O2085</f>
        <v>0</v>
      </c>
      <c r="T2085" s="14"/>
    </row>
    <row r="2086" spans="1:21" ht="11.85" customHeight="1" x14ac:dyDescent="0.2">
      <c r="A2086" s="3" t="s">
        <v>1008</v>
      </c>
      <c r="C2086" s="2">
        <v>0</v>
      </c>
      <c r="D2086" s="2"/>
      <c r="E2086" s="2">
        <v>0</v>
      </c>
      <c r="F2086" s="2"/>
      <c r="G2086" s="2">
        <v>0</v>
      </c>
      <c r="H2086" s="2"/>
      <c r="I2086" s="2">
        <v>0</v>
      </c>
      <c r="J2086" s="2"/>
      <c r="K2086" s="4">
        <v>0</v>
      </c>
      <c r="L2086" s="2"/>
      <c r="M2086" s="4">
        <v>400</v>
      </c>
      <c r="N2086" s="2"/>
      <c r="O2086" s="4">
        <v>0</v>
      </c>
      <c r="P2086" s="2"/>
      <c r="Q2086" s="4">
        <f>M2086+O2086</f>
        <v>400</v>
      </c>
      <c r="T2086" s="14"/>
    </row>
    <row r="2087" spans="1:21" ht="11.85" customHeight="1" x14ac:dyDescent="0.2">
      <c r="A2087" s="3" t="s">
        <v>1009</v>
      </c>
      <c r="C2087" s="15">
        <v>0</v>
      </c>
      <c r="D2087" s="2"/>
      <c r="E2087" s="15">
        <v>0</v>
      </c>
      <c r="F2087" s="2"/>
      <c r="G2087" s="15">
        <v>0</v>
      </c>
      <c r="H2087" s="2"/>
      <c r="I2087" s="15">
        <v>200</v>
      </c>
      <c r="J2087" s="2"/>
      <c r="K2087" s="16">
        <v>200</v>
      </c>
      <c r="L2087" s="2"/>
      <c r="M2087" s="16">
        <v>200</v>
      </c>
      <c r="N2087" s="2"/>
      <c r="O2087" s="16">
        <v>0</v>
      </c>
      <c r="P2087" s="2"/>
      <c r="Q2087" s="16">
        <f>M2087+O2087</f>
        <v>200</v>
      </c>
      <c r="T2087" s="14"/>
    </row>
    <row r="2088" spans="1:21" ht="11.85" customHeight="1" x14ac:dyDescent="0.2">
      <c r="A2088" s="3" t="s">
        <v>287</v>
      </c>
      <c r="C2088" s="2">
        <f>SUM(C2084:C2087)</f>
        <v>290</v>
      </c>
      <c r="D2088" s="2"/>
      <c r="E2088" s="2">
        <f>SUM(E2084:E2087)</f>
        <v>290</v>
      </c>
      <c r="F2088" s="2"/>
      <c r="G2088" s="2">
        <f>SUM(G2084:G2087)</f>
        <v>290</v>
      </c>
      <c r="H2088" s="2"/>
      <c r="I2088" s="2">
        <f>SUM(I2084:I2087)</f>
        <v>490</v>
      </c>
      <c r="J2088" s="2"/>
      <c r="K2088" s="4">
        <f>SUM(K2084:K2087)</f>
        <v>490</v>
      </c>
      <c r="L2088" s="2"/>
      <c r="M2088" s="4">
        <f>SUM(M2084:M2087)</f>
        <v>900</v>
      </c>
      <c r="N2088" s="2"/>
      <c r="O2088" s="4">
        <f>SUM(O2084:O2087)</f>
        <v>0</v>
      </c>
      <c r="P2088" s="2"/>
      <c r="Q2088" s="4">
        <f>SUM(Q2084:Q2087)</f>
        <v>900</v>
      </c>
    </row>
    <row r="2089" spans="1:21" ht="11.85" customHeight="1" x14ac:dyDescent="0.2">
      <c r="D2089" s="2"/>
      <c r="F2089" s="2"/>
      <c r="H2089" s="2"/>
      <c r="J2089" s="2"/>
      <c r="L2089" s="2"/>
      <c r="N2089" s="2"/>
      <c r="P2089" s="2"/>
    </row>
    <row r="2090" spans="1:21" ht="11.85" customHeight="1" x14ac:dyDescent="0.2">
      <c r="A2090" s="13" t="s">
        <v>288</v>
      </c>
      <c r="D2090" s="2"/>
      <c r="F2090" s="2"/>
      <c r="H2090" s="2"/>
      <c r="J2090" s="2"/>
      <c r="L2090" s="2"/>
      <c r="N2090" s="2"/>
      <c r="P2090" s="2"/>
    </row>
    <row r="2091" spans="1:21" ht="11.85" hidden="1" customHeight="1" x14ac:dyDescent="0.2">
      <c r="A2091" s="3" t="s">
        <v>1010</v>
      </c>
      <c r="C2091" s="2">
        <v>0</v>
      </c>
      <c r="D2091" s="2"/>
      <c r="E2091" s="2">
        <v>0</v>
      </c>
      <c r="F2091" s="2"/>
      <c r="G2091" s="2">
        <v>0</v>
      </c>
      <c r="H2091" s="2"/>
      <c r="I2091" s="2">
        <v>0</v>
      </c>
      <c r="J2091" s="2"/>
      <c r="K2091" s="4">
        <v>0</v>
      </c>
      <c r="L2091" s="2"/>
      <c r="M2091" s="4">
        <v>0</v>
      </c>
      <c r="N2091" s="2"/>
      <c r="O2091" s="4">
        <v>0</v>
      </c>
      <c r="P2091" s="2"/>
      <c r="Q2091" s="4">
        <f>M2091+O2091</f>
        <v>0</v>
      </c>
      <c r="T2091" s="14"/>
    </row>
    <row r="2092" spans="1:21" ht="11.85" customHeight="1" x14ac:dyDescent="0.2">
      <c r="A2092" s="3" t="s">
        <v>1011</v>
      </c>
      <c r="C2092" s="2">
        <v>1018.78</v>
      </c>
      <c r="D2092" s="2"/>
      <c r="E2092" s="2">
        <v>795</v>
      </c>
      <c r="F2092" s="2"/>
      <c r="G2092" s="2">
        <v>297.5</v>
      </c>
      <c r="H2092" s="2"/>
      <c r="I2092" s="2">
        <v>0</v>
      </c>
      <c r="J2092" s="2"/>
      <c r="K2092" s="4">
        <v>0</v>
      </c>
      <c r="L2092" s="2"/>
      <c r="M2092" s="4">
        <v>0</v>
      </c>
      <c r="N2092" s="2"/>
      <c r="O2092" s="4">
        <v>0</v>
      </c>
      <c r="P2092" s="2"/>
      <c r="Q2092" s="4">
        <f>M2092+O2092</f>
        <v>0</v>
      </c>
      <c r="T2092" s="14"/>
    </row>
    <row r="2093" spans="1:21" ht="11.85" customHeight="1" x14ac:dyDescent="0.2">
      <c r="A2093" s="3" t="s">
        <v>1012</v>
      </c>
      <c r="C2093" s="2">
        <v>751.83</v>
      </c>
      <c r="D2093" s="2"/>
      <c r="E2093" s="2">
        <v>593.82000000000005</v>
      </c>
      <c r="F2093" s="2"/>
      <c r="G2093" s="2">
        <v>581.74</v>
      </c>
      <c r="H2093" s="2"/>
      <c r="I2093" s="2">
        <v>1000</v>
      </c>
      <c r="J2093" s="2"/>
      <c r="K2093" s="4">
        <v>1000</v>
      </c>
      <c r="L2093" s="2"/>
      <c r="M2093" s="4">
        <v>1000</v>
      </c>
      <c r="N2093" s="2"/>
      <c r="O2093" s="4">
        <v>0</v>
      </c>
      <c r="P2093" s="2"/>
      <c r="Q2093" s="4">
        <f>M2093+O2093</f>
        <v>1000</v>
      </c>
      <c r="T2093" s="14"/>
    </row>
    <row r="2094" spans="1:21" ht="11.85" customHeight="1" x14ac:dyDescent="0.2">
      <c r="A2094" s="3" t="s">
        <v>1013</v>
      </c>
      <c r="C2094" s="2">
        <v>478.18</v>
      </c>
      <c r="D2094" s="2"/>
      <c r="E2094" s="2">
        <v>998.57</v>
      </c>
      <c r="F2094" s="2"/>
      <c r="G2094" s="2">
        <v>239.01</v>
      </c>
      <c r="H2094" s="2"/>
      <c r="I2094" s="2">
        <v>500</v>
      </c>
      <c r="J2094" s="2"/>
      <c r="K2094" s="4">
        <v>480</v>
      </c>
      <c r="L2094" s="2"/>
      <c r="M2094" s="4">
        <v>500</v>
      </c>
      <c r="N2094" s="2"/>
      <c r="O2094" s="4">
        <v>0</v>
      </c>
      <c r="P2094" s="2"/>
      <c r="Q2094" s="4">
        <f>M2094+O2094</f>
        <v>500</v>
      </c>
      <c r="T2094" s="14"/>
    </row>
    <row r="2095" spans="1:21" ht="11.85" customHeight="1" x14ac:dyDescent="0.2">
      <c r="A2095" s="3" t="s">
        <v>1014</v>
      </c>
      <c r="C2095" s="15">
        <v>0</v>
      </c>
      <c r="D2095" s="2"/>
      <c r="E2095" s="15">
        <v>75</v>
      </c>
      <c r="F2095" s="2"/>
      <c r="G2095" s="15">
        <v>77.45</v>
      </c>
      <c r="H2095" s="2"/>
      <c r="I2095" s="15">
        <v>60</v>
      </c>
      <c r="J2095" s="2"/>
      <c r="K2095" s="16">
        <v>80</v>
      </c>
      <c r="L2095" s="2"/>
      <c r="M2095" s="16">
        <v>80</v>
      </c>
      <c r="N2095" s="2"/>
      <c r="O2095" s="16">
        <v>0</v>
      </c>
      <c r="P2095" s="2"/>
      <c r="Q2095" s="16">
        <f>M2095+O2095</f>
        <v>80</v>
      </c>
      <c r="T2095" s="14"/>
    </row>
    <row r="2096" spans="1:21" ht="11.85" customHeight="1" x14ac:dyDescent="0.2">
      <c r="A2096" s="3" t="s">
        <v>310</v>
      </c>
      <c r="C2096" s="2">
        <f>SUM(C2091:C2095)</f>
        <v>2248.79</v>
      </c>
      <c r="D2096" s="2"/>
      <c r="E2096" s="2">
        <f>SUM(E2091:E2095)</f>
        <v>2462.3900000000003</v>
      </c>
      <c r="F2096" s="2"/>
      <c r="G2096" s="2">
        <f>SUM(G2091:G2095)</f>
        <v>1195.7</v>
      </c>
      <c r="H2096" s="2"/>
      <c r="I2096" s="2">
        <f>SUM(I2091:I2095)</f>
        <v>1560</v>
      </c>
      <c r="J2096" s="2"/>
      <c r="K2096" s="4">
        <f>SUM(K2091:K2095)</f>
        <v>1560</v>
      </c>
      <c r="L2096" s="2"/>
      <c r="M2096" s="4">
        <f>SUM(M2091:M2095)</f>
        <v>1580</v>
      </c>
      <c r="N2096" s="2"/>
      <c r="O2096" s="4">
        <f>SUM(O2091:O2095)</f>
        <v>0</v>
      </c>
      <c r="P2096" s="2"/>
      <c r="Q2096" s="4">
        <f>SUM(Q2091:Q2095)</f>
        <v>1580</v>
      </c>
    </row>
    <row r="2097" spans="1:20" ht="11.85" customHeight="1" x14ac:dyDescent="0.2">
      <c r="D2097" s="2"/>
      <c r="F2097" s="2"/>
      <c r="H2097" s="2"/>
      <c r="J2097" s="2"/>
      <c r="L2097" s="2"/>
      <c r="N2097" s="2"/>
      <c r="P2097" s="2"/>
    </row>
    <row r="2098" spans="1:20" ht="11.85" customHeight="1" x14ac:dyDescent="0.2">
      <c r="A2098" s="3" t="s">
        <v>1015</v>
      </c>
      <c r="C2098" s="2">
        <f>C2081+C2088+C2096</f>
        <v>58419.549999999996</v>
      </c>
      <c r="D2098" s="2"/>
      <c r="E2098" s="2">
        <f>E2081+E2088+E2096</f>
        <v>60756.1</v>
      </c>
      <c r="F2098" s="2"/>
      <c r="G2098" s="2">
        <f>G2081+G2088+G2096</f>
        <v>62523.549999999996</v>
      </c>
      <c r="H2098" s="2"/>
      <c r="I2098" s="2">
        <f>I2081+I2088+I2096</f>
        <v>65812</v>
      </c>
      <c r="J2098" s="2"/>
      <c r="K2098" s="4">
        <f>K2081+K2088+K2096</f>
        <v>64108</v>
      </c>
      <c r="L2098" s="2"/>
      <c r="M2098" s="4">
        <f>M2081+M2088+M2096</f>
        <v>67086</v>
      </c>
      <c r="N2098" s="2"/>
      <c r="O2098" s="4">
        <f>O2081+O2088+O2096</f>
        <v>0</v>
      </c>
      <c r="P2098" s="2"/>
      <c r="Q2098" s="4">
        <f>Q2081+Q2088+Q2096</f>
        <v>67086</v>
      </c>
      <c r="R2098" s="2"/>
      <c r="T2098" s="14"/>
    </row>
    <row r="2099" spans="1:20" ht="11.85" customHeight="1" x14ac:dyDescent="0.2"/>
    <row r="2100" spans="1:20" ht="11.85" customHeight="1" x14ac:dyDescent="0.2"/>
    <row r="2101" spans="1:20" ht="11.85" customHeight="1" x14ac:dyDescent="0.2"/>
    <row r="2102" spans="1:20" ht="11.85" customHeight="1" x14ac:dyDescent="0.2"/>
    <row r="2103" spans="1:20" ht="11.85" customHeight="1" x14ac:dyDescent="0.2"/>
    <row r="2104" spans="1:20" ht="11.85" customHeight="1" x14ac:dyDescent="0.2"/>
    <row r="2105" spans="1:20" ht="11.85" customHeight="1" x14ac:dyDescent="0.2"/>
    <row r="2106" spans="1:20" ht="11.85" customHeight="1" x14ac:dyDescent="0.2"/>
    <row r="2107" spans="1:20" ht="11.85" customHeight="1" x14ac:dyDescent="0.2"/>
    <row r="2108" spans="1:20" ht="11.85" customHeight="1" x14ac:dyDescent="0.2"/>
    <row r="2109" spans="1:20" ht="11.85" customHeight="1" x14ac:dyDescent="0.2"/>
    <row r="2110" spans="1:20" ht="11.85" customHeight="1" x14ac:dyDescent="0.2"/>
    <row r="2111" spans="1:20" ht="11.85" customHeight="1" x14ac:dyDescent="0.2"/>
    <row r="2112" spans="1:20" ht="11.85" customHeight="1" x14ac:dyDescent="0.2"/>
    <row r="2113" spans="1:5" ht="11.85" customHeight="1" x14ac:dyDescent="0.2"/>
    <row r="2114" spans="1:5" ht="11.85" customHeight="1" x14ac:dyDescent="0.2"/>
    <row r="2115" spans="1:5" ht="11.85" customHeight="1" x14ac:dyDescent="0.2"/>
    <row r="2116" spans="1:5" ht="11.85" customHeight="1" x14ac:dyDescent="0.2"/>
    <row r="2117" spans="1:5" ht="11.85" customHeight="1" x14ac:dyDescent="0.2"/>
    <row r="2118" spans="1:5" ht="11.85" customHeight="1" x14ac:dyDescent="0.2"/>
    <row r="2119" spans="1:5" ht="11.85" customHeight="1" x14ac:dyDescent="0.2"/>
    <row r="2120" spans="1:5" ht="11.85" customHeight="1" x14ac:dyDescent="0.2"/>
    <row r="2121" spans="1:5" ht="11.85" customHeight="1" x14ac:dyDescent="0.2"/>
    <row r="2122" spans="1:5" ht="11.85" customHeight="1" x14ac:dyDescent="0.2"/>
    <row r="2123" spans="1:5" ht="11.85" customHeight="1" x14ac:dyDescent="0.2"/>
    <row r="2124" spans="1:5" ht="11.85" customHeight="1" x14ac:dyDescent="0.2"/>
    <row r="2125" spans="1:5" ht="11.85" customHeight="1" x14ac:dyDescent="0.2"/>
    <row r="2126" spans="1:5" ht="11.85" customHeight="1" x14ac:dyDescent="0.2">
      <c r="A2126" s="1"/>
      <c r="B2126" s="1"/>
      <c r="E2126" s="2" t="str">
        <f>$E$1</f>
        <v>CITY OF BRADY</v>
      </c>
    </row>
    <row r="2127" spans="1:5" ht="11.85" customHeight="1" x14ac:dyDescent="0.2">
      <c r="E2127" s="2" t="str">
        <f>$E$2</f>
        <v>BUDGET REPORT</v>
      </c>
    </row>
    <row r="2128" spans="1:5" ht="11.85" customHeight="1" x14ac:dyDescent="0.2">
      <c r="E2128" s="2" t="str">
        <f>$E$3</f>
        <v>FISCAL YEAR 2019 - 2020</v>
      </c>
    </row>
    <row r="2129" spans="1:21" ht="11.85" customHeight="1" x14ac:dyDescent="0.2">
      <c r="A2129" s="3" t="s">
        <v>3</v>
      </c>
    </row>
    <row r="2130" spans="1:21" ht="11.85" customHeight="1" x14ac:dyDescent="0.2">
      <c r="A2130" s="3" t="s">
        <v>1016</v>
      </c>
    </row>
    <row r="2131" spans="1:21" ht="11.85" customHeight="1" x14ac:dyDescent="0.2">
      <c r="I2131" s="55" t="str">
        <f>$I$6</f>
        <v>(----- 2018-2019 ------)</v>
      </c>
      <c r="J2131" s="55"/>
      <c r="K2131" s="55"/>
      <c r="L2131" s="6"/>
      <c r="M2131" s="55" t="str">
        <f>$M$6</f>
        <v>2019-2020</v>
      </c>
      <c r="N2131" s="55"/>
      <c r="O2131" s="55"/>
      <c r="P2131" s="55"/>
      <c r="Q2131" s="55"/>
    </row>
    <row r="2132" spans="1:21" ht="11.85" customHeight="1" x14ac:dyDescent="0.2">
      <c r="C2132" s="7" t="str">
        <f>$C$7</f>
        <v>2015-2016</v>
      </c>
      <c r="D2132" s="6"/>
      <c r="E2132" s="7" t="str">
        <f>$E$7</f>
        <v>2016-2017</v>
      </c>
      <c r="F2132" s="6"/>
      <c r="G2132" s="7" t="str">
        <f>$G$7</f>
        <v>2017-2018</v>
      </c>
      <c r="H2132" s="6"/>
      <c r="I2132" s="7" t="s">
        <v>9</v>
      </c>
      <c r="J2132" s="6"/>
      <c r="K2132" s="8" t="str">
        <f>+$K$7</f>
        <v>PROJECTED</v>
      </c>
      <c r="L2132" s="6"/>
      <c r="M2132" s="8" t="str">
        <f>$M$7</f>
        <v>2019-2020</v>
      </c>
      <c r="N2132" s="6"/>
      <c r="O2132" s="8" t="str">
        <f>$O$7</f>
        <v>2019-2020</v>
      </c>
      <c r="P2132" s="6"/>
      <c r="Q2132" s="8" t="str">
        <f>$Q$7</f>
        <v>APPROVED</v>
      </c>
    </row>
    <row r="2133" spans="1:21" ht="11.85" customHeight="1" x14ac:dyDescent="0.2">
      <c r="A2133" s="9" t="s">
        <v>257</v>
      </c>
      <c r="C2133" s="10" t="s">
        <v>12</v>
      </c>
      <c r="D2133" s="6"/>
      <c r="E2133" s="10" t="s">
        <v>12</v>
      </c>
      <c r="F2133" s="6"/>
      <c r="G2133" s="10" t="s">
        <v>12</v>
      </c>
      <c r="H2133" s="6"/>
      <c r="I2133" s="10" t="s">
        <v>13</v>
      </c>
      <c r="J2133" s="6"/>
      <c r="K2133" s="11" t="s">
        <v>13</v>
      </c>
      <c r="L2133" s="6"/>
      <c r="M2133" s="11" t="str">
        <f>$M$8</f>
        <v>BASE</v>
      </c>
      <c r="N2133" s="6"/>
      <c r="O2133" s="11" t="str">
        <f>$O$8</f>
        <v>SUPPLEMENTAL</v>
      </c>
      <c r="P2133" s="6"/>
      <c r="Q2133" s="11" t="str">
        <f>$Q$8</f>
        <v>BUDGET</v>
      </c>
    </row>
    <row r="2134" spans="1:21" ht="11.85" customHeight="1" x14ac:dyDescent="0.2"/>
    <row r="2135" spans="1:21" ht="11.85" customHeight="1" x14ac:dyDescent="0.2">
      <c r="A2135" s="13" t="s">
        <v>258</v>
      </c>
    </row>
    <row r="2136" spans="1:21" ht="11.85" customHeight="1" x14ac:dyDescent="0.2">
      <c r="A2136" s="3" t="s">
        <v>1017</v>
      </c>
      <c r="C2136" s="2">
        <v>152445.49</v>
      </c>
      <c r="D2136" s="2"/>
      <c r="E2136" s="2">
        <v>154252.4</v>
      </c>
      <c r="F2136" s="2"/>
      <c r="G2136" s="2">
        <v>159732.01</v>
      </c>
      <c r="H2136" s="2"/>
      <c r="I2136" s="2">
        <v>164500</v>
      </c>
      <c r="J2136" s="2"/>
      <c r="K2136" s="4">
        <v>164000</v>
      </c>
      <c r="L2136" s="2"/>
      <c r="M2136" s="4">
        <v>168411</v>
      </c>
      <c r="N2136" s="2"/>
      <c r="O2136" s="4">
        <v>0</v>
      </c>
      <c r="P2136" s="2"/>
      <c r="Q2136" s="4">
        <f t="shared" ref="Q2136:Q2143" si="70">M2136+O2136</f>
        <v>168411</v>
      </c>
      <c r="T2136" s="14"/>
    </row>
    <row r="2137" spans="1:21" ht="11.85" customHeight="1" x14ac:dyDescent="0.2">
      <c r="A2137" s="3" t="s">
        <v>1018</v>
      </c>
      <c r="C2137" s="2">
        <v>333.28</v>
      </c>
      <c r="D2137" s="2"/>
      <c r="E2137" s="2">
        <v>321.13</v>
      </c>
      <c r="F2137" s="2"/>
      <c r="G2137" s="2">
        <v>190.04</v>
      </c>
      <c r="H2137" s="2"/>
      <c r="I2137" s="2">
        <v>500</v>
      </c>
      <c r="J2137" s="2"/>
      <c r="K2137" s="4">
        <v>500</v>
      </c>
      <c r="L2137" s="2"/>
      <c r="M2137" s="4">
        <v>500</v>
      </c>
      <c r="N2137" s="2"/>
      <c r="O2137" s="4">
        <v>0</v>
      </c>
      <c r="P2137" s="2"/>
      <c r="Q2137" s="4">
        <f t="shared" si="70"/>
        <v>500</v>
      </c>
      <c r="T2137" s="14"/>
    </row>
    <row r="2138" spans="1:21" ht="11.85" customHeight="1" x14ac:dyDescent="0.2">
      <c r="A2138" s="3" t="s">
        <v>1019</v>
      </c>
      <c r="C2138" s="2">
        <v>180</v>
      </c>
      <c r="D2138" s="2"/>
      <c r="E2138" s="2">
        <v>180</v>
      </c>
      <c r="F2138" s="2"/>
      <c r="G2138" s="2">
        <v>180</v>
      </c>
      <c r="H2138" s="2"/>
      <c r="I2138" s="2">
        <v>180</v>
      </c>
      <c r="J2138" s="2"/>
      <c r="K2138" s="4">
        <v>180</v>
      </c>
      <c r="L2138" s="2"/>
      <c r="M2138" s="4">
        <v>180</v>
      </c>
      <c r="N2138" s="2"/>
      <c r="O2138" s="4">
        <v>0</v>
      </c>
      <c r="P2138" s="2"/>
      <c r="Q2138" s="4">
        <f t="shared" si="70"/>
        <v>180</v>
      </c>
      <c r="T2138" s="14"/>
    </row>
    <row r="2139" spans="1:21" ht="11.85" customHeight="1" x14ac:dyDescent="0.2">
      <c r="A2139" s="3" t="s">
        <v>1020</v>
      </c>
      <c r="C2139" s="2">
        <v>28188.720000000001</v>
      </c>
      <c r="D2139" s="2"/>
      <c r="E2139" s="2">
        <v>29181</v>
      </c>
      <c r="F2139" s="2"/>
      <c r="G2139" s="2">
        <v>34302.239999999998</v>
      </c>
      <c r="H2139" s="2"/>
      <c r="I2139" s="2">
        <v>37378</v>
      </c>
      <c r="J2139" s="2"/>
      <c r="K2139" s="4">
        <v>32266</v>
      </c>
      <c r="L2139" s="2"/>
      <c r="M2139" s="4">
        <v>36179</v>
      </c>
      <c r="N2139" s="2"/>
      <c r="O2139" s="4">
        <v>0</v>
      </c>
      <c r="P2139" s="2"/>
      <c r="Q2139" s="4">
        <f t="shared" si="70"/>
        <v>36179</v>
      </c>
      <c r="T2139" s="14"/>
    </row>
    <row r="2140" spans="1:21" ht="11.85" customHeight="1" x14ac:dyDescent="0.2">
      <c r="A2140" s="3" t="s">
        <v>1021</v>
      </c>
      <c r="C2140" s="2">
        <v>15509.17</v>
      </c>
      <c r="D2140" s="2"/>
      <c r="E2140" s="2">
        <v>16874.52</v>
      </c>
      <c r="F2140" s="2"/>
      <c r="G2140" s="2">
        <v>17281.490000000002</v>
      </c>
      <c r="H2140" s="2"/>
      <c r="I2140" s="2">
        <v>17404</v>
      </c>
      <c r="J2140" s="2"/>
      <c r="K2140" s="4">
        <v>17404</v>
      </c>
      <c r="L2140" s="2"/>
      <c r="M2140" s="4">
        <v>17208</v>
      </c>
      <c r="N2140" s="2"/>
      <c r="O2140" s="4">
        <v>0</v>
      </c>
      <c r="P2140" s="2"/>
      <c r="Q2140" s="4">
        <f>M2140+O2140</f>
        <v>17208</v>
      </c>
      <c r="T2140" s="14"/>
    </row>
    <row r="2141" spans="1:21" ht="11.85" customHeight="1" x14ac:dyDescent="0.2">
      <c r="A2141" s="3" t="s">
        <v>1022</v>
      </c>
      <c r="C2141" s="2">
        <v>442.65</v>
      </c>
      <c r="D2141" s="2"/>
      <c r="E2141" s="2">
        <v>486.18</v>
      </c>
      <c r="F2141" s="2"/>
      <c r="G2141" s="2">
        <v>428.13</v>
      </c>
      <c r="H2141" s="2"/>
      <c r="I2141" s="2">
        <v>455</v>
      </c>
      <c r="J2141" s="2"/>
      <c r="K2141" s="4">
        <v>455</v>
      </c>
      <c r="L2141" s="2"/>
      <c r="M2141" s="4">
        <v>440</v>
      </c>
      <c r="N2141" s="2"/>
      <c r="O2141" s="4">
        <v>0</v>
      </c>
      <c r="P2141" s="2"/>
      <c r="Q2141" s="4">
        <f t="shared" si="70"/>
        <v>440</v>
      </c>
      <c r="T2141" s="14"/>
    </row>
    <row r="2142" spans="1:21" ht="11.85" customHeight="1" x14ac:dyDescent="0.2">
      <c r="A2142" s="3" t="s">
        <v>1023</v>
      </c>
      <c r="C2142" s="2">
        <v>513</v>
      </c>
      <c r="D2142" s="2"/>
      <c r="E2142" s="2">
        <v>32.950000000000003</v>
      </c>
      <c r="F2142" s="2"/>
      <c r="G2142" s="2">
        <v>486</v>
      </c>
      <c r="H2142" s="2"/>
      <c r="I2142" s="2">
        <v>540</v>
      </c>
      <c r="J2142" s="2"/>
      <c r="K2142" s="4">
        <v>540</v>
      </c>
      <c r="L2142" s="2"/>
      <c r="M2142" s="4">
        <v>340</v>
      </c>
      <c r="N2142" s="2"/>
      <c r="O2142" s="4">
        <v>0</v>
      </c>
      <c r="P2142" s="2"/>
      <c r="Q2142" s="4">
        <f t="shared" si="70"/>
        <v>340</v>
      </c>
      <c r="T2142" s="14"/>
    </row>
    <row r="2143" spans="1:21" ht="11.85" customHeight="1" x14ac:dyDescent="0.2">
      <c r="A2143" s="3" t="s">
        <v>1024</v>
      </c>
      <c r="C2143" s="15">
        <v>10716.36</v>
      </c>
      <c r="D2143" s="2"/>
      <c r="E2143" s="15">
        <v>11310.44</v>
      </c>
      <c r="F2143" s="2"/>
      <c r="G2143" s="15">
        <v>11667.96</v>
      </c>
      <c r="H2143" s="2"/>
      <c r="I2143" s="15">
        <v>12864</v>
      </c>
      <c r="J2143" s="2"/>
      <c r="K2143" s="16">
        <v>12864</v>
      </c>
      <c r="L2143" s="2"/>
      <c r="M2143" s="16">
        <v>13175</v>
      </c>
      <c r="N2143" s="2"/>
      <c r="O2143" s="16">
        <v>0</v>
      </c>
      <c r="P2143" s="2"/>
      <c r="Q2143" s="16">
        <f t="shared" si="70"/>
        <v>13175</v>
      </c>
      <c r="T2143" s="14"/>
    </row>
    <row r="2144" spans="1:21" ht="11.85" customHeight="1" x14ac:dyDescent="0.2">
      <c r="A2144" s="3" t="s">
        <v>269</v>
      </c>
      <c r="C2144" s="2">
        <f>SUM(C2136:C2143)</f>
        <v>208328.66999999998</v>
      </c>
      <c r="D2144" s="2"/>
      <c r="E2144" s="2">
        <f>SUM(E2136:E2143)</f>
        <v>212638.62</v>
      </c>
      <c r="F2144" s="2"/>
      <c r="G2144" s="2">
        <f>SUM(G2136:G2143)</f>
        <v>224267.87</v>
      </c>
      <c r="H2144" s="2"/>
      <c r="I2144" s="2">
        <f>SUM(I2136:I2143)</f>
        <v>233821</v>
      </c>
      <c r="J2144" s="2"/>
      <c r="K2144" s="4">
        <f>SUM(K2136:K2143)</f>
        <v>228209</v>
      </c>
      <c r="L2144" s="2"/>
      <c r="M2144" s="4">
        <f>SUM(M2136:M2143)</f>
        <v>236433</v>
      </c>
      <c r="N2144" s="2"/>
      <c r="O2144" s="4">
        <f>SUM(O2136:O2143)</f>
        <v>0</v>
      </c>
      <c r="P2144" s="2"/>
      <c r="Q2144" s="4">
        <f>SUM(Q2136:Q2143)</f>
        <v>236433</v>
      </c>
      <c r="R2144" s="2"/>
      <c r="U2144" s="2"/>
    </row>
    <row r="2145" spans="1:21" ht="11.85" customHeight="1" x14ac:dyDescent="0.2">
      <c r="D2145" s="2"/>
      <c r="F2145" s="2"/>
      <c r="H2145" s="2"/>
      <c r="J2145" s="2"/>
      <c r="L2145" s="2"/>
      <c r="N2145" s="2"/>
      <c r="P2145" s="2"/>
    </row>
    <row r="2146" spans="1:21" ht="11.85" customHeight="1" x14ac:dyDescent="0.2">
      <c r="A2146" s="13" t="s">
        <v>270</v>
      </c>
      <c r="D2146" s="2"/>
      <c r="F2146" s="2"/>
      <c r="H2146" s="2"/>
      <c r="J2146" s="2"/>
      <c r="L2146" s="2"/>
      <c r="N2146" s="2"/>
      <c r="P2146" s="2"/>
    </row>
    <row r="2147" spans="1:21" ht="11.85" customHeight="1" x14ac:dyDescent="0.2">
      <c r="A2147" s="3" t="s">
        <v>1025</v>
      </c>
      <c r="C2147" s="2">
        <v>695</v>
      </c>
      <c r="D2147" s="2"/>
      <c r="E2147" s="2">
        <v>865</v>
      </c>
      <c r="F2147" s="2"/>
      <c r="G2147" s="2">
        <v>865</v>
      </c>
      <c r="H2147" s="2"/>
      <c r="I2147" s="2">
        <v>1000</v>
      </c>
      <c r="J2147" s="2"/>
      <c r="K2147" s="4">
        <v>1000</v>
      </c>
      <c r="L2147" s="2"/>
      <c r="M2147" s="4">
        <v>1000</v>
      </c>
      <c r="N2147" s="2"/>
      <c r="O2147" s="4">
        <v>0</v>
      </c>
      <c r="P2147" s="2"/>
      <c r="Q2147" s="4">
        <f t="shared" ref="Q2147:Q2153" si="71">M2147+O2147</f>
        <v>1000</v>
      </c>
      <c r="T2147" s="14"/>
    </row>
    <row r="2148" spans="1:21" ht="11.85" customHeight="1" x14ac:dyDescent="0.2">
      <c r="A2148" s="3" t="s">
        <v>1026</v>
      </c>
      <c r="C2148" s="2">
        <v>0</v>
      </c>
      <c r="D2148" s="2"/>
      <c r="E2148" s="2">
        <v>0</v>
      </c>
      <c r="F2148" s="2"/>
      <c r="G2148" s="2">
        <v>2040</v>
      </c>
      <c r="H2148" s="2"/>
      <c r="I2148" s="2">
        <v>2000</v>
      </c>
      <c r="J2148" s="2"/>
      <c r="K2148" s="4">
        <v>2000</v>
      </c>
      <c r="L2148" s="2"/>
      <c r="M2148" s="4">
        <v>1000</v>
      </c>
      <c r="N2148" s="2"/>
      <c r="O2148" s="4">
        <v>0</v>
      </c>
      <c r="P2148" s="2"/>
      <c r="Q2148" s="4">
        <f t="shared" si="71"/>
        <v>1000</v>
      </c>
      <c r="T2148" s="14"/>
    </row>
    <row r="2149" spans="1:21" ht="11.85" hidden="1" customHeight="1" x14ac:dyDescent="0.2">
      <c r="A2149" s="3" t="s">
        <v>1027</v>
      </c>
      <c r="C2149" s="2">
        <v>0</v>
      </c>
      <c r="D2149" s="2"/>
      <c r="E2149" s="2">
        <v>0</v>
      </c>
      <c r="F2149" s="2"/>
      <c r="G2149" s="2">
        <v>0</v>
      </c>
      <c r="H2149" s="2"/>
      <c r="I2149" s="2">
        <v>0</v>
      </c>
      <c r="J2149" s="2"/>
      <c r="K2149" s="4">
        <v>0</v>
      </c>
      <c r="L2149" s="2"/>
      <c r="M2149" s="4">
        <v>0</v>
      </c>
      <c r="N2149" s="2"/>
      <c r="O2149" s="4">
        <v>0</v>
      </c>
      <c r="P2149" s="2"/>
      <c r="Q2149" s="4">
        <f t="shared" si="71"/>
        <v>0</v>
      </c>
      <c r="T2149" s="14"/>
    </row>
    <row r="2150" spans="1:21" ht="11.85" customHeight="1" x14ac:dyDescent="0.2">
      <c r="A2150" s="3" t="s">
        <v>1028</v>
      </c>
      <c r="C2150" s="2">
        <v>0</v>
      </c>
      <c r="D2150" s="2"/>
      <c r="E2150" s="2">
        <v>0</v>
      </c>
      <c r="F2150" s="2"/>
      <c r="G2150" s="2">
        <v>0</v>
      </c>
      <c r="H2150" s="2"/>
      <c r="I2150" s="2">
        <v>0</v>
      </c>
      <c r="J2150" s="2"/>
      <c r="K2150" s="4">
        <v>0</v>
      </c>
      <c r="L2150" s="2"/>
      <c r="M2150" s="4">
        <v>0</v>
      </c>
      <c r="N2150" s="2"/>
      <c r="O2150" s="4">
        <v>0</v>
      </c>
      <c r="P2150" s="2"/>
      <c r="Q2150" s="4">
        <f t="shared" si="71"/>
        <v>0</v>
      </c>
      <c r="T2150" s="14"/>
    </row>
    <row r="2151" spans="1:21" ht="11.85" customHeight="1" x14ac:dyDescent="0.2">
      <c r="A2151" s="3" t="s">
        <v>1029</v>
      </c>
      <c r="C2151" s="2">
        <v>0</v>
      </c>
      <c r="D2151" s="2"/>
      <c r="E2151" s="2">
        <v>0</v>
      </c>
      <c r="F2151" s="2"/>
      <c r="G2151" s="2">
        <v>0</v>
      </c>
      <c r="H2151" s="2"/>
      <c r="I2151" s="2">
        <v>500</v>
      </c>
      <c r="J2151" s="2"/>
      <c r="K2151" s="4">
        <v>500</v>
      </c>
      <c r="L2151" s="2"/>
      <c r="M2151" s="4">
        <v>500</v>
      </c>
      <c r="N2151" s="2"/>
      <c r="O2151" s="4">
        <v>0</v>
      </c>
      <c r="P2151" s="2"/>
      <c r="Q2151" s="4">
        <f>M2151+O2151</f>
        <v>500</v>
      </c>
      <c r="T2151" s="14"/>
    </row>
    <row r="2152" spans="1:21" ht="11.85" customHeight="1" x14ac:dyDescent="0.2">
      <c r="A2152" s="3" t="s">
        <v>1030</v>
      </c>
      <c r="C2152" s="2">
        <v>189</v>
      </c>
      <c r="D2152" s="2"/>
      <c r="E2152" s="2">
        <v>0</v>
      </c>
      <c r="F2152" s="2"/>
      <c r="G2152" s="2">
        <v>2271.87</v>
      </c>
      <c r="H2152" s="2"/>
      <c r="I2152" s="2">
        <v>500</v>
      </c>
      <c r="J2152" s="2"/>
      <c r="K2152" s="4">
        <v>500</v>
      </c>
      <c r="L2152" s="2"/>
      <c r="M2152" s="4">
        <v>3000</v>
      </c>
      <c r="N2152" s="2"/>
      <c r="O2152" s="4">
        <v>0</v>
      </c>
      <c r="P2152" s="2"/>
      <c r="Q2152" s="4">
        <f t="shared" si="71"/>
        <v>3000</v>
      </c>
      <c r="T2152" s="14"/>
    </row>
    <row r="2153" spans="1:21" ht="11.85" customHeight="1" x14ac:dyDescent="0.2">
      <c r="A2153" s="3" t="s">
        <v>1031</v>
      </c>
      <c r="C2153" s="15">
        <v>53107.37</v>
      </c>
      <c r="D2153" s="2"/>
      <c r="E2153" s="15">
        <v>55118.09</v>
      </c>
      <c r="F2153" s="2"/>
      <c r="G2153" s="15">
        <v>53980.17</v>
      </c>
      <c r="H2153" s="2"/>
      <c r="I2153" s="15">
        <v>56000</v>
      </c>
      <c r="J2153" s="2"/>
      <c r="K2153" s="16">
        <v>56000</v>
      </c>
      <c r="L2153" s="2"/>
      <c r="M2153" s="16">
        <v>57300</v>
      </c>
      <c r="N2153" s="2"/>
      <c r="O2153" s="16">
        <v>0</v>
      </c>
      <c r="P2153" s="2"/>
      <c r="Q2153" s="16">
        <f t="shared" si="71"/>
        <v>57300</v>
      </c>
      <c r="T2153" s="14"/>
    </row>
    <row r="2154" spans="1:21" ht="11.85" customHeight="1" x14ac:dyDescent="0.2">
      <c r="A2154" s="3" t="s">
        <v>287</v>
      </c>
      <c r="C2154" s="2">
        <f>SUM(C2147:C2153)</f>
        <v>53991.37</v>
      </c>
      <c r="D2154" s="2"/>
      <c r="E2154" s="2">
        <f>SUM(E2147:E2153)</f>
        <v>55983.09</v>
      </c>
      <c r="F2154" s="2"/>
      <c r="G2154" s="2">
        <f>SUM(G2147:G2153)</f>
        <v>59157.04</v>
      </c>
      <c r="H2154" s="2"/>
      <c r="I2154" s="2">
        <f>SUM(I2147:I2153)</f>
        <v>60000</v>
      </c>
      <c r="J2154" s="2"/>
      <c r="K2154" s="4">
        <f>SUM(K2147:K2153)</f>
        <v>60000</v>
      </c>
      <c r="L2154" s="2"/>
      <c r="M2154" s="4">
        <f>SUM(M2147:M2153)</f>
        <v>62800</v>
      </c>
      <c r="N2154" s="2"/>
      <c r="O2154" s="4">
        <f>SUM(O2147:O2153)</f>
        <v>0</v>
      </c>
      <c r="P2154" s="2"/>
      <c r="Q2154" s="4">
        <f>SUM(Q2147:Q2153)</f>
        <v>62800</v>
      </c>
      <c r="U2154" s="2"/>
    </row>
    <row r="2155" spans="1:21" ht="11.85" customHeight="1" x14ac:dyDescent="0.2">
      <c r="D2155" s="2"/>
      <c r="F2155" s="2"/>
      <c r="H2155" s="2"/>
      <c r="J2155" s="2"/>
      <c r="L2155" s="2"/>
      <c r="N2155" s="2"/>
      <c r="P2155" s="2"/>
    </row>
    <row r="2156" spans="1:21" ht="11.85" customHeight="1" x14ac:dyDescent="0.2">
      <c r="A2156" s="13" t="s">
        <v>288</v>
      </c>
      <c r="D2156" s="2"/>
      <c r="F2156" s="2"/>
      <c r="H2156" s="2"/>
      <c r="J2156" s="2"/>
      <c r="L2156" s="2"/>
      <c r="N2156" s="2"/>
      <c r="P2156" s="2"/>
    </row>
    <row r="2157" spans="1:21" ht="11.85" customHeight="1" x14ac:dyDescent="0.2">
      <c r="A2157" s="3" t="s">
        <v>1032</v>
      </c>
      <c r="C2157" s="2">
        <v>197.65</v>
      </c>
      <c r="D2157" s="2"/>
      <c r="E2157" s="2">
        <v>24.7</v>
      </c>
      <c r="F2157" s="2"/>
      <c r="G2157" s="2">
        <v>0</v>
      </c>
      <c r="H2157" s="2"/>
      <c r="I2157" s="2">
        <v>400</v>
      </c>
      <c r="J2157" s="2"/>
      <c r="K2157" s="4">
        <v>400</v>
      </c>
      <c r="L2157" s="2"/>
      <c r="M2157" s="4">
        <v>100</v>
      </c>
      <c r="N2157" s="2"/>
      <c r="O2157" s="4">
        <v>0</v>
      </c>
      <c r="P2157" s="2"/>
      <c r="Q2157" s="4">
        <f t="shared" ref="Q2157:Q2166" si="72">M2157+O2157</f>
        <v>100</v>
      </c>
      <c r="T2157" s="14"/>
    </row>
    <row r="2158" spans="1:21" ht="11.85" customHeight="1" x14ac:dyDescent="0.2">
      <c r="A2158" s="3" t="s">
        <v>1033</v>
      </c>
      <c r="C2158" s="2">
        <v>1861.96</v>
      </c>
      <c r="D2158" s="2"/>
      <c r="E2158" s="2">
        <v>3575.59</v>
      </c>
      <c r="F2158" s="2"/>
      <c r="G2158" s="2">
        <v>3233.85</v>
      </c>
      <c r="H2158" s="2"/>
      <c r="I2158" s="2">
        <v>0</v>
      </c>
      <c r="J2158" s="2"/>
      <c r="K2158" s="4">
        <v>500</v>
      </c>
      <c r="L2158" s="2"/>
      <c r="M2158" s="4">
        <v>2000</v>
      </c>
      <c r="N2158" s="2"/>
      <c r="O2158" s="4">
        <v>0</v>
      </c>
      <c r="P2158" s="2"/>
      <c r="Q2158" s="4">
        <f t="shared" si="72"/>
        <v>2000</v>
      </c>
      <c r="T2158" s="14"/>
    </row>
    <row r="2159" spans="1:21" ht="11.85" customHeight="1" x14ac:dyDescent="0.2">
      <c r="A2159" s="3" t="s">
        <v>1034</v>
      </c>
      <c r="C2159" s="2">
        <v>2441.2800000000002</v>
      </c>
      <c r="D2159" s="2"/>
      <c r="E2159" s="2">
        <v>4647.62</v>
      </c>
      <c r="F2159" s="2"/>
      <c r="G2159" s="2">
        <v>5570.4</v>
      </c>
      <c r="H2159" s="2"/>
      <c r="I2159" s="2">
        <v>6500</v>
      </c>
      <c r="J2159" s="2"/>
      <c r="K2159" s="4">
        <v>6500</v>
      </c>
      <c r="L2159" s="2"/>
      <c r="M2159" s="4">
        <v>6000</v>
      </c>
      <c r="N2159" s="2"/>
      <c r="O2159" s="4">
        <v>0</v>
      </c>
      <c r="P2159" s="2"/>
      <c r="Q2159" s="4">
        <f t="shared" si="72"/>
        <v>6000</v>
      </c>
      <c r="T2159" s="14"/>
    </row>
    <row r="2160" spans="1:21" ht="11.85" customHeight="1" x14ac:dyDescent="0.2">
      <c r="A2160" s="3" t="s">
        <v>1035</v>
      </c>
      <c r="C2160" s="2">
        <v>0</v>
      </c>
      <c r="D2160" s="2"/>
      <c r="E2160" s="2">
        <v>0</v>
      </c>
      <c r="F2160" s="2"/>
      <c r="G2160" s="2">
        <v>50</v>
      </c>
      <c r="H2160" s="2"/>
      <c r="I2160" s="2">
        <v>1500</v>
      </c>
      <c r="J2160" s="2"/>
      <c r="K2160" s="4">
        <v>1500</v>
      </c>
      <c r="L2160" s="2"/>
      <c r="M2160" s="4">
        <v>500</v>
      </c>
      <c r="N2160" s="2"/>
      <c r="O2160" s="4">
        <v>0</v>
      </c>
      <c r="P2160" s="2"/>
      <c r="Q2160" s="4">
        <f t="shared" si="72"/>
        <v>500</v>
      </c>
      <c r="T2160" s="14"/>
    </row>
    <row r="2161" spans="1:21" ht="11.85" customHeight="1" x14ac:dyDescent="0.2">
      <c r="A2161" s="3" t="s">
        <v>1036</v>
      </c>
      <c r="C2161" s="2">
        <v>0</v>
      </c>
      <c r="D2161" s="2"/>
      <c r="E2161" s="2">
        <v>0</v>
      </c>
      <c r="F2161" s="2"/>
      <c r="G2161" s="2">
        <v>0</v>
      </c>
      <c r="H2161" s="2"/>
      <c r="I2161" s="2">
        <v>0</v>
      </c>
      <c r="J2161" s="2"/>
      <c r="K2161" s="4">
        <v>0</v>
      </c>
      <c r="L2161" s="2"/>
      <c r="M2161" s="4">
        <v>0</v>
      </c>
      <c r="N2161" s="2"/>
      <c r="O2161" s="4">
        <v>0</v>
      </c>
      <c r="P2161" s="2"/>
      <c r="Q2161" s="4">
        <f t="shared" si="72"/>
        <v>0</v>
      </c>
      <c r="T2161" s="14"/>
    </row>
    <row r="2162" spans="1:21" ht="11.85" customHeight="1" x14ac:dyDescent="0.2">
      <c r="A2162" s="3" t="s">
        <v>1037</v>
      </c>
      <c r="C2162" s="2">
        <v>0</v>
      </c>
      <c r="D2162" s="2"/>
      <c r="E2162" s="2">
        <v>0</v>
      </c>
      <c r="F2162" s="2"/>
      <c r="G2162" s="2">
        <v>0</v>
      </c>
      <c r="H2162" s="2"/>
      <c r="I2162" s="2">
        <v>0</v>
      </c>
      <c r="J2162" s="2"/>
      <c r="K2162" s="4">
        <v>0</v>
      </c>
      <c r="L2162" s="2"/>
      <c r="M2162" s="4">
        <v>0</v>
      </c>
      <c r="N2162" s="2"/>
      <c r="O2162" s="4">
        <v>0</v>
      </c>
      <c r="P2162" s="2"/>
      <c r="Q2162" s="4">
        <f t="shared" si="72"/>
        <v>0</v>
      </c>
      <c r="T2162" s="14"/>
    </row>
    <row r="2163" spans="1:21" ht="11.85" customHeight="1" x14ac:dyDescent="0.2">
      <c r="A2163" s="3" t="s">
        <v>1038</v>
      </c>
      <c r="C2163" s="15">
        <v>150</v>
      </c>
      <c r="D2163" s="2"/>
      <c r="E2163" s="15">
        <v>136.43</v>
      </c>
      <c r="F2163" s="2"/>
      <c r="G2163" s="15">
        <v>97.45</v>
      </c>
      <c r="H2163" s="2"/>
      <c r="I2163" s="15">
        <v>150</v>
      </c>
      <c r="J2163" s="2"/>
      <c r="K2163" s="16">
        <v>150</v>
      </c>
      <c r="L2163" s="2"/>
      <c r="M2163" s="16">
        <v>150</v>
      </c>
      <c r="N2163" s="2"/>
      <c r="O2163" s="16">
        <v>0</v>
      </c>
      <c r="P2163" s="2"/>
      <c r="Q2163" s="16">
        <f t="shared" si="72"/>
        <v>150</v>
      </c>
      <c r="T2163" s="14"/>
    </row>
    <row r="2164" spans="1:21" ht="11.85" hidden="1" customHeight="1" x14ac:dyDescent="0.2">
      <c r="A2164" s="3" t="s">
        <v>1039</v>
      </c>
      <c r="C2164" s="2">
        <v>0</v>
      </c>
      <c r="D2164" s="2"/>
      <c r="E2164" s="2">
        <v>0</v>
      </c>
      <c r="F2164" s="2"/>
      <c r="G2164" s="2">
        <v>0</v>
      </c>
      <c r="H2164" s="2"/>
      <c r="I2164" s="2">
        <v>0</v>
      </c>
      <c r="J2164" s="2"/>
      <c r="K2164" s="4">
        <v>0</v>
      </c>
      <c r="L2164" s="2"/>
      <c r="M2164" s="4">
        <v>0</v>
      </c>
      <c r="N2164" s="2"/>
      <c r="O2164" s="4">
        <v>0</v>
      </c>
      <c r="P2164" s="2"/>
      <c r="Q2164" s="4">
        <f t="shared" si="72"/>
        <v>0</v>
      </c>
      <c r="T2164" s="14"/>
    </row>
    <row r="2165" spans="1:21" ht="11.85" hidden="1" customHeight="1" x14ac:dyDescent="0.2">
      <c r="A2165" s="3" t="s">
        <v>1040</v>
      </c>
      <c r="C2165" s="15">
        <v>0</v>
      </c>
      <c r="D2165" s="2"/>
      <c r="E2165" s="15">
        <v>0</v>
      </c>
      <c r="F2165" s="2"/>
      <c r="G2165" s="15">
        <v>0</v>
      </c>
      <c r="H2165" s="2"/>
      <c r="I2165" s="15">
        <v>0</v>
      </c>
      <c r="J2165" s="2"/>
      <c r="K2165" s="16">
        <v>0</v>
      </c>
      <c r="L2165" s="2"/>
      <c r="M2165" s="16">
        <v>0</v>
      </c>
      <c r="N2165" s="2"/>
      <c r="O2165" s="16">
        <v>0</v>
      </c>
      <c r="P2165" s="2"/>
      <c r="Q2165" s="16">
        <f t="shared" si="72"/>
        <v>0</v>
      </c>
      <c r="T2165" s="14"/>
    </row>
    <row r="2166" spans="1:21" ht="11.85" hidden="1" customHeight="1" x14ac:dyDescent="0.2">
      <c r="A2166" s="3" t="s">
        <v>1041</v>
      </c>
      <c r="C2166" s="15">
        <v>0</v>
      </c>
      <c r="D2166" s="2"/>
      <c r="E2166" s="15">
        <v>0</v>
      </c>
      <c r="F2166" s="2"/>
      <c r="G2166" s="15">
        <v>0</v>
      </c>
      <c r="H2166" s="2"/>
      <c r="I2166" s="15">
        <v>0</v>
      </c>
      <c r="J2166" s="2"/>
      <c r="K2166" s="16">
        <v>0</v>
      </c>
      <c r="L2166" s="2"/>
      <c r="M2166" s="16">
        <v>0</v>
      </c>
      <c r="N2166" s="2"/>
      <c r="O2166" s="16">
        <v>0</v>
      </c>
      <c r="P2166" s="2"/>
      <c r="Q2166" s="16">
        <f t="shared" si="72"/>
        <v>0</v>
      </c>
      <c r="T2166" s="14"/>
    </row>
    <row r="2167" spans="1:21" ht="11.85" customHeight="1" x14ac:dyDescent="0.2">
      <c r="A2167" s="3" t="s">
        <v>310</v>
      </c>
      <c r="C2167" s="2">
        <f>SUM(C2157:C2166)</f>
        <v>4650.8900000000003</v>
      </c>
      <c r="D2167" s="2"/>
      <c r="E2167" s="2">
        <f>SUM(E2157:E2166)</f>
        <v>8384.34</v>
      </c>
      <c r="F2167" s="2"/>
      <c r="G2167" s="2">
        <f>SUM(G2157:G2166)</f>
        <v>8951.7000000000007</v>
      </c>
      <c r="H2167" s="2"/>
      <c r="I2167" s="2">
        <f>SUM(I2157:I2166)</f>
        <v>8550</v>
      </c>
      <c r="J2167" s="2"/>
      <c r="K2167" s="4">
        <f>SUM(K2157:K2166)</f>
        <v>9050</v>
      </c>
      <c r="L2167" s="2"/>
      <c r="M2167" s="4">
        <f>SUM(M2157:M2166)</f>
        <v>8750</v>
      </c>
      <c r="N2167" s="2"/>
      <c r="O2167" s="4">
        <f>SUM(O2157:O2166)</f>
        <v>0</v>
      </c>
      <c r="P2167" s="2"/>
      <c r="Q2167" s="4">
        <f>SUM(Q2157:Q2166)</f>
        <v>8750</v>
      </c>
      <c r="R2167" s="2"/>
    </row>
    <row r="2168" spans="1:21" ht="11.85" customHeight="1" x14ac:dyDescent="0.2">
      <c r="D2168" s="2"/>
      <c r="F2168" s="2"/>
      <c r="H2168" s="2"/>
      <c r="J2168" s="2"/>
      <c r="L2168" s="2"/>
      <c r="N2168" s="2"/>
      <c r="P2168" s="2"/>
    </row>
    <row r="2169" spans="1:21" ht="11.85" customHeight="1" x14ac:dyDescent="0.2">
      <c r="A2169" s="3" t="s">
        <v>1042</v>
      </c>
      <c r="C2169" s="2">
        <f>C2144+C2154+C2167</f>
        <v>266970.93</v>
      </c>
      <c r="D2169" s="2"/>
      <c r="E2169" s="2">
        <f>E2144+E2154+E2167</f>
        <v>277006.05</v>
      </c>
      <c r="F2169" s="2"/>
      <c r="G2169" s="2">
        <f>G2144+G2154+G2167</f>
        <v>292376.61</v>
      </c>
      <c r="H2169" s="2"/>
      <c r="I2169" s="2">
        <f>I2144+I2154+I2167</f>
        <v>302371</v>
      </c>
      <c r="J2169" s="2"/>
      <c r="K2169" s="4">
        <f>K2144+K2154+K2167</f>
        <v>297259</v>
      </c>
      <c r="L2169" s="2"/>
      <c r="M2169" s="4">
        <f>M2144+M2154+M2167</f>
        <v>307983</v>
      </c>
      <c r="N2169" s="2"/>
      <c r="O2169" s="4">
        <f>O2144+O2154+O2167</f>
        <v>0</v>
      </c>
      <c r="P2169" s="2"/>
      <c r="Q2169" s="4">
        <f>Q2144+Q2154+Q2167</f>
        <v>307983</v>
      </c>
      <c r="T2169" s="14"/>
      <c r="U2169" s="2"/>
    </row>
    <row r="2170" spans="1:21" ht="11.85" customHeight="1" x14ac:dyDescent="0.2">
      <c r="D2170" s="2"/>
      <c r="F2170" s="2"/>
      <c r="H2170" s="2"/>
      <c r="J2170" s="2"/>
      <c r="L2170" s="2"/>
      <c r="N2170" s="2"/>
      <c r="P2170" s="2"/>
    </row>
    <row r="2171" spans="1:21" ht="11.85" customHeight="1" x14ac:dyDescent="0.2">
      <c r="D2171" s="2"/>
      <c r="F2171" s="2"/>
      <c r="H2171" s="2"/>
      <c r="J2171" s="2"/>
      <c r="L2171" s="2"/>
      <c r="N2171" s="2"/>
      <c r="P2171" s="2"/>
    </row>
    <row r="2172" spans="1:21" ht="11.85" customHeight="1" x14ac:dyDescent="0.2">
      <c r="D2172" s="2"/>
      <c r="F2172" s="2"/>
      <c r="H2172" s="2"/>
      <c r="J2172" s="2"/>
      <c r="L2172" s="2"/>
      <c r="N2172" s="2"/>
      <c r="P2172" s="2"/>
    </row>
    <row r="2173" spans="1:21" ht="11.85" customHeight="1" x14ac:dyDescent="0.2">
      <c r="D2173" s="2"/>
      <c r="F2173" s="2"/>
      <c r="H2173" s="2"/>
      <c r="J2173" s="2"/>
      <c r="L2173" s="2"/>
      <c r="N2173" s="2"/>
      <c r="P2173" s="2"/>
    </row>
    <row r="2174" spans="1:21" ht="11.85" customHeight="1" x14ac:dyDescent="0.2">
      <c r="D2174" s="2"/>
      <c r="F2174" s="2"/>
      <c r="H2174" s="2"/>
      <c r="J2174" s="2"/>
      <c r="L2174" s="2"/>
      <c r="N2174" s="2"/>
      <c r="P2174" s="2"/>
    </row>
    <row r="2175" spans="1:21" ht="11.85" customHeight="1" x14ac:dyDescent="0.2">
      <c r="D2175" s="2"/>
      <c r="F2175" s="2"/>
      <c r="H2175" s="2"/>
      <c r="J2175" s="2"/>
      <c r="L2175" s="2"/>
      <c r="N2175" s="2"/>
      <c r="P2175" s="2"/>
    </row>
    <row r="2176" spans="1:21" ht="11.85" customHeight="1" x14ac:dyDescent="0.2">
      <c r="D2176" s="2"/>
      <c r="F2176" s="2"/>
      <c r="H2176" s="2"/>
      <c r="J2176" s="2"/>
      <c r="L2176" s="2"/>
      <c r="N2176" s="2"/>
      <c r="P2176" s="2"/>
    </row>
    <row r="2177" spans="1:16" ht="11.85" customHeight="1" x14ac:dyDescent="0.2">
      <c r="D2177" s="2"/>
      <c r="F2177" s="2"/>
      <c r="H2177" s="2"/>
      <c r="J2177" s="2"/>
      <c r="L2177" s="2"/>
      <c r="N2177" s="2"/>
      <c r="P2177" s="2"/>
    </row>
    <row r="2178" spans="1:16" ht="11.85" customHeight="1" x14ac:dyDescent="0.2">
      <c r="D2178" s="2"/>
      <c r="F2178" s="2"/>
      <c r="H2178" s="2"/>
      <c r="J2178" s="2"/>
      <c r="L2178" s="2"/>
      <c r="N2178" s="2"/>
      <c r="P2178" s="2"/>
    </row>
    <row r="2179" spans="1:16" ht="11.85" customHeight="1" x14ac:dyDescent="0.2">
      <c r="D2179" s="2"/>
      <c r="F2179" s="2"/>
      <c r="H2179" s="2"/>
      <c r="J2179" s="2"/>
      <c r="L2179" s="2"/>
      <c r="N2179" s="2"/>
      <c r="P2179" s="2"/>
    </row>
    <row r="2180" spans="1:16" ht="11.85" customHeight="1" x14ac:dyDescent="0.2">
      <c r="D2180" s="2"/>
      <c r="F2180" s="2"/>
      <c r="H2180" s="2"/>
      <c r="J2180" s="2"/>
      <c r="L2180" s="2"/>
      <c r="N2180" s="2"/>
      <c r="P2180" s="2"/>
    </row>
    <row r="2181" spans="1:16" ht="11.85" customHeight="1" x14ac:dyDescent="0.2">
      <c r="D2181" s="2"/>
      <c r="F2181" s="2"/>
      <c r="H2181" s="2"/>
      <c r="J2181" s="2"/>
      <c r="L2181" s="2"/>
      <c r="N2181" s="2"/>
      <c r="P2181" s="2"/>
    </row>
    <row r="2182" spans="1:16" ht="11.85" customHeight="1" x14ac:dyDescent="0.2">
      <c r="D2182" s="2"/>
      <c r="F2182" s="2"/>
      <c r="H2182" s="2"/>
      <c r="J2182" s="2"/>
      <c r="L2182" s="2"/>
      <c r="N2182" s="2"/>
      <c r="P2182" s="2"/>
    </row>
    <row r="2183" spans="1:16" ht="11.85" customHeight="1" x14ac:dyDescent="0.2">
      <c r="D2183" s="2"/>
      <c r="F2183" s="2"/>
      <c r="H2183" s="2"/>
      <c r="J2183" s="2"/>
      <c r="L2183" s="2"/>
      <c r="N2183" s="2"/>
      <c r="P2183" s="2"/>
    </row>
    <row r="2184" spans="1:16" ht="11.85" customHeight="1" x14ac:dyDescent="0.2">
      <c r="D2184" s="2"/>
      <c r="F2184" s="2"/>
      <c r="H2184" s="2"/>
      <c r="J2184" s="2"/>
      <c r="L2184" s="2"/>
      <c r="N2184" s="2"/>
      <c r="P2184" s="2"/>
    </row>
    <row r="2185" spans="1:16" ht="11.85" customHeight="1" x14ac:dyDescent="0.2">
      <c r="D2185" s="2"/>
      <c r="F2185" s="2"/>
      <c r="H2185" s="2"/>
      <c r="J2185" s="2"/>
      <c r="L2185" s="2"/>
      <c r="N2185" s="2"/>
      <c r="P2185" s="2"/>
    </row>
    <row r="2186" spans="1:16" ht="11.85" customHeight="1" x14ac:dyDescent="0.2">
      <c r="D2186" s="2"/>
      <c r="F2186" s="2"/>
      <c r="H2186" s="2"/>
      <c r="J2186" s="2"/>
      <c r="L2186" s="2"/>
      <c r="N2186" s="2"/>
      <c r="P2186" s="2"/>
    </row>
    <row r="2187" spans="1:16" ht="11.85" customHeight="1" x14ac:dyDescent="0.2">
      <c r="D2187" s="2"/>
      <c r="F2187" s="2"/>
      <c r="H2187" s="2"/>
      <c r="J2187" s="2"/>
      <c r="L2187" s="2"/>
      <c r="N2187" s="2"/>
      <c r="P2187" s="2"/>
    </row>
    <row r="2188" spans="1:16" ht="11.85" customHeight="1" x14ac:dyDescent="0.2">
      <c r="A2188" s="1"/>
      <c r="B2188" s="1"/>
      <c r="E2188" s="2" t="str">
        <f>$E$1</f>
        <v>CITY OF BRADY</v>
      </c>
    </row>
    <row r="2189" spans="1:16" ht="11.85" customHeight="1" x14ac:dyDescent="0.2">
      <c r="E2189" s="2" t="str">
        <f>$E$2</f>
        <v>BUDGET REPORT</v>
      </c>
    </row>
    <row r="2190" spans="1:16" ht="11.85" customHeight="1" x14ac:dyDescent="0.2">
      <c r="E2190" s="2" t="str">
        <f>$E$3</f>
        <v>FISCAL YEAR 2019 - 2020</v>
      </c>
    </row>
    <row r="2191" spans="1:16" ht="11.85" customHeight="1" x14ac:dyDescent="0.2">
      <c r="A2191" s="3" t="s">
        <v>3</v>
      </c>
    </row>
    <row r="2192" spans="1:16" ht="11.85" customHeight="1" x14ac:dyDescent="0.2">
      <c r="A2192" s="3" t="s">
        <v>1043</v>
      </c>
    </row>
    <row r="2193" spans="1:21" ht="11.85" customHeight="1" x14ac:dyDescent="0.2">
      <c r="I2193" s="55" t="str">
        <f>$I$6</f>
        <v>(----- 2018-2019 ------)</v>
      </c>
      <c r="J2193" s="55"/>
      <c r="K2193" s="55"/>
      <c r="L2193" s="6"/>
      <c r="M2193" s="55" t="str">
        <f>$M$6</f>
        <v>2019-2020</v>
      </c>
      <c r="N2193" s="55"/>
      <c r="O2193" s="55"/>
      <c r="P2193" s="55"/>
      <c r="Q2193" s="55"/>
    </row>
    <row r="2194" spans="1:21" ht="11.85" customHeight="1" x14ac:dyDescent="0.2">
      <c r="C2194" s="7" t="str">
        <f>$C$7</f>
        <v>2015-2016</v>
      </c>
      <c r="D2194" s="6"/>
      <c r="E2194" s="7" t="str">
        <f>$E$7</f>
        <v>2016-2017</v>
      </c>
      <c r="F2194" s="6"/>
      <c r="G2194" s="7" t="str">
        <f>$G$7</f>
        <v>2017-2018</v>
      </c>
      <c r="H2194" s="6"/>
      <c r="I2194" s="7" t="s">
        <v>9</v>
      </c>
      <c r="J2194" s="6"/>
      <c r="K2194" s="8" t="str">
        <f>+$K$7</f>
        <v>PROJECTED</v>
      </c>
      <c r="L2194" s="6"/>
      <c r="M2194" s="8" t="str">
        <f>$M$7</f>
        <v>2019-2020</v>
      </c>
      <c r="N2194" s="6"/>
      <c r="O2194" s="8" t="str">
        <f>$O$7</f>
        <v>2019-2020</v>
      </c>
      <c r="P2194" s="6"/>
      <c r="Q2194" s="8" t="str">
        <f>$Q$7</f>
        <v>APPROVED</v>
      </c>
    </row>
    <row r="2195" spans="1:21" ht="11.85" customHeight="1" x14ac:dyDescent="0.2">
      <c r="A2195" s="9" t="s">
        <v>257</v>
      </c>
      <c r="C2195" s="10" t="s">
        <v>12</v>
      </c>
      <c r="D2195" s="6"/>
      <c r="E2195" s="10" t="s">
        <v>12</v>
      </c>
      <c r="F2195" s="6"/>
      <c r="G2195" s="10" t="s">
        <v>12</v>
      </c>
      <c r="H2195" s="6"/>
      <c r="I2195" s="10" t="s">
        <v>13</v>
      </c>
      <c r="J2195" s="6"/>
      <c r="K2195" s="11" t="s">
        <v>13</v>
      </c>
      <c r="L2195" s="6"/>
      <c r="M2195" s="11" t="str">
        <f>$M$8</f>
        <v>BASE</v>
      </c>
      <c r="N2195" s="6"/>
      <c r="O2195" s="11" t="str">
        <f>$O$8</f>
        <v>SUPPLEMENTAL</v>
      </c>
      <c r="P2195" s="6"/>
      <c r="Q2195" s="11" t="str">
        <f>$Q$8</f>
        <v>BUDGET</v>
      </c>
    </row>
    <row r="2196" spans="1:21" ht="11.85" customHeight="1" x14ac:dyDescent="0.2"/>
    <row r="2197" spans="1:21" ht="11.85" customHeight="1" x14ac:dyDescent="0.2">
      <c r="A2197" s="13" t="s">
        <v>258</v>
      </c>
    </row>
    <row r="2198" spans="1:21" ht="11.85" customHeight="1" x14ac:dyDescent="0.2">
      <c r="A2198" s="3" t="s">
        <v>1044</v>
      </c>
      <c r="C2198" s="2">
        <v>73267.91</v>
      </c>
      <c r="D2198" s="2"/>
      <c r="E2198" s="2">
        <v>72642.52</v>
      </c>
      <c r="F2198" s="2"/>
      <c r="G2198" s="2">
        <v>63178.01</v>
      </c>
      <c r="H2198" s="2"/>
      <c r="I2198" s="2">
        <v>100600</v>
      </c>
      <c r="J2198" s="2"/>
      <c r="K2198" s="4">
        <v>58000</v>
      </c>
      <c r="L2198" s="2"/>
      <c r="M2198" s="4">
        <v>111034</v>
      </c>
      <c r="N2198" s="2"/>
      <c r="O2198" s="4">
        <v>0</v>
      </c>
      <c r="P2198" s="2"/>
      <c r="Q2198" s="4">
        <f t="shared" ref="Q2198:Q2205" si="73">M2198+O2198</f>
        <v>111034</v>
      </c>
      <c r="T2198" s="14"/>
    </row>
    <row r="2199" spans="1:21" ht="11.85" customHeight="1" x14ac:dyDescent="0.2">
      <c r="A2199" s="3" t="s">
        <v>1045</v>
      </c>
      <c r="C2199" s="2">
        <v>266.52</v>
      </c>
      <c r="D2199" s="2"/>
      <c r="E2199" s="2">
        <v>658.3</v>
      </c>
      <c r="F2199" s="2"/>
      <c r="G2199" s="2">
        <v>1060.01</v>
      </c>
      <c r="H2199" s="2"/>
      <c r="I2199" s="2">
        <v>1000</v>
      </c>
      <c r="J2199" s="2"/>
      <c r="K2199" s="4">
        <v>1000</v>
      </c>
      <c r="L2199" s="2"/>
      <c r="M2199" s="4">
        <v>1000</v>
      </c>
      <c r="N2199" s="2"/>
      <c r="O2199" s="4">
        <v>0</v>
      </c>
      <c r="P2199" s="2"/>
      <c r="Q2199" s="4">
        <f t="shared" si="73"/>
        <v>1000</v>
      </c>
      <c r="T2199" s="14"/>
    </row>
    <row r="2200" spans="1:21" ht="11.85" customHeight="1" x14ac:dyDescent="0.2">
      <c r="A2200" s="3" t="s">
        <v>1046</v>
      </c>
      <c r="C2200" s="2">
        <v>1200</v>
      </c>
      <c r="D2200" s="2"/>
      <c r="E2200" s="2">
        <v>1575</v>
      </c>
      <c r="F2200" s="2"/>
      <c r="G2200" s="2">
        <v>1500</v>
      </c>
      <c r="H2200" s="2"/>
      <c r="I2200" s="2">
        <v>1800</v>
      </c>
      <c r="J2200" s="2"/>
      <c r="K2200" s="4">
        <v>1800</v>
      </c>
      <c r="L2200" s="2"/>
      <c r="M2200" s="4">
        <v>1800</v>
      </c>
      <c r="N2200" s="2"/>
      <c r="O2200" s="4">
        <v>0</v>
      </c>
      <c r="P2200" s="2"/>
      <c r="Q2200" s="4">
        <f t="shared" si="73"/>
        <v>1800</v>
      </c>
      <c r="T2200" s="14"/>
    </row>
    <row r="2201" spans="1:21" ht="11.85" customHeight="1" x14ac:dyDescent="0.2">
      <c r="A2201" s="3" t="s">
        <v>1047</v>
      </c>
      <c r="C2201" s="2">
        <v>14877.38</v>
      </c>
      <c r="D2201" s="2"/>
      <c r="E2201" s="2">
        <v>17262</v>
      </c>
      <c r="F2201" s="2"/>
      <c r="G2201" s="2">
        <v>12396.94</v>
      </c>
      <c r="H2201" s="2"/>
      <c r="I2201" s="2">
        <v>31148</v>
      </c>
      <c r="J2201" s="2"/>
      <c r="K2201" s="4">
        <v>15000</v>
      </c>
      <c r="L2201" s="2"/>
      <c r="M2201" s="4">
        <v>30149</v>
      </c>
      <c r="N2201" s="2"/>
      <c r="O2201" s="4">
        <v>0</v>
      </c>
      <c r="P2201" s="2"/>
      <c r="Q2201" s="4">
        <f t="shared" si="73"/>
        <v>30149</v>
      </c>
      <c r="T2201" s="14"/>
    </row>
    <row r="2202" spans="1:21" ht="11.85" customHeight="1" x14ac:dyDescent="0.2">
      <c r="A2202" s="3" t="s">
        <v>1048</v>
      </c>
      <c r="C2202" s="2">
        <v>5899.89</v>
      </c>
      <c r="D2202" s="2"/>
      <c r="E2202" s="2">
        <v>7116.94</v>
      </c>
      <c r="F2202" s="2"/>
      <c r="G2202" s="2">
        <v>6391.24</v>
      </c>
      <c r="H2202" s="2"/>
      <c r="I2202" s="2">
        <v>10725</v>
      </c>
      <c r="J2202" s="2"/>
      <c r="K2202" s="4">
        <v>6000</v>
      </c>
      <c r="L2202" s="2"/>
      <c r="M2202" s="4">
        <v>11413</v>
      </c>
      <c r="N2202" s="2"/>
      <c r="O2202" s="4">
        <v>0</v>
      </c>
      <c r="P2202" s="2"/>
      <c r="Q2202" s="4">
        <f t="shared" si="73"/>
        <v>11413</v>
      </c>
      <c r="T2202" s="14"/>
    </row>
    <row r="2203" spans="1:21" ht="11.85" customHeight="1" x14ac:dyDescent="0.2">
      <c r="A2203" s="3" t="s">
        <v>1049</v>
      </c>
      <c r="C2203" s="2">
        <v>383.59</v>
      </c>
      <c r="D2203" s="2"/>
      <c r="E2203" s="2">
        <v>399.7</v>
      </c>
      <c r="F2203" s="2"/>
      <c r="G2203" s="2">
        <v>375.56</v>
      </c>
      <c r="H2203" s="2"/>
      <c r="I2203" s="2">
        <v>376</v>
      </c>
      <c r="J2203" s="2"/>
      <c r="K2203" s="4">
        <v>376</v>
      </c>
      <c r="L2203" s="2"/>
      <c r="M2203" s="4">
        <v>333</v>
      </c>
      <c r="N2203" s="2"/>
      <c r="O2203" s="4">
        <v>0</v>
      </c>
      <c r="P2203" s="2"/>
      <c r="Q2203" s="4">
        <f t="shared" si="73"/>
        <v>333</v>
      </c>
      <c r="T2203" s="14"/>
    </row>
    <row r="2204" spans="1:21" ht="11.85" customHeight="1" x14ac:dyDescent="0.2">
      <c r="A2204" s="3" t="s">
        <v>1050</v>
      </c>
      <c r="C2204" s="2">
        <v>513</v>
      </c>
      <c r="D2204" s="2"/>
      <c r="E2204" s="2">
        <v>56.44</v>
      </c>
      <c r="F2204" s="2"/>
      <c r="G2204" s="2">
        <v>680.22</v>
      </c>
      <c r="H2204" s="2"/>
      <c r="I2204" s="2">
        <v>450</v>
      </c>
      <c r="J2204" s="2"/>
      <c r="K2204" s="4">
        <v>450</v>
      </c>
      <c r="L2204" s="2"/>
      <c r="M2204" s="4">
        <v>284</v>
      </c>
      <c r="N2204" s="2"/>
      <c r="O2204" s="4">
        <v>0</v>
      </c>
      <c r="P2204" s="2"/>
      <c r="Q2204" s="4">
        <f t="shared" si="73"/>
        <v>284</v>
      </c>
      <c r="T2204" s="14"/>
    </row>
    <row r="2205" spans="1:21" ht="11.85" customHeight="1" x14ac:dyDescent="0.2">
      <c r="A2205" s="3" t="s">
        <v>1051</v>
      </c>
      <c r="C2205" s="15">
        <v>5717.18</v>
      </c>
      <c r="D2205" s="2"/>
      <c r="E2205" s="15">
        <v>5640.89</v>
      </c>
      <c r="F2205" s="2"/>
      <c r="G2205" s="15">
        <v>4864.01</v>
      </c>
      <c r="H2205" s="2"/>
      <c r="I2205" s="15">
        <v>7927</v>
      </c>
      <c r="J2205" s="2"/>
      <c r="K2205" s="16">
        <v>4000</v>
      </c>
      <c r="L2205" s="2"/>
      <c r="M2205" s="16">
        <v>8739</v>
      </c>
      <c r="N2205" s="2"/>
      <c r="O2205" s="16">
        <v>0</v>
      </c>
      <c r="P2205" s="2"/>
      <c r="Q2205" s="16">
        <f t="shared" si="73"/>
        <v>8739</v>
      </c>
      <c r="T2205" s="14"/>
    </row>
    <row r="2206" spans="1:21" ht="11.85" customHeight="1" x14ac:dyDescent="0.2">
      <c r="A2206" s="3" t="s">
        <v>269</v>
      </c>
      <c r="C2206" s="2">
        <f>SUM(C2198:C2205)</f>
        <v>102125.47</v>
      </c>
      <c r="D2206" s="2"/>
      <c r="E2206" s="2">
        <f>SUM(E2198:E2205)</f>
        <v>105351.79000000001</v>
      </c>
      <c r="F2206" s="2"/>
      <c r="G2206" s="2">
        <f>SUM(G2198:G2205)</f>
        <v>90445.99</v>
      </c>
      <c r="H2206" s="2"/>
      <c r="I2206" s="2">
        <f>SUM(I2198:I2205)</f>
        <v>154026</v>
      </c>
      <c r="J2206" s="2"/>
      <c r="K2206" s="4">
        <f>SUM(K2198:K2205)</f>
        <v>86626</v>
      </c>
      <c r="L2206" s="2"/>
      <c r="M2206" s="4">
        <f>SUM(M2198:M2205)</f>
        <v>164752</v>
      </c>
      <c r="N2206" s="2"/>
      <c r="O2206" s="4">
        <f>SUM(O2198:O2205)</f>
        <v>0</v>
      </c>
      <c r="P2206" s="2"/>
      <c r="Q2206" s="4">
        <f>SUM(Q2198:Q2205)</f>
        <v>164752</v>
      </c>
      <c r="R2206" s="2"/>
      <c r="U2206" s="2"/>
    </row>
    <row r="2207" spans="1:21" ht="11.85" customHeight="1" x14ac:dyDescent="0.2">
      <c r="D2207" s="2"/>
      <c r="F2207" s="2"/>
      <c r="H2207" s="2"/>
      <c r="J2207" s="2"/>
      <c r="L2207" s="2"/>
      <c r="N2207" s="2"/>
      <c r="P2207" s="2"/>
    </row>
    <row r="2208" spans="1:21" ht="11.85" customHeight="1" x14ac:dyDescent="0.2">
      <c r="A2208" s="13" t="s">
        <v>270</v>
      </c>
      <c r="D2208" s="2"/>
      <c r="F2208" s="2"/>
      <c r="H2208" s="2"/>
      <c r="J2208" s="2"/>
      <c r="L2208" s="2"/>
      <c r="N2208" s="2"/>
      <c r="P2208" s="2"/>
    </row>
    <row r="2209" spans="1:21" ht="11.85" customHeight="1" x14ac:dyDescent="0.2">
      <c r="A2209" s="3" t="s">
        <v>1052</v>
      </c>
      <c r="C2209" s="2">
        <v>135</v>
      </c>
      <c r="D2209" s="2"/>
      <c r="E2209" s="2">
        <v>220</v>
      </c>
      <c r="F2209" s="2"/>
      <c r="G2209" s="2">
        <v>65</v>
      </c>
      <c r="H2209" s="2"/>
      <c r="I2209" s="2">
        <v>200</v>
      </c>
      <c r="J2209" s="2"/>
      <c r="K2209" s="4">
        <v>200</v>
      </c>
      <c r="L2209" s="2"/>
      <c r="M2209" s="4">
        <v>200</v>
      </c>
      <c r="N2209" s="2"/>
      <c r="O2209" s="4">
        <v>0</v>
      </c>
      <c r="P2209" s="2"/>
      <c r="Q2209" s="4">
        <f t="shared" ref="Q2209:Q2217" si="74">M2209+O2209</f>
        <v>200</v>
      </c>
      <c r="T2209" s="14"/>
    </row>
    <row r="2210" spans="1:21" ht="11.85" customHeight="1" x14ac:dyDescent="0.2">
      <c r="A2210" s="3" t="s">
        <v>1053</v>
      </c>
      <c r="C2210" s="2">
        <v>39554.53</v>
      </c>
      <c r="D2210" s="2"/>
      <c r="E2210" s="2">
        <v>25177.54</v>
      </c>
      <c r="F2210" s="2"/>
      <c r="G2210" s="2">
        <v>20878.61</v>
      </c>
      <c r="H2210" s="2"/>
      <c r="I2210" s="2">
        <v>15500</v>
      </c>
      <c r="J2210" s="2"/>
      <c r="K2210" s="4">
        <v>15500</v>
      </c>
      <c r="L2210" s="2"/>
      <c r="M2210" s="4">
        <v>15500</v>
      </c>
      <c r="N2210" s="2"/>
      <c r="O2210" s="4">
        <v>0</v>
      </c>
      <c r="P2210" s="2"/>
      <c r="Q2210" s="4">
        <f t="shared" si="74"/>
        <v>15500</v>
      </c>
      <c r="T2210" s="14"/>
    </row>
    <row r="2211" spans="1:21" ht="11.85" hidden="1" customHeight="1" x14ac:dyDescent="0.2">
      <c r="A2211" s="3" t="s">
        <v>1054</v>
      </c>
      <c r="C2211" s="2">
        <v>0</v>
      </c>
      <c r="D2211" s="2"/>
      <c r="E2211" s="2">
        <v>0</v>
      </c>
      <c r="F2211" s="2"/>
      <c r="G2211" s="2">
        <v>0</v>
      </c>
      <c r="H2211" s="2"/>
      <c r="I2211" s="2">
        <v>0</v>
      </c>
      <c r="J2211" s="2"/>
      <c r="K2211" s="4">
        <v>0</v>
      </c>
      <c r="L2211" s="2"/>
      <c r="M2211" s="4">
        <v>0</v>
      </c>
      <c r="N2211" s="2"/>
      <c r="O2211" s="4">
        <v>0</v>
      </c>
      <c r="P2211" s="2"/>
      <c r="Q2211" s="4">
        <f t="shared" si="74"/>
        <v>0</v>
      </c>
      <c r="T2211" s="14"/>
    </row>
    <row r="2212" spans="1:21" ht="11.85" hidden="1" customHeight="1" x14ac:dyDescent="0.2">
      <c r="A2212" s="3" t="s">
        <v>1055</v>
      </c>
      <c r="C2212" s="2">
        <v>0</v>
      </c>
      <c r="D2212" s="2"/>
      <c r="E2212" s="2">
        <v>0</v>
      </c>
      <c r="F2212" s="2"/>
      <c r="G2212" s="2">
        <v>0</v>
      </c>
      <c r="H2212" s="2"/>
      <c r="I2212" s="2">
        <v>0</v>
      </c>
      <c r="J2212" s="2"/>
      <c r="K2212" s="4">
        <v>0</v>
      </c>
      <c r="L2212" s="2"/>
      <c r="M2212" s="4">
        <v>0</v>
      </c>
      <c r="N2212" s="2"/>
      <c r="O2212" s="4">
        <v>0</v>
      </c>
      <c r="P2212" s="2"/>
      <c r="Q2212" s="4">
        <f t="shared" si="74"/>
        <v>0</v>
      </c>
      <c r="T2212" s="14"/>
    </row>
    <row r="2213" spans="1:21" ht="11.85" customHeight="1" x14ac:dyDescent="0.2">
      <c r="A2213" s="3" t="s">
        <v>1056</v>
      </c>
      <c r="C2213" s="2">
        <v>0</v>
      </c>
      <c r="D2213" s="2"/>
      <c r="E2213" s="2">
        <v>0</v>
      </c>
      <c r="F2213" s="2"/>
      <c r="G2213" s="2">
        <v>0</v>
      </c>
      <c r="H2213" s="2"/>
      <c r="I2213" s="2">
        <v>400</v>
      </c>
      <c r="J2213" s="2"/>
      <c r="K2213" s="4">
        <v>400</v>
      </c>
      <c r="L2213" s="2"/>
      <c r="M2213" s="4">
        <v>400</v>
      </c>
      <c r="N2213" s="2"/>
      <c r="O2213" s="4">
        <v>0</v>
      </c>
      <c r="P2213" s="2"/>
      <c r="Q2213" s="4">
        <f t="shared" si="74"/>
        <v>400</v>
      </c>
      <c r="T2213" s="14"/>
    </row>
    <row r="2214" spans="1:21" ht="11.85" customHeight="1" x14ac:dyDescent="0.2">
      <c r="A2214" s="3" t="s">
        <v>1057</v>
      </c>
      <c r="C2214" s="2">
        <v>0</v>
      </c>
      <c r="D2214" s="2"/>
      <c r="E2214" s="2">
        <v>0</v>
      </c>
      <c r="F2214" s="2"/>
      <c r="G2214" s="2">
        <v>0</v>
      </c>
      <c r="H2214" s="2"/>
      <c r="I2214" s="2">
        <v>0</v>
      </c>
      <c r="J2214" s="2"/>
      <c r="K2214" s="4">
        <v>0</v>
      </c>
      <c r="L2214" s="2"/>
      <c r="M2214" s="4">
        <v>0</v>
      </c>
      <c r="N2214" s="2"/>
      <c r="O2214" s="4">
        <v>0</v>
      </c>
      <c r="P2214" s="2"/>
      <c r="Q2214" s="4">
        <f t="shared" si="74"/>
        <v>0</v>
      </c>
      <c r="T2214" s="14"/>
    </row>
    <row r="2215" spans="1:21" ht="11.85" customHeight="1" x14ac:dyDescent="0.2">
      <c r="A2215" s="3" t="s">
        <v>1058</v>
      </c>
      <c r="C2215" s="2">
        <v>0</v>
      </c>
      <c r="D2215" s="2"/>
      <c r="E2215" s="2">
        <v>0</v>
      </c>
      <c r="F2215" s="2"/>
      <c r="G2215" s="2">
        <v>0</v>
      </c>
      <c r="H2215" s="2"/>
      <c r="I2215" s="2">
        <v>0</v>
      </c>
      <c r="J2215" s="2"/>
      <c r="K2215" s="4">
        <v>0</v>
      </c>
      <c r="L2215" s="2"/>
      <c r="M2215" s="4">
        <v>0</v>
      </c>
      <c r="N2215" s="2"/>
      <c r="O2215" s="4">
        <v>0</v>
      </c>
      <c r="P2215" s="2"/>
      <c r="Q2215" s="4">
        <f t="shared" si="74"/>
        <v>0</v>
      </c>
      <c r="T2215" s="14"/>
    </row>
    <row r="2216" spans="1:21" ht="11.85" customHeight="1" x14ac:dyDescent="0.2">
      <c r="A2216" s="3" t="s">
        <v>1059</v>
      </c>
      <c r="C2216" s="2">
        <v>12519.2</v>
      </c>
      <c r="D2216" s="2"/>
      <c r="E2216" s="2">
        <v>3267.86</v>
      </c>
      <c r="F2216" s="2"/>
      <c r="G2216" s="2">
        <v>3431.26</v>
      </c>
      <c r="H2216" s="2"/>
      <c r="I2216" s="2">
        <v>3500</v>
      </c>
      <c r="J2216" s="2"/>
      <c r="K2216" s="4">
        <v>3500</v>
      </c>
      <c r="L2216" s="2"/>
      <c r="M2216" s="4">
        <v>3650</v>
      </c>
      <c r="N2216" s="2"/>
      <c r="O2216" s="4">
        <v>0</v>
      </c>
      <c r="P2216" s="2"/>
      <c r="Q2216" s="4">
        <f t="shared" si="74"/>
        <v>3650</v>
      </c>
      <c r="T2216" s="14"/>
    </row>
    <row r="2217" spans="1:21" ht="11.85" customHeight="1" x14ac:dyDescent="0.2">
      <c r="A2217" s="3" t="s">
        <v>1060</v>
      </c>
      <c r="C2217" s="15">
        <v>492.98</v>
      </c>
      <c r="D2217" s="2"/>
      <c r="E2217" s="15">
        <v>2508.2800000000002</v>
      </c>
      <c r="F2217" s="2"/>
      <c r="G2217" s="15">
        <v>0</v>
      </c>
      <c r="H2217" s="2"/>
      <c r="I2217" s="15">
        <v>1700</v>
      </c>
      <c r="J2217" s="2"/>
      <c r="K2217" s="16">
        <v>1700</v>
      </c>
      <c r="L2217" s="2"/>
      <c r="M2217" s="16">
        <v>1700</v>
      </c>
      <c r="N2217" s="2"/>
      <c r="O2217" s="16">
        <v>0</v>
      </c>
      <c r="P2217" s="2"/>
      <c r="Q2217" s="16">
        <f t="shared" si="74"/>
        <v>1700</v>
      </c>
      <c r="T2217" s="14"/>
    </row>
    <row r="2218" spans="1:21" ht="11.85" customHeight="1" x14ac:dyDescent="0.2">
      <c r="A2218" s="3" t="s">
        <v>287</v>
      </c>
      <c r="C2218" s="2">
        <f>SUM(C2209:C2217)</f>
        <v>52701.71</v>
      </c>
      <c r="D2218" s="2"/>
      <c r="E2218" s="2">
        <f>SUM(E2209:E2217)</f>
        <v>31173.68</v>
      </c>
      <c r="F2218" s="2"/>
      <c r="G2218" s="2">
        <f>SUM(G2209:G2217)</f>
        <v>24374.870000000003</v>
      </c>
      <c r="H2218" s="2"/>
      <c r="I2218" s="2">
        <f>SUM(I2209:I2217)</f>
        <v>21300</v>
      </c>
      <c r="J2218" s="2"/>
      <c r="K2218" s="4">
        <f>SUM(K2209:K2217)</f>
        <v>21300</v>
      </c>
      <c r="L2218" s="2"/>
      <c r="M2218" s="4">
        <f>SUM(M2209:M2217)</f>
        <v>21450</v>
      </c>
      <c r="N2218" s="2"/>
      <c r="O2218" s="4">
        <f>SUM(O2209:O2217)</f>
        <v>0</v>
      </c>
      <c r="P2218" s="2"/>
      <c r="Q2218" s="4">
        <f>SUM(Q2209:Q2217)</f>
        <v>21450</v>
      </c>
      <c r="U2218" s="2"/>
    </row>
    <row r="2219" spans="1:21" ht="11.85" customHeight="1" x14ac:dyDescent="0.2">
      <c r="D2219" s="2"/>
      <c r="F2219" s="2"/>
      <c r="H2219" s="2"/>
      <c r="J2219" s="2"/>
      <c r="L2219" s="2"/>
      <c r="N2219" s="2"/>
      <c r="P2219" s="2"/>
    </row>
    <row r="2220" spans="1:21" ht="11.85" customHeight="1" x14ac:dyDescent="0.2">
      <c r="A2220" s="13" t="s">
        <v>288</v>
      </c>
      <c r="D2220" s="2"/>
      <c r="F2220" s="2"/>
      <c r="H2220" s="2"/>
      <c r="J2220" s="2"/>
      <c r="L2220" s="2"/>
      <c r="N2220" s="2"/>
      <c r="P2220" s="2"/>
    </row>
    <row r="2221" spans="1:21" ht="11.85" customHeight="1" x14ac:dyDescent="0.2">
      <c r="A2221" s="3" t="s">
        <v>1061</v>
      </c>
      <c r="C2221" s="2">
        <v>331.28</v>
      </c>
      <c r="D2221" s="2"/>
      <c r="E2221" s="2">
        <v>236.52</v>
      </c>
      <c r="F2221" s="2"/>
      <c r="G2221" s="2">
        <v>1041.03</v>
      </c>
      <c r="H2221" s="2"/>
      <c r="I2221" s="2">
        <v>200</v>
      </c>
      <c r="J2221" s="2"/>
      <c r="K2221" s="4">
        <v>200</v>
      </c>
      <c r="L2221" s="2"/>
      <c r="M2221" s="4">
        <v>200</v>
      </c>
      <c r="N2221" s="2"/>
      <c r="O2221" s="4">
        <v>0</v>
      </c>
      <c r="P2221" s="2"/>
      <c r="Q2221" s="4">
        <f t="shared" ref="Q2221:Q2237" si="75">M2221+O2221</f>
        <v>200</v>
      </c>
      <c r="T2221" s="14"/>
    </row>
    <row r="2222" spans="1:21" ht="11.85" customHeight="1" x14ac:dyDescent="0.2">
      <c r="A2222" s="3" t="s">
        <v>1062</v>
      </c>
      <c r="C2222" s="2">
        <v>2332.3000000000002</v>
      </c>
      <c r="D2222" s="2"/>
      <c r="E2222" s="2">
        <v>5011.37</v>
      </c>
      <c r="F2222" s="2"/>
      <c r="G2222" s="2">
        <v>2940.98</v>
      </c>
      <c r="H2222" s="2"/>
      <c r="I2222" s="2">
        <v>3400</v>
      </c>
      <c r="J2222" s="2"/>
      <c r="K2222" s="4">
        <v>3400</v>
      </c>
      <c r="L2222" s="2"/>
      <c r="M2222" s="4">
        <v>2400</v>
      </c>
      <c r="N2222" s="2"/>
      <c r="O2222" s="4">
        <v>0</v>
      </c>
      <c r="P2222" s="2"/>
      <c r="Q2222" s="4">
        <f t="shared" si="75"/>
        <v>2400</v>
      </c>
      <c r="T2222" s="14"/>
    </row>
    <row r="2223" spans="1:21" ht="11.85" customHeight="1" x14ac:dyDescent="0.2">
      <c r="A2223" s="3" t="s">
        <v>1063</v>
      </c>
      <c r="C2223" s="2">
        <v>869.97</v>
      </c>
      <c r="D2223" s="2"/>
      <c r="E2223" s="2">
        <v>1691.95</v>
      </c>
      <c r="F2223" s="2"/>
      <c r="G2223" s="2">
        <v>1393.31</v>
      </c>
      <c r="H2223" s="2"/>
      <c r="I2223" s="2">
        <v>1600</v>
      </c>
      <c r="J2223" s="2"/>
      <c r="K2223" s="4">
        <v>1600</v>
      </c>
      <c r="L2223" s="2"/>
      <c r="M2223" s="4">
        <v>1600</v>
      </c>
      <c r="N2223" s="2"/>
      <c r="O2223" s="4">
        <v>0</v>
      </c>
      <c r="P2223" s="2"/>
      <c r="Q2223" s="4">
        <f t="shared" si="75"/>
        <v>1600</v>
      </c>
      <c r="T2223" s="14"/>
    </row>
    <row r="2224" spans="1:21" ht="11.85" customHeight="1" x14ac:dyDescent="0.2">
      <c r="A2224" s="3" t="s">
        <v>1064</v>
      </c>
      <c r="C2224" s="2">
        <v>508.86</v>
      </c>
      <c r="D2224" s="2"/>
      <c r="E2224" s="2">
        <v>701.85</v>
      </c>
      <c r="F2224" s="2"/>
      <c r="G2224" s="2">
        <v>624.39</v>
      </c>
      <c r="H2224" s="2"/>
      <c r="I2224" s="2">
        <v>1000</v>
      </c>
      <c r="J2224" s="2"/>
      <c r="K2224" s="4">
        <v>1000</v>
      </c>
      <c r="L2224" s="2"/>
      <c r="M2224" s="4">
        <v>1000</v>
      </c>
      <c r="N2224" s="2"/>
      <c r="O2224" s="4">
        <v>0</v>
      </c>
      <c r="P2224" s="2"/>
      <c r="Q2224" s="4">
        <f t="shared" si="75"/>
        <v>1000</v>
      </c>
      <c r="T2224" s="14"/>
    </row>
    <row r="2225" spans="1:20" ht="11.85" customHeight="1" x14ac:dyDescent="0.2">
      <c r="A2225" s="3" t="s">
        <v>1065</v>
      </c>
      <c r="C2225" s="2">
        <v>32.6</v>
      </c>
      <c r="D2225" s="2"/>
      <c r="E2225" s="2">
        <v>298.14999999999998</v>
      </c>
      <c r="F2225" s="2"/>
      <c r="G2225" s="2">
        <v>153.38999999999999</v>
      </c>
      <c r="H2225" s="2"/>
      <c r="I2225" s="2">
        <v>450</v>
      </c>
      <c r="J2225" s="2"/>
      <c r="K2225" s="4">
        <v>450</v>
      </c>
      <c r="L2225" s="2"/>
      <c r="M2225" s="4">
        <v>450</v>
      </c>
      <c r="N2225" s="2"/>
      <c r="O2225" s="4">
        <v>0</v>
      </c>
      <c r="P2225" s="2"/>
      <c r="Q2225" s="4">
        <f t="shared" si="75"/>
        <v>450</v>
      </c>
      <c r="T2225" s="14"/>
    </row>
    <row r="2226" spans="1:20" ht="11.85" customHeight="1" x14ac:dyDescent="0.2">
      <c r="A2226" s="3" t="s">
        <v>1066</v>
      </c>
      <c r="C2226" s="2">
        <v>0</v>
      </c>
      <c r="D2226" s="2"/>
      <c r="E2226" s="2">
        <v>0</v>
      </c>
      <c r="F2226" s="2"/>
      <c r="G2226" s="2">
        <v>0</v>
      </c>
      <c r="H2226" s="2"/>
      <c r="I2226" s="2">
        <v>0</v>
      </c>
      <c r="J2226" s="2"/>
      <c r="K2226" s="4">
        <v>0</v>
      </c>
      <c r="L2226" s="2"/>
      <c r="M2226" s="4">
        <v>0</v>
      </c>
      <c r="N2226" s="2"/>
      <c r="O2226" s="4">
        <v>0</v>
      </c>
      <c r="P2226" s="2"/>
      <c r="Q2226" s="4">
        <f t="shared" si="75"/>
        <v>0</v>
      </c>
      <c r="T2226" s="14"/>
    </row>
    <row r="2227" spans="1:20" ht="11.85" customHeight="1" x14ac:dyDescent="0.2">
      <c r="A2227" s="3" t="s">
        <v>1067</v>
      </c>
      <c r="C2227" s="2">
        <v>2185.9699999999998</v>
      </c>
      <c r="D2227" s="2"/>
      <c r="E2227" s="2">
        <v>0</v>
      </c>
      <c r="F2227" s="2"/>
      <c r="G2227" s="2">
        <v>770.04</v>
      </c>
      <c r="H2227" s="2"/>
      <c r="I2227" s="2">
        <v>300</v>
      </c>
      <c r="J2227" s="2"/>
      <c r="K2227" s="4">
        <v>300</v>
      </c>
      <c r="L2227" s="2"/>
      <c r="M2227" s="4">
        <v>300</v>
      </c>
      <c r="N2227" s="2"/>
      <c r="O2227" s="4">
        <v>0</v>
      </c>
      <c r="P2227" s="2"/>
      <c r="Q2227" s="4">
        <f t="shared" si="75"/>
        <v>300</v>
      </c>
      <c r="T2227" s="14"/>
    </row>
    <row r="2228" spans="1:20" ht="11.85" customHeight="1" x14ac:dyDescent="0.2">
      <c r="A2228" s="3" t="s">
        <v>1068</v>
      </c>
      <c r="C2228" s="2">
        <v>0</v>
      </c>
      <c r="D2228" s="2"/>
      <c r="E2228" s="2">
        <v>0</v>
      </c>
      <c r="F2228" s="2"/>
      <c r="G2228" s="2">
        <v>0</v>
      </c>
      <c r="H2228" s="2"/>
      <c r="I2228" s="2">
        <v>0</v>
      </c>
      <c r="J2228" s="2"/>
      <c r="K2228" s="4">
        <v>0</v>
      </c>
      <c r="L2228" s="2"/>
      <c r="M2228" s="4">
        <v>0</v>
      </c>
      <c r="N2228" s="2"/>
      <c r="O2228" s="4">
        <v>0</v>
      </c>
      <c r="P2228" s="2"/>
      <c r="Q2228" s="4">
        <f t="shared" si="75"/>
        <v>0</v>
      </c>
      <c r="T2228" s="14"/>
    </row>
    <row r="2229" spans="1:20" ht="11.85" customHeight="1" x14ac:dyDescent="0.2">
      <c r="A2229" s="3" t="s">
        <v>1069</v>
      </c>
      <c r="C2229" s="2">
        <v>0</v>
      </c>
      <c r="D2229" s="2"/>
      <c r="E2229" s="2">
        <v>0</v>
      </c>
      <c r="F2229" s="2"/>
      <c r="G2229" s="2">
        <v>75</v>
      </c>
      <c r="H2229" s="2"/>
      <c r="I2229" s="2">
        <v>0</v>
      </c>
      <c r="J2229" s="2"/>
      <c r="K2229" s="4">
        <v>0</v>
      </c>
      <c r="L2229" s="2"/>
      <c r="M2229" s="4">
        <v>300</v>
      </c>
      <c r="N2229" s="2"/>
      <c r="O2229" s="4">
        <v>0</v>
      </c>
      <c r="P2229" s="2"/>
      <c r="Q2229" s="4">
        <f t="shared" si="75"/>
        <v>300</v>
      </c>
      <c r="T2229" s="14"/>
    </row>
    <row r="2230" spans="1:20" ht="11.85" customHeight="1" x14ac:dyDescent="0.2">
      <c r="A2230" s="3" t="s">
        <v>1070</v>
      </c>
      <c r="C2230" s="2">
        <v>75</v>
      </c>
      <c r="D2230" s="2"/>
      <c r="E2230" s="2">
        <v>283.66000000000003</v>
      </c>
      <c r="F2230" s="2"/>
      <c r="G2230" s="2">
        <v>615.02</v>
      </c>
      <c r="H2230" s="2"/>
      <c r="I2230" s="2">
        <v>250</v>
      </c>
      <c r="J2230" s="2"/>
      <c r="K2230" s="4">
        <v>250</v>
      </c>
      <c r="L2230" s="2"/>
      <c r="M2230" s="4">
        <v>250</v>
      </c>
      <c r="N2230" s="2"/>
      <c r="O2230" s="4">
        <v>0</v>
      </c>
      <c r="P2230" s="2"/>
      <c r="Q2230" s="4">
        <f t="shared" si="75"/>
        <v>250</v>
      </c>
      <c r="T2230" s="14"/>
    </row>
    <row r="2231" spans="1:20" ht="11.85" hidden="1" customHeight="1" x14ac:dyDescent="0.2">
      <c r="A2231" s="3" t="s">
        <v>1071</v>
      </c>
      <c r="C2231" s="2">
        <v>0</v>
      </c>
      <c r="D2231" s="2"/>
      <c r="E2231" s="2">
        <v>0</v>
      </c>
      <c r="F2231" s="2"/>
      <c r="G2231" s="2">
        <v>0</v>
      </c>
      <c r="H2231" s="2"/>
      <c r="I2231" s="2">
        <v>0</v>
      </c>
      <c r="J2231" s="2"/>
      <c r="K2231" s="4">
        <v>0</v>
      </c>
      <c r="L2231" s="2"/>
      <c r="M2231" s="4">
        <v>0</v>
      </c>
      <c r="N2231" s="2"/>
      <c r="O2231" s="4">
        <v>0</v>
      </c>
      <c r="P2231" s="2"/>
      <c r="Q2231" s="4">
        <f t="shared" si="75"/>
        <v>0</v>
      </c>
      <c r="T2231" s="14"/>
    </row>
    <row r="2232" spans="1:20" ht="11.85" customHeight="1" x14ac:dyDescent="0.2">
      <c r="A2232" s="3" t="s">
        <v>1072</v>
      </c>
      <c r="C2232" s="2">
        <v>431.11</v>
      </c>
      <c r="D2232" s="2"/>
      <c r="E2232" s="2">
        <v>631.74</v>
      </c>
      <c r="F2232" s="2"/>
      <c r="G2232" s="2">
        <v>532.45000000000005</v>
      </c>
      <c r="H2232" s="2"/>
      <c r="I2232" s="2">
        <v>650</v>
      </c>
      <c r="J2232" s="2"/>
      <c r="K2232" s="4">
        <v>1240</v>
      </c>
      <c r="L2232" s="2"/>
      <c r="M2232" s="4">
        <v>650</v>
      </c>
      <c r="N2232" s="2"/>
      <c r="O2232" s="4">
        <v>0</v>
      </c>
      <c r="P2232" s="2"/>
      <c r="Q2232" s="4">
        <f t="shared" si="75"/>
        <v>650</v>
      </c>
      <c r="T2232" s="14"/>
    </row>
    <row r="2233" spans="1:20" ht="11.85" customHeight="1" x14ac:dyDescent="0.2">
      <c r="A2233" s="3" t="s">
        <v>1073</v>
      </c>
      <c r="C2233" s="2">
        <v>6659.99</v>
      </c>
      <c r="D2233" s="2"/>
      <c r="E2233" s="2">
        <v>7638.11</v>
      </c>
      <c r="F2233" s="2"/>
      <c r="G2233" s="2">
        <v>19607.97</v>
      </c>
      <c r="H2233" s="2"/>
      <c r="I2233" s="2">
        <v>30000</v>
      </c>
      <c r="J2233" s="2"/>
      <c r="K2233" s="4">
        <v>29410</v>
      </c>
      <c r="L2233" s="2"/>
      <c r="M2233" s="4">
        <v>30000</v>
      </c>
      <c r="N2233" s="2"/>
      <c r="O2233" s="4">
        <v>0</v>
      </c>
      <c r="P2233" s="2"/>
      <c r="Q2233" s="4">
        <f t="shared" si="75"/>
        <v>30000</v>
      </c>
      <c r="T2233" s="14"/>
    </row>
    <row r="2234" spans="1:20" ht="11.85" hidden="1" customHeight="1" x14ac:dyDescent="0.2">
      <c r="A2234" s="3" t="s">
        <v>1074</v>
      </c>
      <c r="C2234" s="2">
        <v>0</v>
      </c>
      <c r="D2234" s="2"/>
      <c r="E2234" s="2">
        <v>0</v>
      </c>
      <c r="F2234" s="2"/>
      <c r="G2234" s="2">
        <v>0</v>
      </c>
      <c r="H2234" s="2"/>
      <c r="I2234" s="2">
        <v>0</v>
      </c>
      <c r="J2234" s="2"/>
      <c r="K2234" s="4">
        <v>0</v>
      </c>
      <c r="L2234" s="2"/>
      <c r="M2234" s="4">
        <v>0</v>
      </c>
      <c r="N2234" s="2"/>
      <c r="O2234" s="4">
        <v>0</v>
      </c>
      <c r="P2234" s="2"/>
      <c r="Q2234" s="4">
        <f t="shared" si="75"/>
        <v>0</v>
      </c>
      <c r="T2234" s="14"/>
    </row>
    <row r="2235" spans="1:20" ht="11.85" customHeight="1" x14ac:dyDescent="0.2">
      <c r="A2235" s="3" t="s">
        <v>1075</v>
      </c>
      <c r="C2235" s="20">
        <v>0</v>
      </c>
      <c r="D2235" s="2"/>
      <c r="E2235" s="20">
        <v>0</v>
      </c>
      <c r="F2235" s="2"/>
      <c r="G2235" s="20">
        <v>76.92</v>
      </c>
      <c r="H2235" s="2"/>
      <c r="I2235" s="20">
        <v>0</v>
      </c>
      <c r="J2235" s="2"/>
      <c r="K2235" s="21">
        <v>0</v>
      </c>
      <c r="L2235" s="2"/>
      <c r="M2235" s="21">
        <v>0</v>
      </c>
      <c r="N2235" s="2"/>
      <c r="O2235" s="21">
        <v>0</v>
      </c>
      <c r="P2235" s="2"/>
      <c r="Q2235" s="4">
        <f t="shared" si="75"/>
        <v>0</v>
      </c>
      <c r="T2235" s="14"/>
    </row>
    <row r="2236" spans="1:20" ht="11.85" customHeight="1" x14ac:dyDescent="0.2">
      <c r="A2236" s="3" t="s">
        <v>1076</v>
      </c>
      <c r="C2236" s="20">
        <v>538.69000000000005</v>
      </c>
      <c r="D2236" s="20"/>
      <c r="E2236" s="20">
        <v>385.38</v>
      </c>
      <c r="F2236" s="20"/>
      <c r="G2236" s="20">
        <v>213</v>
      </c>
      <c r="H2236" s="20"/>
      <c r="I2236" s="20">
        <v>50</v>
      </c>
      <c r="J2236" s="20"/>
      <c r="K2236" s="21">
        <v>50</v>
      </c>
      <c r="L2236" s="20"/>
      <c r="M2236" s="21">
        <v>0</v>
      </c>
      <c r="N2236" s="20"/>
      <c r="O2236" s="21">
        <v>0</v>
      </c>
      <c r="P2236" s="20"/>
      <c r="Q2236" s="4">
        <f t="shared" si="75"/>
        <v>0</v>
      </c>
      <c r="T2236" s="14"/>
    </row>
    <row r="2237" spans="1:20" ht="11.85" customHeight="1" x14ac:dyDescent="0.2">
      <c r="A2237" s="3" t="s">
        <v>1077</v>
      </c>
      <c r="C2237" s="15">
        <v>4958.83</v>
      </c>
      <c r="D2237" s="2"/>
      <c r="E2237" s="15">
        <v>5396.14</v>
      </c>
      <c r="F2237" s="2"/>
      <c r="G2237" s="15">
        <v>5426.52</v>
      </c>
      <c r="H2237" s="2"/>
      <c r="I2237" s="15">
        <v>4100</v>
      </c>
      <c r="J2237" s="2"/>
      <c r="K2237" s="16">
        <v>4100</v>
      </c>
      <c r="L2237" s="2"/>
      <c r="M2237" s="16">
        <v>0</v>
      </c>
      <c r="N2237" s="2"/>
      <c r="O2237" s="16">
        <v>0</v>
      </c>
      <c r="P2237" s="2"/>
      <c r="Q2237" s="16">
        <f t="shared" si="75"/>
        <v>0</v>
      </c>
      <c r="T2237" s="14"/>
    </row>
    <row r="2238" spans="1:20" ht="11.85" customHeight="1" x14ac:dyDescent="0.2">
      <c r="A2238" s="3" t="s">
        <v>310</v>
      </c>
      <c r="C2238" s="2">
        <f>SUM(C2221:C2237)</f>
        <v>18924.599999999999</v>
      </c>
      <c r="D2238" s="2"/>
      <c r="E2238" s="2">
        <f>SUM(E2221:E2237)</f>
        <v>22274.87</v>
      </c>
      <c r="F2238" s="2"/>
      <c r="G2238" s="2">
        <f>SUM(G2221:G2237)</f>
        <v>33470.020000000004</v>
      </c>
      <c r="H2238" s="2"/>
      <c r="I2238" s="2">
        <f>SUM(I2221:I2237)</f>
        <v>42000</v>
      </c>
      <c r="J2238" s="2"/>
      <c r="K2238" s="4">
        <f>SUM(K2221:K2237)</f>
        <v>42000</v>
      </c>
      <c r="L2238" s="2"/>
      <c r="M2238" s="4">
        <f>SUM(M2221:M2237)</f>
        <v>37150</v>
      </c>
      <c r="N2238" s="2"/>
      <c r="O2238" s="4">
        <f>SUM(O2221:O2237)</f>
        <v>0</v>
      </c>
      <c r="P2238" s="2"/>
      <c r="Q2238" s="4">
        <f>SUM(Q2221:Q2237)</f>
        <v>37150</v>
      </c>
    </row>
    <row r="2239" spans="1:20" ht="11.85" customHeight="1" x14ac:dyDescent="0.2">
      <c r="D2239" s="2"/>
      <c r="F2239" s="2"/>
      <c r="H2239" s="2"/>
      <c r="J2239" s="2"/>
      <c r="L2239" s="2"/>
      <c r="N2239" s="2"/>
      <c r="P2239" s="2"/>
    </row>
    <row r="2240" spans="1:20" ht="11.85" customHeight="1" x14ac:dyDescent="0.2">
      <c r="A2240" s="3" t="s">
        <v>1078</v>
      </c>
      <c r="C2240" s="20">
        <v>0</v>
      </c>
      <c r="D2240" s="2"/>
      <c r="E2240" s="20">
        <v>0</v>
      </c>
      <c r="F2240" s="2"/>
      <c r="G2240" s="20">
        <v>0</v>
      </c>
      <c r="H2240" s="2"/>
      <c r="I2240" s="20">
        <v>0</v>
      </c>
      <c r="J2240" s="2"/>
      <c r="K2240" s="21">
        <v>0</v>
      </c>
      <c r="L2240" s="2"/>
      <c r="M2240" s="21">
        <v>0</v>
      </c>
      <c r="N2240" s="2"/>
      <c r="O2240" s="21">
        <v>0</v>
      </c>
      <c r="P2240" s="2"/>
      <c r="Q2240" s="21">
        <f>M2240+O2240</f>
        <v>0</v>
      </c>
    </row>
    <row r="2241" spans="1:21" ht="11.85" customHeight="1" x14ac:dyDescent="0.2">
      <c r="A2241" s="3" t="s">
        <v>1079</v>
      </c>
      <c r="C2241" s="15">
        <v>0</v>
      </c>
      <c r="D2241" s="2"/>
      <c r="E2241" s="15">
        <v>15310.21</v>
      </c>
      <c r="F2241" s="2"/>
      <c r="G2241" s="15">
        <v>0</v>
      </c>
      <c r="H2241" s="2"/>
      <c r="I2241" s="15">
        <v>0</v>
      </c>
      <c r="J2241" s="2"/>
      <c r="K2241" s="16">
        <v>0</v>
      </c>
      <c r="L2241" s="2"/>
      <c r="M2241" s="16">
        <v>0</v>
      </c>
      <c r="N2241" s="2"/>
      <c r="O2241" s="16">
        <v>0</v>
      </c>
      <c r="P2241" s="2"/>
      <c r="Q2241" s="16">
        <f>M2241+O2241</f>
        <v>0</v>
      </c>
    </row>
    <row r="2242" spans="1:21" ht="11.85" customHeight="1" x14ac:dyDescent="0.2">
      <c r="A2242" s="3" t="s">
        <v>313</v>
      </c>
      <c r="C2242" s="2">
        <f>SUM(C2240:C2241)</f>
        <v>0</v>
      </c>
      <c r="D2242" s="2"/>
      <c r="E2242" s="2">
        <f>SUM(E2240:E2241)</f>
        <v>15310.21</v>
      </c>
      <c r="F2242" s="2"/>
      <c r="G2242" s="2">
        <f>SUM(G2240:G2241)</f>
        <v>0</v>
      </c>
      <c r="H2242" s="2"/>
      <c r="I2242" s="2">
        <f>SUM(I2240:I2241)</f>
        <v>0</v>
      </c>
      <c r="J2242" s="2"/>
      <c r="K2242" s="4">
        <f>SUM(K2240:K2241)</f>
        <v>0</v>
      </c>
      <c r="L2242" s="2"/>
      <c r="M2242" s="4">
        <f>SUM(M2240:M2241)</f>
        <v>0</v>
      </c>
      <c r="N2242" s="2"/>
      <c r="O2242" s="4">
        <f>SUM(O2240:O2241)</f>
        <v>0</v>
      </c>
      <c r="P2242" s="2"/>
      <c r="Q2242" s="4">
        <f>SUM(Q2240:Q2241)</f>
        <v>0</v>
      </c>
    </row>
    <row r="2243" spans="1:21" ht="11.85" customHeight="1" x14ac:dyDescent="0.2">
      <c r="G2243" s="37"/>
    </row>
    <row r="2244" spans="1:21" ht="11.85" customHeight="1" x14ac:dyDescent="0.2">
      <c r="A2244" s="3" t="s">
        <v>1080</v>
      </c>
      <c r="C2244" s="2">
        <f>C2206+C2218+C2238+C2242</f>
        <v>173751.78</v>
      </c>
      <c r="D2244" s="2"/>
      <c r="E2244" s="2">
        <f>E2206+E2218+E2238+E2242</f>
        <v>174110.55</v>
      </c>
      <c r="F2244" s="2"/>
      <c r="G2244" s="2">
        <f>G2206+G2218+G2238+G2242</f>
        <v>148290.88</v>
      </c>
      <c r="H2244" s="2"/>
      <c r="I2244" s="2">
        <f>I2206+I2218+I2238+I2242</f>
        <v>217326</v>
      </c>
      <c r="J2244" s="2"/>
      <c r="K2244" s="4">
        <f>K2206+K2218+K2238+K2242</f>
        <v>149926</v>
      </c>
      <c r="L2244" s="2"/>
      <c r="M2244" s="4">
        <f>M2206+M2218+M2238+M2242</f>
        <v>223352</v>
      </c>
      <c r="N2244" s="2"/>
      <c r="O2244" s="4">
        <f>O2206+O2218+O2238+O2242</f>
        <v>0</v>
      </c>
      <c r="P2244" s="2"/>
      <c r="Q2244" s="4">
        <f>Q2206+Q2218+Q2238+Q2242</f>
        <v>223352</v>
      </c>
      <c r="R2244" s="2"/>
      <c r="T2244" s="14"/>
      <c r="U2244" s="2"/>
    </row>
    <row r="2245" spans="1:21" ht="11.85" customHeight="1" x14ac:dyDescent="0.2">
      <c r="D2245" s="2"/>
      <c r="F2245" s="2"/>
      <c r="H2245" s="2"/>
      <c r="J2245" s="2"/>
      <c r="L2245" s="2"/>
      <c r="N2245" s="2"/>
      <c r="P2245" s="2"/>
    </row>
    <row r="2246" spans="1:21" ht="11.85" customHeight="1" x14ac:dyDescent="0.2">
      <c r="D2246" s="2"/>
      <c r="F2246" s="2"/>
      <c r="H2246" s="2"/>
      <c r="J2246" s="2"/>
      <c r="L2246" s="2"/>
      <c r="N2246" s="2"/>
      <c r="P2246" s="2"/>
      <c r="R2246" s="2"/>
    </row>
    <row r="2247" spans="1:21" ht="11.85" customHeight="1" x14ac:dyDescent="0.2">
      <c r="D2247" s="2"/>
      <c r="F2247" s="2"/>
      <c r="H2247" s="2"/>
      <c r="J2247" s="2"/>
      <c r="L2247" s="2"/>
      <c r="N2247" s="2"/>
      <c r="P2247" s="2"/>
    </row>
    <row r="2248" spans="1:21" ht="11.85" customHeight="1" x14ac:dyDescent="0.2">
      <c r="D2248" s="2"/>
      <c r="F2248" s="2"/>
      <c r="H2248" s="2"/>
      <c r="J2248" s="2"/>
      <c r="L2248" s="2"/>
      <c r="N2248" s="2"/>
      <c r="P2248" s="2"/>
    </row>
    <row r="2249" spans="1:21" ht="11.85" customHeight="1" x14ac:dyDescent="0.2">
      <c r="D2249" s="2"/>
      <c r="F2249" s="2"/>
      <c r="H2249" s="2"/>
      <c r="J2249" s="2"/>
      <c r="L2249" s="2"/>
      <c r="N2249" s="2"/>
      <c r="P2249" s="2"/>
    </row>
    <row r="2250" spans="1:21" ht="11.85" customHeight="1" x14ac:dyDescent="0.2">
      <c r="A2250" s="1"/>
      <c r="B2250" s="1"/>
      <c r="E2250" s="2" t="str">
        <f>$E$1</f>
        <v>CITY OF BRADY</v>
      </c>
    </row>
    <row r="2251" spans="1:21" ht="11.85" customHeight="1" x14ac:dyDescent="0.2">
      <c r="E2251" s="2" t="str">
        <f>$E$2</f>
        <v>BUDGET REPORT</v>
      </c>
    </row>
    <row r="2252" spans="1:21" ht="11.85" customHeight="1" x14ac:dyDescent="0.2">
      <c r="E2252" s="2" t="str">
        <f>$E$3</f>
        <v>FISCAL YEAR 2019 - 2020</v>
      </c>
    </row>
    <row r="2253" spans="1:21" ht="11.85" customHeight="1" x14ac:dyDescent="0.2">
      <c r="A2253" s="3" t="s">
        <v>3</v>
      </c>
    </row>
    <row r="2254" spans="1:21" ht="11.85" customHeight="1" x14ac:dyDescent="0.2"/>
    <row r="2255" spans="1:21" ht="11.85" customHeight="1" x14ac:dyDescent="0.2">
      <c r="I2255" s="55" t="str">
        <f>$I$6</f>
        <v>(----- 2018-2019 ------)</v>
      </c>
      <c r="J2255" s="55"/>
      <c r="K2255" s="55"/>
      <c r="L2255" s="6"/>
      <c r="M2255" s="55" t="str">
        <f>$M$6</f>
        <v>2019-2020</v>
      </c>
      <c r="N2255" s="55"/>
      <c r="O2255" s="55"/>
      <c r="P2255" s="55"/>
      <c r="Q2255" s="55"/>
    </row>
    <row r="2256" spans="1:21" ht="11.85" customHeight="1" x14ac:dyDescent="0.2">
      <c r="C2256" s="7" t="str">
        <f>$C$7</f>
        <v>2015-2016</v>
      </c>
      <c r="D2256" s="6"/>
      <c r="E2256" s="7" t="str">
        <f>$E$7</f>
        <v>2016-2017</v>
      </c>
      <c r="F2256" s="6"/>
      <c r="G2256" s="7" t="str">
        <f>$G$7</f>
        <v>2017-2018</v>
      </c>
      <c r="H2256" s="6"/>
      <c r="I2256" s="7" t="s">
        <v>9</v>
      </c>
      <c r="J2256" s="6"/>
      <c r="K2256" s="8" t="str">
        <f>+$K$7</f>
        <v>PROJECTED</v>
      </c>
      <c r="L2256" s="6"/>
      <c r="M2256" s="8" t="str">
        <f>$M$7</f>
        <v>2019-2020</v>
      </c>
      <c r="N2256" s="6"/>
      <c r="O2256" s="8" t="str">
        <f>$O$7</f>
        <v>2019-2020</v>
      </c>
      <c r="P2256" s="6"/>
      <c r="Q2256" s="8" t="str">
        <f>$Q$7</f>
        <v>APPROVED</v>
      </c>
    </row>
    <row r="2257" spans="1:21" ht="11.85" customHeight="1" x14ac:dyDescent="0.2">
      <c r="A2257" s="9" t="s">
        <v>257</v>
      </c>
      <c r="C2257" s="10" t="s">
        <v>12</v>
      </c>
      <c r="D2257" s="6"/>
      <c r="E2257" s="10" t="s">
        <v>12</v>
      </c>
      <c r="F2257" s="6"/>
      <c r="G2257" s="10" t="s">
        <v>12</v>
      </c>
      <c r="H2257" s="6"/>
      <c r="I2257" s="10" t="s">
        <v>13</v>
      </c>
      <c r="J2257" s="6"/>
      <c r="K2257" s="11" t="s">
        <v>13</v>
      </c>
      <c r="L2257" s="6"/>
      <c r="M2257" s="11" t="str">
        <f>$M$8</f>
        <v>BASE</v>
      </c>
      <c r="N2257" s="6"/>
      <c r="O2257" s="11" t="str">
        <f>$O$8</f>
        <v>SUPPLEMENTAL</v>
      </c>
      <c r="P2257" s="6"/>
      <c r="Q2257" s="11" t="str">
        <f>$Q$8</f>
        <v>BUDGET</v>
      </c>
    </row>
    <row r="2258" spans="1:21" ht="11.85" customHeight="1" x14ac:dyDescent="0.2"/>
    <row r="2259" spans="1:21" ht="11.85" customHeight="1" x14ac:dyDescent="0.2"/>
    <row r="2260" spans="1:21" ht="11.85" customHeight="1" thickBot="1" x14ac:dyDescent="0.25">
      <c r="A2260" s="3" t="s">
        <v>1081</v>
      </c>
      <c r="C2260" s="27">
        <f>C437+C562+C663+C704+C807+C901+C997+C1119+C1219+C1275+C1332+C1424+C1458+C1553+C1572+C1666+C1737+C1822+C1959+C2031+C2098+C2169+C2244</f>
        <v>8492279.6099999975</v>
      </c>
      <c r="D2260" s="2"/>
      <c r="E2260" s="27">
        <f>E437+E562+E663+E704+E807+E901+E997+E1119+E1219+E1275+E1332+E1424+E1458+E1553+E1572+E1666+E1737+E1822+E1959+E2031+E2098+E2169+E2244</f>
        <v>7479905.1639999999</v>
      </c>
      <c r="F2260" s="2"/>
      <c r="G2260" s="27">
        <f>G437+G562+G663+G704+G807+G901+G997+G1119+G1219+G1275+G1332+G1424+G1458+G1553+G1572+G1666+G1737+G1822+G1959+G2031+G2098+G2169+G2244</f>
        <v>7605958.3100000015</v>
      </c>
      <c r="H2260" s="2"/>
      <c r="I2260" s="27">
        <f>I437+I562+I663+I704+I807+I901+I997+I1119+I1219+I1275+I1332+I1424+I1458+I1553+I1572+I1666+I1737+I1822+I1959+I2031+I2098+I2169+I2244</f>
        <v>7571094</v>
      </c>
      <c r="J2260" s="2"/>
      <c r="K2260" s="28">
        <f>K437+K562+K663+K704+K807+K901+K997+K1119+K1219+K1275+K1332+K1424+K1458+K1553+K1572+K1666+K1737+K1822+K1959+K2031+K2098+K2169+K2244</f>
        <v>8230168</v>
      </c>
      <c r="L2260" s="2"/>
      <c r="M2260" s="28">
        <f>M437+M562+M663+M704+M807+M901+M997+M1119+M1219+M1275+M1332+M1424+M1458+M1553+M1572+M1666+M1737+M1822+M1959+M2031+M2098+M2169+M2244</f>
        <v>7753044</v>
      </c>
      <c r="N2260" s="2"/>
      <c r="O2260" s="28">
        <f>O437+O562+O663+O704+O807+O901+O997+O1119+O1219+O1275+O1332+O1424+O1458+O1553+O1572+O1666+O1737+O1822+O1959+O2031+O2098+O2169+O2244</f>
        <v>254800</v>
      </c>
      <c r="P2260" s="2"/>
      <c r="Q2260" s="28">
        <f>Q437+Q562+Q663+Q704+Q807+Q901+Q997+Q1119+Q1219+Q1275+Q1332+Q1424+Q1458+Q1553+Q1572+Q1666+Q1737+Q1822+Q1959+Q2031+Q2098+Q2169+Q2244</f>
        <v>8007844</v>
      </c>
      <c r="R2260" s="2"/>
      <c r="U2260" s="2"/>
    </row>
    <row r="2261" spans="1:21" ht="11.85" customHeight="1" thickTop="1" x14ac:dyDescent="0.2">
      <c r="D2261" s="2"/>
      <c r="F2261" s="2"/>
      <c r="H2261" s="2"/>
      <c r="J2261" s="2"/>
      <c r="L2261" s="2"/>
      <c r="N2261" s="2"/>
      <c r="P2261" s="2"/>
      <c r="R2261" s="2"/>
    </row>
    <row r="2262" spans="1:21" ht="11.85" customHeight="1" x14ac:dyDescent="0.2">
      <c r="D2262" s="2"/>
      <c r="F2262" s="2"/>
      <c r="H2262" s="2"/>
      <c r="J2262" s="2"/>
      <c r="L2262" s="2"/>
      <c r="N2262" s="2"/>
      <c r="P2262" s="2"/>
      <c r="R2262" s="2"/>
    </row>
    <row r="2263" spans="1:21" ht="11.85" customHeight="1" thickBot="1" x14ac:dyDescent="0.25">
      <c r="A2263" s="3" t="s">
        <v>1082</v>
      </c>
      <c r="C2263" s="27">
        <f>C332-C2260</f>
        <v>-96614.439999997616</v>
      </c>
      <c r="D2263" s="2"/>
      <c r="E2263" s="27">
        <f>E332-E2260</f>
        <v>-161543.61400000099</v>
      </c>
      <c r="F2263" s="2"/>
      <c r="G2263" s="27">
        <f>G332-G2260</f>
        <v>307820.51999999862</v>
      </c>
      <c r="H2263" s="2"/>
      <c r="I2263" s="27">
        <f>I332-I2260</f>
        <v>-131240</v>
      </c>
      <c r="J2263" s="2"/>
      <c r="K2263" s="27">
        <f>K332-K2260</f>
        <v>-873085</v>
      </c>
      <c r="L2263" s="2"/>
      <c r="M2263" s="27">
        <f>M332-M2260</f>
        <v>-251344</v>
      </c>
      <c r="N2263" s="2"/>
      <c r="O2263" s="27">
        <f>O332-O2260</f>
        <v>-52800</v>
      </c>
      <c r="P2263" s="2"/>
      <c r="Q2263" s="27">
        <f>Q332-Q2260</f>
        <v>-304144</v>
      </c>
      <c r="U2263" s="2"/>
    </row>
    <row r="2264" spans="1:21" ht="11.85" customHeight="1" thickTop="1" x14ac:dyDescent="0.2">
      <c r="D2264" s="2"/>
      <c r="F2264" s="2"/>
      <c r="H2264" s="2"/>
      <c r="J2264" s="2"/>
      <c r="L2264" s="2"/>
      <c r="N2264" s="2"/>
      <c r="P2264" s="2"/>
    </row>
    <row r="2265" spans="1:21" ht="11.85" customHeight="1" x14ac:dyDescent="0.2">
      <c r="A2265" s="3" t="s">
        <v>1083</v>
      </c>
      <c r="D2265" s="2"/>
      <c r="F2265" s="2"/>
      <c r="H2265" s="2"/>
      <c r="J2265" s="2"/>
      <c r="L2265" s="2"/>
      <c r="N2265" s="2"/>
      <c r="P2265" s="2"/>
    </row>
    <row r="2266" spans="1:21" ht="11.85" customHeight="1" thickBot="1" x14ac:dyDescent="0.25">
      <c r="A2266" s="3" t="s">
        <v>17</v>
      </c>
      <c r="C2266" s="27">
        <f>C11+C332-C2260</f>
        <v>3007534.5600000024</v>
      </c>
      <c r="D2266" s="2"/>
      <c r="E2266" s="27">
        <f>E11+E332-E2260</f>
        <v>2845990.9460000014</v>
      </c>
      <c r="F2266" s="2"/>
      <c r="G2266" s="27">
        <f>G11+G332-G2260</f>
        <v>3153811.4659999991</v>
      </c>
      <c r="H2266" s="2"/>
      <c r="I2266" s="27">
        <f>I11+I332-I2260</f>
        <v>3022571.4659999982</v>
      </c>
      <c r="J2266" s="2"/>
      <c r="K2266" s="28">
        <f>K11+K332-K2260</f>
        <v>2280726.4659999982</v>
      </c>
      <c r="L2266" s="2"/>
      <c r="M2266" s="27">
        <f>M11+M332-M2260</f>
        <v>2029382.4659999982</v>
      </c>
      <c r="N2266" s="2"/>
      <c r="P2266" s="2"/>
      <c r="Q2266" s="27">
        <f>Q11+Q332-Q2260</f>
        <v>1976582.4659999982</v>
      </c>
      <c r="U2266" s="2"/>
    </row>
    <row r="2267" spans="1:21" ht="11.85" customHeight="1" thickTop="1" x14ac:dyDescent="0.2">
      <c r="D2267" s="2"/>
      <c r="F2267" s="2"/>
      <c r="H2267" s="2"/>
      <c r="J2267" s="2"/>
      <c r="L2267" s="2"/>
      <c r="N2267" s="2"/>
      <c r="P2267" s="2"/>
    </row>
    <row r="2268" spans="1:21" ht="11.85" customHeight="1" x14ac:dyDescent="0.2"/>
    <row r="2269" spans="1:21" ht="11.85" customHeight="1" x14ac:dyDescent="0.2"/>
    <row r="2270" spans="1:21" ht="11.85" customHeight="1" x14ac:dyDescent="0.2"/>
    <row r="2271" spans="1:21" ht="11.85" customHeight="1" x14ac:dyDescent="0.2"/>
    <row r="2272" spans="1:21" ht="11.85" customHeight="1" x14ac:dyDescent="0.2"/>
    <row r="2273" ht="11.85" customHeight="1" x14ac:dyDescent="0.2"/>
    <row r="2274" ht="11.85" customHeight="1" x14ac:dyDescent="0.2"/>
    <row r="2275" ht="11.85" customHeight="1" x14ac:dyDescent="0.2"/>
    <row r="2276" ht="11.85" customHeight="1" x14ac:dyDescent="0.2"/>
    <row r="2277" ht="11.85" customHeight="1" x14ac:dyDescent="0.2"/>
    <row r="2278" ht="11.85" customHeight="1" x14ac:dyDescent="0.2"/>
    <row r="2279" ht="11.85" customHeight="1" x14ac:dyDescent="0.2"/>
    <row r="2280" ht="11.85" customHeight="1" x14ac:dyDescent="0.2"/>
    <row r="2281" ht="11.85" customHeight="1" x14ac:dyDescent="0.2"/>
    <row r="2282" ht="11.85" customHeight="1" x14ac:dyDescent="0.2"/>
    <row r="2283" ht="11.85" customHeight="1" x14ac:dyDescent="0.2"/>
    <row r="2284" ht="11.85" customHeight="1" x14ac:dyDescent="0.2"/>
    <row r="2285" ht="11.85" customHeight="1" x14ac:dyDescent="0.2"/>
    <row r="2286" ht="11.85" customHeight="1" x14ac:dyDescent="0.2"/>
    <row r="2287" ht="11.85" customHeight="1" x14ac:dyDescent="0.2"/>
    <row r="2288" ht="11.85" customHeight="1" x14ac:dyDescent="0.2"/>
    <row r="2289" ht="11.85" customHeight="1" x14ac:dyDescent="0.2"/>
    <row r="2290" ht="11.85" customHeight="1" x14ac:dyDescent="0.2"/>
    <row r="2291" ht="11.85" customHeight="1" x14ac:dyDescent="0.2"/>
    <row r="2292" ht="11.85" customHeight="1" x14ac:dyDescent="0.2"/>
    <row r="2293" ht="11.85" customHeight="1" x14ac:dyDescent="0.2"/>
    <row r="2294" ht="11.85" customHeight="1" x14ac:dyDescent="0.2"/>
    <row r="2295" ht="11.85" customHeight="1" x14ac:dyDescent="0.2"/>
    <row r="2296" ht="11.85" customHeight="1" x14ac:dyDescent="0.2"/>
    <row r="2297" ht="11.85" customHeight="1" x14ac:dyDescent="0.2"/>
    <row r="2298" ht="11.85" customHeight="1" x14ac:dyDescent="0.2"/>
    <row r="2299" ht="11.85" customHeight="1" x14ac:dyDescent="0.2"/>
    <row r="2300" ht="11.85" customHeight="1" x14ac:dyDescent="0.2"/>
    <row r="2301" ht="11.85" customHeight="1" x14ac:dyDescent="0.2"/>
    <row r="2302" ht="11.85" customHeight="1" x14ac:dyDescent="0.2"/>
    <row r="2303" ht="11.85" customHeight="1" x14ac:dyDescent="0.2"/>
    <row r="2304" ht="11.85" customHeight="1" x14ac:dyDescent="0.2"/>
    <row r="2305" spans="1:34" ht="11.85" customHeight="1" x14ac:dyDescent="0.2"/>
    <row r="2306" spans="1:34" ht="11.85" customHeight="1" x14ac:dyDescent="0.2"/>
    <row r="2307" spans="1:34" ht="11.85" customHeight="1" x14ac:dyDescent="0.2"/>
    <row r="2308" spans="1:34" ht="11.85" customHeight="1" x14ac:dyDescent="0.2"/>
    <row r="2309" spans="1:34" ht="11.85" customHeight="1" x14ac:dyDescent="0.2"/>
    <row r="2310" spans="1:34" ht="11.85" customHeight="1" x14ac:dyDescent="0.2"/>
    <row r="2311" spans="1:34" ht="11.85" customHeight="1" x14ac:dyDescent="0.2"/>
    <row r="2312" spans="1:34" s="5" customFormat="1" ht="11.85" customHeight="1" x14ac:dyDescent="0.2">
      <c r="A2312" s="3"/>
      <c r="B2312" s="3"/>
      <c r="C2312" s="2"/>
      <c r="D2312" s="3"/>
      <c r="E2312" s="2"/>
      <c r="F2312" s="3"/>
      <c r="G2312" s="2"/>
      <c r="H2312" s="3"/>
      <c r="I2312" s="2"/>
      <c r="J2312" s="3"/>
      <c r="K2312" s="4"/>
      <c r="L2312" s="3"/>
      <c r="M2312" s="4"/>
      <c r="N2312" s="3"/>
      <c r="O2312" s="4"/>
      <c r="P2312" s="3"/>
      <c r="Q2312" s="4"/>
      <c r="R2312" s="3"/>
      <c r="S2312" s="4"/>
      <c r="U2312" s="3"/>
      <c r="V2312" s="3"/>
      <c r="W2312" s="3"/>
      <c r="X2312" s="3"/>
      <c r="Y2312" s="3"/>
      <c r="Z2312" s="3"/>
      <c r="AA2312" s="3"/>
      <c r="AB2312" s="3"/>
      <c r="AC2312" s="3"/>
      <c r="AD2312" s="3"/>
      <c r="AE2312" s="3"/>
      <c r="AF2312" s="3"/>
      <c r="AG2312" s="3"/>
      <c r="AH2312" s="3"/>
    </row>
    <row r="2313" spans="1:34" s="5" customFormat="1" ht="11.85" customHeight="1" x14ac:dyDescent="0.2">
      <c r="A2313" s="1"/>
      <c r="B2313" s="1"/>
      <c r="C2313" s="2"/>
      <c r="D2313" s="3"/>
      <c r="E2313" s="2" t="str">
        <f>$E$1</f>
        <v>CITY OF BRADY</v>
      </c>
      <c r="F2313" s="3"/>
      <c r="G2313" s="2"/>
      <c r="H2313" s="3"/>
      <c r="I2313" s="2"/>
      <c r="J2313" s="3"/>
      <c r="K2313" s="4"/>
      <c r="L2313" s="3"/>
      <c r="M2313" s="4"/>
      <c r="N2313" s="3"/>
      <c r="O2313" s="4"/>
      <c r="P2313" s="3"/>
      <c r="Q2313" s="4"/>
      <c r="R2313" s="3"/>
      <c r="S2313" s="4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  <c r="AG2313" s="3"/>
      <c r="AH2313" s="3"/>
    </row>
    <row r="2314" spans="1:34" s="5" customFormat="1" ht="11.85" customHeight="1" x14ac:dyDescent="0.2">
      <c r="A2314" s="3"/>
      <c r="B2314" s="3"/>
      <c r="C2314" s="2"/>
      <c r="D2314" s="3"/>
      <c r="E2314" s="2" t="str">
        <f>$E$2</f>
        <v>BUDGET REPORT</v>
      </c>
      <c r="F2314" s="3"/>
      <c r="G2314" s="2"/>
      <c r="H2314" s="3"/>
      <c r="I2314" s="2"/>
      <c r="J2314" s="3"/>
      <c r="K2314" s="4"/>
      <c r="L2314" s="3"/>
      <c r="M2314" s="4"/>
      <c r="N2314" s="3"/>
      <c r="O2314" s="4"/>
      <c r="P2314" s="3"/>
      <c r="Q2314" s="4"/>
      <c r="R2314" s="3"/>
      <c r="S2314" s="4"/>
      <c r="U2314" s="3"/>
      <c r="V2314" s="3"/>
      <c r="W2314" s="3"/>
      <c r="X2314" s="3"/>
      <c r="Y2314" s="3"/>
      <c r="Z2314" s="3"/>
      <c r="AA2314" s="3"/>
      <c r="AB2314" s="3"/>
      <c r="AC2314" s="3"/>
      <c r="AD2314" s="3"/>
      <c r="AE2314" s="3"/>
      <c r="AF2314" s="3"/>
      <c r="AG2314" s="3"/>
      <c r="AH2314" s="3"/>
    </row>
    <row r="2315" spans="1:34" s="5" customFormat="1" ht="11.85" customHeight="1" x14ac:dyDescent="0.2">
      <c r="A2315" s="3"/>
      <c r="B2315" s="3"/>
      <c r="C2315" s="2"/>
      <c r="D2315" s="3"/>
      <c r="E2315" s="2" t="str">
        <f>$E$3</f>
        <v>FISCAL YEAR 2019 - 2020</v>
      </c>
      <c r="F2315" s="3"/>
      <c r="G2315" s="2"/>
      <c r="H2315" s="3"/>
      <c r="I2315" s="2"/>
      <c r="J2315" s="3"/>
      <c r="K2315" s="4"/>
      <c r="L2315" s="3"/>
      <c r="M2315" s="4"/>
      <c r="N2315" s="3"/>
      <c r="O2315" s="4"/>
      <c r="P2315" s="3"/>
      <c r="Q2315" s="4"/>
      <c r="R2315" s="3"/>
      <c r="S2315" s="4"/>
      <c r="U2315" s="3"/>
      <c r="V2315" s="3"/>
      <c r="W2315" s="3"/>
      <c r="X2315" s="3"/>
      <c r="Y2315" s="3"/>
      <c r="Z2315" s="3"/>
      <c r="AA2315" s="3"/>
      <c r="AB2315" s="3"/>
      <c r="AC2315" s="3"/>
      <c r="AD2315" s="3"/>
      <c r="AE2315" s="3"/>
      <c r="AF2315" s="3"/>
      <c r="AG2315" s="3"/>
      <c r="AH2315" s="3"/>
    </row>
    <row r="2316" spans="1:34" s="5" customFormat="1" ht="11.85" customHeight="1" x14ac:dyDescent="0.2">
      <c r="A2316" s="3" t="s">
        <v>1084</v>
      </c>
      <c r="B2316" s="3"/>
      <c r="C2316" s="2"/>
      <c r="D2316" s="3"/>
      <c r="E2316" s="2"/>
      <c r="F2316" s="3"/>
      <c r="G2316" s="2"/>
      <c r="H2316" s="3"/>
      <c r="I2316" s="2"/>
      <c r="J2316" s="3"/>
      <c r="K2316" s="4"/>
      <c r="L2316" s="3"/>
      <c r="M2316" s="4"/>
      <c r="N2316" s="3"/>
      <c r="O2316" s="4"/>
      <c r="P2316" s="3"/>
      <c r="Q2316" s="4"/>
      <c r="R2316" s="3"/>
      <c r="S2316" s="4"/>
      <c r="U2316" s="3"/>
      <c r="V2316" s="3"/>
      <c r="W2316" s="3"/>
      <c r="X2316" s="3"/>
      <c r="Y2316" s="3"/>
      <c r="Z2316" s="3"/>
      <c r="AA2316" s="3"/>
      <c r="AB2316" s="3"/>
      <c r="AC2316" s="3"/>
      <c r="AD2316" s="3"/>
      <c r="AE2316" s="3"/>
      <c r="AF2316" s="3"/>
      <c r="AG2316" s="3"/>
      <c r="AH2316" s="3"/>
    </row>
    <row r="2317" spans="1:34" s="5" customFormat="1" ht="11.85" customHeight="1" x14ac:dyDescent="0.2">
      <c r="A2317" s="3"/>
      <c r="B2317" s="3"/>
      <c r="C2317" s="2"/>
      <c r="D2317" s="3"/>
      <c r="E2317" s="2"/>
      <c r="F2317" s="3"/>
      <c r="G2317" s="2"/>
      <c r="H2317" s="3"/>
      <c r="I2317" s="2"/>
      <c r="J2317" s="3"/>
      <c r="K2317" s="4"/>
      <c r="L2317" s="3"/>
      <c r="M2317" s="4"/>
      <c r="N2317" s="3"/>
      <c r="O2317" s="4"/>
      <c r="P2317" s="3"/>
      <c r="Q2317" s="4"/>
      <c r="R2317" s="3"/>
      <c r="S2317" s="4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  <c r="AG2317" s="3"/>
      <c r="AH2317" s="3"/>
    </row>
    <row r="2318" spans="1:34" s="5" customFormat="1" ht="11.85" customHeight="1" x14ac:dyDescent="0.2">
      <c r="A2318" s="3"/>
      <c r="B2318" s="3"/>
      <c r="C2318" s="2"/>
      <c r="D2318" s="3"/>
      <c r="E2318" s="2"/>
      <c r="F2318" s="3"/>
      <c r="G2318" s="2"/>
      <c r="H2318" s="3"/>
      <c r="I2318" s="55" t="str">
        <f>$I$6</f>
        <v>(----- 2018-2019 ------)</v>
      </c>
      <c r="J2318" s="55"/>
      <c r="K2318" s="55"/>
      <c r="L2318" s="6"/>
      <c r="M2318" s="55" t="str">
        <f>$M$6</f>
        <v>2019-2020</v>
      </c>
      <c r="N2318" s="55"/>
      <c r="O2318" s="55"/>
      <c r="P2318" s="55"/>
      <c r="Q2318" s="55"/>
      <c r="R2318" s="3"/>
      <c r="S2318" s="4"/>
      <c r="U2318" s="3"/>
      <c r="V2318" s="3"/>
      <c r="W2318" s="3"/>
      <c r="X2318" s="3"/>
      <c r="Y2318" s="3"/>
      <c r="Z2318" s="3"/>
      <c r="AA2318" s="3"/>
      <c r="AB2318" s="3"/>
      <c r="AC2318" s="3"/>
      <c r="AD2318" s="3"/>
      <c r="AE2318" s="3"/>
      <c r="AF2318" s="3"/>
      <c r="AG2318" s="3"/>
      <c r="AH2318" s="3"/>
    </row>
    <row r="2319" spans="1:34" s="5" customFormat="1" ht="11.85" customHeight="1" x14ac:dyDescent="0.2">
      <c r="A2319" s="3"/>
      <c r="B2319" s="3"/>
      <c r="C2319" s="7" t="str">
        <f>$C$7</f>
        <v>2015-2016</v>
      </c>
      <c r="D2319" s="6"/>
      <c r="E2319" s="7" t="str">
        <f>$E$7</f>
        <v>2016-2017</v>
      </c>
      <c r="F2319" s="6"/>
      <c r="G2319" s="7" t="str">
        <f>$G$7</f>
        <v>2017-2018</v>
      </c>
      <c r="H2319" s="6"/>
      <c r="I2319" s="7" t="s">
        <v>9</v>
      </c>
      <c r="J2319" s="6"/>
      <c r="K2319" s="8" t="str">
        <f>+$K$7</f>
        <v>PROJECTED</v>
      </c>
      <c r="L2319" s="6"/>
      <c r="M2319" s="8" t="str">
        <f>$M$7</f>
        <v>2019-2020</v>
      </c>
      <c r="N2319" s="6"/>
      <c r="O2319" s="8" t="str">
        <f>$O$7</f>
        <v>2019-2020</v>
      </c>
      <c r="P2319" s="6"/>
      <c r="Q2319" s="8" t="str">
        <f>$Q$7</f>
        <v>APPROVED</v>
      </c>
      <c r="R2319" s="3"/>
      <c r="S2319" s="4"/>
      <c r="U2319" s="3"/>
      <c r="V2319" s="3"/>
      <c r="W2319" s="3"/>
      <c r="X2319" s="3"/>
      <c r="Y2319" s="3"/>
      <c r="Z2319" s="3"/>
      <c r="AA2319" s="3"/>
      <c r="AB2319" s="3"/>
      <c r="AC2319" s="3"/>
      <c r="AD2319" s="3"/>
      <c r="AE2319" s="3"/>
      <c r="AF2319" s="3"/>
      <c r="AG2319" s="3"/>
      <c r="AH2319" s="3"/>
    </row>
    <row r="2320" spans="1:34" s="5" customFormat="1" ht="11.85" customHeight="1" x14ac:dyDescent="0.2">
      <c r="A2320" s="9"/>
      <c r="B2320" s="3"/>
      <c r="C2320" s="10" t="s">
        <v>12</v>
      </c>
      <c r="D2320" s="6"/>
      <c r="E2320" s="10" t="s">
        <v>12</v>
      </c>
      <c r="F2320" s="6"/>
      <c r="G2320" s="10" t="s">
        <v>12</v>
      </c>
      <c r="H2320" s="6"/>
      <c r="I2320" s="10" t="s">
        <v>13</v>
      </c>
      <c r="J2320" s="6"/>
      <c r="K2320" s="11" t="s">
        <v>13</v>
      </c>
      <c r="L2320" s="6"/>
      <c r="M2320" s="11" t="str">
        <f>$M$8</f>
        <v>BASE</v>
      </c>
      <c r="N2320" s="6"/>
      <c r="O2320" s="11" t="str">
        <f>$O$8</f>
        <v>SUPPLEMENTAL</v>
      </c>
      <c r="P2320" s="6"/>
      <c r="Q2320" s="11" t="str">
        <f>$Q$8</f>
        <v>BUDGET</v>
      </c>
      <c r="R2320" s="3"/>
      <c r="S2320" s="4"/>
      <c r="U2320" s="3"/>
      <c r="V2320" s="3"/>
      <c r="W2320" s="3"/>
      <c r="X2320" s="3"/>
      <c r="Y2320" s="3"/>
      <c r="Z2320" s="3"/>
      <c r="AA2320" s="3"/>
      <c r="AB2320" s="3"/>
      <c r="AC2320" s="3"/>
      <c r="AD2320" s="3"/>
      <c r="AE2320" s="3"/>
      <c r="AF2320" s="3"/>
      <c r="AG2320" s="3"/>
      <c r="AH2320" s="3"/>
    </row>
    <row r="2321" spans="1:34" s="5" customFormat="1" ht="11.85" customHeight="1" x14ac:dyDescent="0.2">
      <c r="A2321" s="3"/>
      <c r="B2321" s="3"/>
      <c r="C2321" s="2"/>
      <c r="D2321" s="3"/>
      <c r="E2321" s="2"/>
      <c r="F2321" s="3"/>
      <c r="G2321" s="2"/>
      <c r="H2321" s="3"/>
      <c r="I2321" s="2"/>
      <c r="J2321" s="3"/>
      <c r="K2321" s="4"/>
      <c r="L2321" s="3"/>
      <c r="M2321" s="4"/>
      <c r="N2321" s="3"/>
      <c r="O2321" s="4"/>
      <c r="P2321" s="3"/>
      <c r="Q2321" s="4"/>
      <c r="R2321" s="3"/>
      <c r="S2321" s="38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  <c r="AG2321" s="3"/>
      <c r="AH2321" s="3"/>
    </row>
    <row r="2322" spans="1:34" s="5" customFormat="1" ht="11.85" customHeight="1" x14ac:dyDescent="0.2">
      <c r="A2322" s="3" t="s">
        <v>16</v>
      </c>
      <c r="B2322" s="3"/>
      <c r="C2322" s="2"/>
      <c r="D2322" s="3"/>
      <c r="E2322" s="2"/>
      <c r="F2322" s="3"/>
      <c r="G2322" s="2"/>
      <c r="H2322" s="3"/>
      <c r="I2322" s="2"/>
      <c r="J2322" s="34"/>
      <c r="K2322" s="4"/>
      <c r="L2322" s="3"/>
      <c r="M2322" s="4"/>
      <c r="N2322" s="3"/>
      <c r="O2322" s="4"/>
      <c r="P2322" s="3"/>
      <c r="Q2322" s="4"/>
      <c r="R2322" s="3"/>
      <c r="S2322" s="4"/>
      <c r="U2322" s="3"/>
      <c r="V2322" s="3"/>
      <c r="W2322" s="3"/>
      <c r="X2322" s="3"/>
      <c r="Y2322" s="3"/>
      <c r="Z2322" s="3"/>
      <c r="AA2322" s="3"/>
      <c r="AB2322" s="3"/>
      <c r="AC2322" s="3"/>
      <c r="AD2322" s="3"/>
      <c r="AE2322" s="3"/>
      <c r="AF2322" s="3"/>
      <c r="AG2322" s="3"/>
      <c r="AH2322" s="3"/>
    </row>
    <row r="2323" spans="1:34" s="5" customFormat="1" ht="11.85" customHeight="1" x14ac:dyDescent="0.2">
      <c r="A2323" s="3" t="s">
        <v>17</v>
      </c>
      <c r="B2323" s="3"/>
      <c r="C2323" s="2">
        <v>6618643.1699999999</v>
      </c>
      <c r="D2323" s="2"/>
      <c r="E2323" s="2">
        <f>+C2781</f>
        <v>7152396.5199999986</v>
      </c>
      <c r="F2323" s="2"/>
      <c r="G2323" s="2">
        <f>+E2781</f>
        <v>6790770.6299999971</v>
      </c>
      <c r="H2323" s="2"/>
      <c r="I2323" s="2">
        <f>+G2781</f>
        <v>3971309.8199999984</v>
      </c>
      <c r="J2323" s="2"/>
      <c r="K2323" s="4">
        <f>+I2323</f>
        <v>3971309.8199999984</v>
      </c>
      <c r="L2323" s="2"/>
      <c r="M2323" s="4">
        <f>+K2781</f>
        <v>3047829.8199999984</v>
      </c>
      <c r="N2323" s="2"/>
      <c r="O2323" s="4"/>
      <c r="P2323" s="2"/>
      <c r="Q2323" s="4">
        <f>+M2323</f>
        <v>3047829.8199999984</v>
      </c>
      <c r="R2323" s="3"/>
      <c r="S2323" s="4"/>
      <c r="U2323" s="3"/>
      <c r="V2323" s="3"/>
      <c r="W2323" s="3"/>
      <c r="X2323" s="3"/>
      <c r="Y2323" s="3"/>
      <c r="Z2323" s="3"/>
      <c r="AA2323" s="3"/>
      <c r="AB2323" s="3"/>
      <c r="AC2323" s="3"/>
      <c r="AD2323" s="3"/>
      <c r="AE2323" s="3"/>
      <c r="AF2323" s="3"/>
      <c r="AG2323" s="3"/>
      <c r="AH2323" s="3"/>
    </row>
    <row r="2324" spans="1:34" s="5" customFormat="1" ht="11.85" customHeight="1" x14ac:dyDescent="0.2">
      <c r="A2324" s="3"/>
      <c r="B2324" s="3"/>
      <c r="C2324" s="2"/>
      <c r="D2324" s="2"/>
      <c r="E2324" s="2"/>
      <c r="F2324" s="2"/>
      <c r="G2324" s="2"/>
      <c r="H2324" s="2"/>
      <c r="I2324" s="2"/>
      <c r="J2324" s="2"/>
      <c r="K2324" s="4"/>
      <c r="L2324" s="2"/>
      <c r="M2324" s="4"/>
      <c r="N2324" s="2"/>
      <c r="O2324" s="4"/>
      <c r="P2324" s="2"/>
      <c r="Q2324" s="4"/>
      <c r="R2324" s="3"/>
      <c r="S2324" s="4"/>
      <c r="U2324" s="3"/>
      <c r="V2324" s="3"/>
      <c r="W2324" s="3"/>
      <c r="X2324" s="3"/>
      <c r="Y2324" s="3"/>
      <c r="Z2324" s="3"/>
      <c r="AA2324" s="3"/>
      <c r="AB2324" s="3"/>
      <c r="AC2324" s="3"/>
      <c r="AD2324" s="3"/>
      <c r="AE2324" s="3"/>
      <c r="AF2324" s="3"/>
      <c r="AG2324" s="3"/>
      <c r="AH2324" s="3"/>
    </row>
    <row r="2325" spans="1:34" s="5" customFormat="1" ht="11.85" customHeight="1" x14ac:dyDescent="0.2">
      <c r="A2325" s="12" t="s">
        <v>18</v>
      </c>
      <c r="B2325" s="3"/>
      <c r="C2325" s="2"/>
      <c r="D2325" s="2"/>
      <c r="E2325" s="2"/>
      <c r="F2325" s="2"/>
      <c r="G2325" s="2"/>
      <c r="H2325" s="2"/>
      <c r="I2325" s="2"/>
      <c r="J2325" s="2"/>
      <c r="K2325" s="4"/>
      <c r="L2325" s="2"/>
      <c r="M2325" s="4"/>
      <c r="N2325" s="2"/>
      <c r="O2325" s="4"/>
      <c r="P2325" s="2"/>
      <c r="Q2325" s="4"/>
      <c r="R2325" s="3"/>
      <c r="S2325" s="4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  <c r="AG2325" s="3"/>
      <c r="AH2325" s="3"/>
    </row>
    <row r="2326" spans="1:34" s="5" customFormat="1" ht="11.85" customHeight="1" x14ac:dyDescent="0.2">
      <c r="A2326" s="3"/>
      <c r="B2326" s="3"/>
      <c r="C2326" s="2"/>
      <c r="D2326" s="2"/>
      <c r="E2326" s="2"/>
      <c r="F2326" s="2"/>
      <c r="G2326" s="2"/>
      <c r="H2326" s="2"/>
      <c r="I2326" s="2"/>
      <c r="J2326" s="2"/>
      <c r="K2326" s="4"/>
      <c r="L2326" s="2"/>
      <c r="M2326" s="4"/>
      <c r="N2326" s="2"/>
      <c r="O2326" s="4"/>
      <c r="P2326" s="2"/>
      <c r="Q2326" s="4"/>
      <c r="R2326" s="3"/>
      <c r="S2326" s="4"/>
      <c r="U2326" s="3"/>
      <c r="V2326" s="3"/>
      <c r="W2326" s="3"/>
      <c r="X2326" s="3"/>
      <c r="Y2326" s="3"/>
      <c r="Z2326" s="3"/>
      <c r="AA2326" s="3"/>
      <c r="AB2326" s="3"/>
      <c r="AC2326" s="3"/>
      <c r="AD2326" s="3"/>
      <c r="AE2326" s="3"/>
      <c r="AF2326" s="3"/>
      <c r="AG2326" s="3"/>
      <c r="AH2326" s="3"/>
    </row>
    <row r="2327" spans="1:34" s="5" customFormat="1" ht="11.85" customHeight="1" x14ac:dyDescent="0.2">
      <c r="A2327" s="13" t="s">
        <v>1085</v>
      </c>
      <c r="B2327" s="3"/>
      <c r="C2327" s="2"/>
      <c r="D2327" s="2"/>
      <c r="E2327" s="2"/>
      <c r="F2327" s="2"/>
      <c r="G2327" s="2"/>
      <c r="H2327" s="2"/>
      <c r="I2327" s="2"/>
      <c r="J2327" s="2"/>
      <c r="K2327" s="4"/>
      <c r="L2327" s="2"/>
      <c r="M2327" s="4"/>
      <c r="N2327" s="2"/>
      <c r="O2327" s="4"/>
      <c r="P2327" s="2"/>
      <c r="Q2327" s="4"/>
      <c r="R2327" s="3"/>
      <c r="S2327" s="4"/>
      <c r="U2327" s="3"/>
      <c r="V2327" s="3"/>
      <c r="W2327" s="3"/>
      <c r="X2327" s="3"/>
      <c r="Y2327" s="3"/>
      <c r="Z2327" s="3"/>
      <c r="AA2327" s="3"/>
      <c r="AB2327" s="3"/>
      <c r="AC2327" s="3"/>
      <c r="AD2327" s="3"/>
      <c r="AE2327" s="3"/>
      <c r="AF2327" s="3"/>
      <c r="AG2327" s="3"/>
      <c r="AH2327" s="3"/>
    </row>
    <row r="2328" spans="1:34" s="5" customFormat="1" ht="11.85" customHeight="1" x14ac:dyDescent="0.2">
      <c r="A2328" s="3" t="s">
        <v>1086</v>
      </c>
      <c r="B2328" s="3"/>
      <c r="C2328" s="2">
        <v>1706151.48</v>
      </c>
      <c r="D2328" s="2"/>
      <c r="E2328" s="2">
        <v>1922174.42</v>
      </c>
      <c r="F2328" s="2"/>
      <c r="G2328" s="2">
        <v>2106408.62</v>
      </c>
      <c r="H2328" s="2"/>
      <c r="I2328" s="2">
        <v>1900000</v>
      </c>
      <c r="J2328" s="2"/>
      <c r="K2328" s="4">
        <v>2000000</v>
      </c>
      <c r="L2328" s="2"/>
      <c r="M2328" s="4">
        <v>1900000</v>
      </c>
      <c r="N2328" s="2"/>
      <c r="O2328" s="4">
        <v>293500</v>
      </c>
      <c r="P2328" s="2"/>
      <c r="Q2328" s="4">
        <f t="shared" ref="Q2328:Q2334" si="76">M2328+O2328</f>
        <v>2193500</v>
      </c>
      <c r="R2328" s="3"/>
      <c r="S2328" s="4"/>
      <c r="U2328" s="3"/>
      <c r="V2328" s="3"/>
      <c r="W2328" s="3"/>
      <c r="X2328" s="3"/>
      <c r="Y2328" s="3"/>
      <c r="Z2328" s="3"/>
      <c r="AA2328" s="3"/>
      <c r="AB2328" s="3"/>
      <c r="AC2328" s="3"/>
      <c r="AD2328" s="3"/>
      <c r="AE2328" s="3"/>
      <c r="AF2328" s="3"/>
      <c r="AG2328" s="3"/>
      <c r="AH2328" s="3"/>
    </row>
    <row r="2329" spans="1:34" s="5" customFormat="1" ht="11.85" customHeight="1" x14ac:dyDescent="0.2">
      <c r="A2329" s="3" t="s">
        <v>1087</v>
      </c>
      <c r="B2329" s="3"/>
      <c r="C2329" s="2">
        <v>1201730.3500000001</v>
      </c>
      <c r="D2329" s="2"/>
      <c r="E2329" s="2">
        <v>1432993.77</v>
      </c>
      <c r="F2329" s="2"/>
      <c r="G2329" s="2">
        <v>1438882.08</v>
      </c>
      <c r="H2329" s="2"/>
      <c r="I2329" s="2">
        <v>1400000</v>
      </c>
      <c r="J2329" s="2"/>
      <c r="K2329" s="4">
        <v>1300000</v>
      </c>
      <c r="L2329" s="2"/>
      <c r="M2329" s="4">
        <v>1300000</v>
      </c>
      <c r="N2329" s="2"/>
      <c r="O2329" s="4">
        <v>278140</v>
      </c>
      <c r="P2329" s="2"/>
      <c r="Q2329" s="4">
        <f t="shared" si="76"/>
        <v>1578140</v>
      </c>
      <c r="R2329" s="3"/>
      <c r="S2329" s="4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  <c r="AG2329" s="3"/>
      <c r="AH2329" s="3"/>
    </row>
    <row r="2330" spans="1:34" s="5" customFormat="1" ht="11.85" customHeight="1" x14ac:dyDescent="0.2">
      <c r="A2330" s="3" t="s">
        <v>1088</v>
      </c>
      <c r="B2330" s="3"/>
      <c r="C2330" s="2">
        <v>113054.91</v>
      </c>
      <c r="D2330" s="2"/>
      <c r="E2330" s="2">
        <v>132112.94</v>
      </c>
      <c r="F2330" s="2"/>
      <c r="G2330" s="2">
        <v>156304.20000000001</v>
      </c>
      <c r="H2330" s="2"/>
      <c r="I2330" s="2">
        <v>130000</v>
      </c>
      <c r="J2330" s="2"/>
      <c r="K2330" s="4">
        <v>72000</v>
      </c>
      <c r="L2330" s="2"/>
      <c r="M2330" s="4">
        <v>0</v>
      </c>
      <c r="N2330" s="2"/>
      <c r="O2330" s="4">
        <v>0</v>
      </c>
      <c r="P2330" s="2"/>
      <c r="Q2330" s="4">
        <f t="shared" si="76"/>
        <v>0</v>
      </c>
      <c r="R2330" s="3"/>
      <c r="S2330" s="4"/>
      <c r="U2330" s="3"/>
      <c r="V2330" s="3"/>
      <c r="W2330" s="3"/>
      <c r="X2330" s="3"/>
      <c r="Y2330" s="3"/>
      <c r="Z2330" s="3"/>
      <c r="AA2330" s="3"/>
      <c r="AB2330" s="3"/>
      <c r="AC2330" s="3"/>
      <c r="AD2330" s="3"/>
      <c r="AE2330" s="3"/>
      <c r="AF2330" s="3"/>
      <c r="AG2330" s="3"/>
      <c r="AH2330" s="3"/>
    </row>
    <row r="2331" spans="1:34" s="5" customFormat="1" ht="11.85" customHeight="1" x14ac:dyDescent="0.2">
      <c r="A2331" s="3" t="s">
        <v>1089</v>
      </c>
      <c r="B2331" s="3"/>
      <c r="C2331" s="2">
        <v>4117332.63</v>
      </c>
      <c r="D2331" s="2"/>
      <c r="E2331" s="2">
        <v>3631528.1</v>
      </c>
      <c r="F2331" s="2"/>
      <c r="G2331" s="2">
        <v>3941196.64</v>
      </c>
      <c r="H2331" s="2"/>
      <c r="I2331" s="2">
        <v>3650000</v>
      </c>
      <c r="J2331" s="2"/>
      <c r="K2331" s="4">
        <v>3650000</v>
      </c>
      <c r="L2331" s="2"/>
      <c r="M2331" s="4">
        <v>3300000</v>
      </c>
      <c r="N2331" s="2"/>
      <c r="O2331" s="4">
        <v>0</v>
      </c>
      <c r="P2331" s="2"/>
      <c r="Q2331" s="4">
        <f t="shared" si="76"/>
        <v>3300000</v>
      </c>
      <c r="R2331" s="3"/>
      <c r="S2331" s="4"/>
      <c r="U2331" s="3"/>
      <c r="V2331" s="3"/>
      <c r="W2331" s="3"/>
      <c r="X2331" s="3"/>
      <c r="Y2331" s="3"/>
      <c r="Z2331" s="3"/>
      <c r="AA2331" s="3"/>
      <c r="AB2331" s="3"/>
      <c r="AC2331" s="3"/>
      <c r="AD2331" s="3"/>
      <c r="AE2331" s="3"/>
      <c r="AF2331" s="3"/>
      <c r="AG2331" s="3"/>
      <c r="AH2331" s="3"/>
    </row>
    <row r="2332" spans="1:34" s="5" customFormat="1" ht="11.85" customHeight="1" x14ac:dyDescent="0.2">
      <c r="A2332" s="3" t="s">
        <v>1090</v>
      </c>
      <c r="B2332" s="3"/>
      <c r="C2332" s="2">
        <v>172082.01</v>
      </c>
      <c r="D2332" s="2"/>
      <c r="E2332" s="2">
        <v>211571.68</v>
      </c>
      <c r="F2332" s="2"/>
      <c r="G2332" s="2">
        <v>212896.95</v>
      </c>
      <c r="H2332" s="2"/>
      <c r="I2332" s="2">
        <v>210000</v>
      </c>
      <c r="J2332" s="2"/>
      <c r="K2332" s="4">
        <v>210000</v>
      </c>
      <c r="L2332" s="2"/>
      <c r="M2332" s="4">
        <v>210000</v>
      </c>
      <c r="N2332" s="2"/>
      <c r="O2332" s="4">
        <v>0</v>
      </c>
      <c r="P2332" s="2"/>
      <c r="Q2332" s="4">
        <f t="shared" si="76"/>
        <v>210000</v>
      </c>
      <c r="R2332" s="3"/>
      <c r="S2332" s="4"/>
      <c r="U2332" s="3"/>
      <c r="V2332" s="3"/>
      <c r="W2332" s="3"/>
      <c r="X2332" s="3"/>
      <c r="Y2332" s="3"/>
      <c r="Z2332" s="3"/>
      <c r="AA2332" s="3"/>
      <c r="AB2332" s="3"/>
      <c r="AC2332" s="3"/>
      <c r="AD2332" s="3"/>
      <c r="AE2332" s="3"/>
      <c r="AF2332" s="3"/>
      <c r="AG2332" s="3"/>
      <c r="AH2332" s="3"/>
    </row>
    <row r="2333" spans="1:34" s="5" customFormat="1" ht="11.85" customHeight="1" x14ac:dyDescent="0.2">
      <c r="A2333" s="3" t="s">
        <v>1091</v>
      </c>
      <c r="B2333" s="3"/>
      <c r="C2333" s="2">
        <v>18149.060000000001</v>
      </c>
      <c r="D2333" s="2"/>
      <c r="E2333" s="2">
        <v>18424.68</v>
      </c>
      <c r="F2333" s="2"/>
      <c r="G2333" s="2">
        <v>18049.150000000001</v>
      </c>
      <c r="H2333" s="2"/>
      <c r="I2333" s="2">
        <v>18000</v>
      </c>
      <c r="J2333" s="2"/>
      <c r="K2333" s="4">
        <v>18000</v>
      </c>
      <c r="L2333" s="2"/>
      <c r="M2333" s="4">
        <v>18000</v>
      </c>
      <c r="N2333" s="2"/>
      <c r="O2333" s="4">
        <v>0</v>
      </c>
      <c r="P2333" s="2"/>
      <c r="Q2333" s="4">
        <f t="shared" si="76"/>
        <v>18000</v>
      </c>
      <c r="R2333" s="3"/>
      <c r="S2333" s="4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  <c r="AG2333" s="3"/>
      <c r="AH2333" s="3"/>
    </row>
    <row r="2334" spans="1:34" s="5" customFormat="1" ht="11.85" customHeight="1" x14ac:dyDescent="0.2">
      <c r="A2334" s="3" t="s">
        <v>1092</v>
      </c>
      <c r="B2334" s="3"/>
      <c r="C2334" s="15">
        <v>0</v>
      </c>
      <c r="D2334" s="2"/>
      <c r="E2334" s="15">
        <v>0</v>
      </c>
      <c r="F2334" s="2"/>
      <c r="G2334" s="15">
        <v>0</v>
      </c>
      <c r="H2334" s="2"/>
      <c r="I2334" s="15">
        <v>0</v>
      </c>
      <c r="J2334" s="2"/>
      <c r="K2334" s="16">
        <v>0</v>
      </c>
      <c r="L2334" s="2"/>
      <c r="M2334" s="16">
        <v>0</v>
      </c>
      <c r="N2334" s="2"/>
      <c r="O2334" s="16">
        <v>0</v>
      </c>
      <c r="P2334" s="2"/>
      <c r="Q2334" s="16">
        <f t="shared" si="76"/>
        <v>0</v>
      </c>
      <c r="R2334" s="3"/>
      <c r="S2334" s="4"/>
      <c r="U2334" s="3"/>
      <c r="V2334" s="3"/>
      <c r="W2334" s="3"/>
      <c r="X2334" s="3"/>
      <c r="Y2334" s="3"/>
      <c r="Z2334" s="3"/>
      <c r="AA2334" s="3"/>
      <c r="AB2334" s="3"/>
      <c r="AC2334" s="3"/>
      <c r="AD2334" s="3"/>
      <c r="AE2334" s="3"/>
      <c r="AF2334" s="3"/>
      <c r="AG2334" s="3"/>
      <c r="AH2334" s="3"/>
    </row>
    <row r="2335" spans="1:34" s="5" customFormat="1" ht="11.85" customHeight="1" x14ac:dyDescent="0.2">
      <c r="A2335" s="3" t="s">
        <v>1093</v>
      </c>
      <c r="B2335" s="3"/>
      <c r="C2335" s="2">
        <f>SUM(C2328:C2334)</f>
        <v>7328500.4399999995</v>
      </c>
      <c r="D2335" s="2"/>
      <c r="E2335" s="2">
        <f>SUM(E2328:E2334)</f>
        <v>7348805.5899999999</v>
      </c>
      <c r="F2335" s="2"/>
      <c r="G2335" s="2">
        <f>SUM(G2328:G2334)</f>
        <v>7873737.6400000015</v>
      </c>
      <c r="H2335" s="2"/>
      <c r="I2335" s="2">
        <f>SUM(I2328:I2334)</f>
        <v>7308000</v>
      </c>
      <c r="J2335" s="2"/>
      <c r="K2335" s="4">
        <f>SUM(K2328:K2334)</f>
        <v>7250000</v>
      </c>
      <c r="L2335" s="2"/>
      <c r="M2335" s="4">
        <f>SUM(M2328:M2334)</f>
        <v>6728000</v>
      </c>
      <c r="N2335" s="2"/>
      <c r="O2335" s="4">
        <f>SUM(O2328:O2334)</f>
        <v>571640</v>
      </c>
      <c r="P2335" s="2"/>
      <c r="Q2335" s="4">
        <f>SUM(Q2328:Q2334)</f>
        <v>7299640</v>
      </c>
      <c r="R2335" s="3"/>
      <c r="S2335" s="4"/>
      <c r="U2335" s="3"/>
      <c r="V2335" s="3"/>
      <c r="W2335" s="3"/>
      <c r="X2335" s="3"/>
      <c r="Y2335" s="3"/>
      <c r="Z2335" s="3"/>
      <c r="AA2335" s="3"/>
      <c r="AB2335" s="3"/>
      <c r="AC2335" s="3"/>
      <c r="AD2335" s="3"/>
      <c r="AE2335" s="3"/>
      <c r="AF2335" s="3"/>
      <c r="AG2335" s="3"/>
      <c r="AH2335" s="3"/>
    </row>
    <row r="2336" spans="1:34" s="5" customFormat="1" ht="11.85" customHeight="1" x14ac:dyDescent="0.2">
      <c r="A2336" s="3"/>
      <c r="B2336" s="3"/>
      <c r="C2336" s="2"/>
      <c r="D2336" s="2"/>
      <c r="E2336" s="2"/>
      <c r="F2336" s="2"/>
      <c r="G2336" s="2"/>
      <c r="H2336" s="2"/>
      <c r="I2336" s="2"/>
      <c r="J2336" s="2"/>
      <c r="K2336" s="4"/>
      <c r="L2336" s="2"/>
      <c r="M2336" s="4"/>
      <c r="N2336" s="2"/>
      <c r="O2336" s="4"/>
      <c r="P2336" s="2"/>
      <c r="Q2336" s="4"/>
      <c r="R2336" s="3"/>
      <c r="S2336" s="4"/>
      <c r="U2336" s="3"/>
      <c r="V2336" s="3"/>
      <c r="W2336" s="3"/>
      <c r="X2336" s="3"/>
      <c r="Y2336" s="3"/>
      <c r="Z2336" s="3"/>
      <c r="AA2336" s="3"/>
      <c r="AB2336" s="3"/>
      <c r="AC2336" s="3"/>
      <c r="AD2336" s="3"/>
      <c r="AE2336" s="3"/>
      <c r="AF2336" s="3"/>
      <c r="AG2336" s="3"/>
      <c r="AH2336" s="3"/>
    </row>
    <row r="2337" spans="1:34" s="5" customFormat="1" ht="11.85" customHeight="1" x14ac:dyDescent="0.2">
      <c r="A2337" s="13" t="s">
        <v>1094</v>
      </c>
      <c r="B2337" s="3"/>
      <c r="C2337" s="2"/>
      <c r="D2337" s="2"/>
      <c r="E2337" s="2"/>
      <c r="F2337" s="2"/>
      <c r="G2337" s="2"/>
      <c r="H2337" s="2"/>
      <c r="I2337" s="2"/>
      <c r="J2337" s="2"/>
      <c r="K2337" s="4"/>
      <c r="L2337" s="2"/>
      <c r="M2337" s="4"/>
      <c r="N2337" s="2"/>
      <c r="O2337" s="4"/>
      <c r="P2337" s="2"/>
      <c r="Q2337" s="4"/>
      <c r="R2337" s="3"/>
      <c r="S2337" s="4"/>
      <c r="U2337" s="3"/>
      <c r="V2337" s="3"/>
      <c r="W2337" s="3"/>
      <c r="X2337" s="3"/>
      <c r="Y2337" s="3"/>
      <c r="Z2337" s="3"/>
      <c r="AA2337" s="3"/>
      <c r="AB2337" s="3"/>
      <c r="AC2337" s="3"/>
      <c r="AD2337" s="3"/>
      <c r="AE2337" s="3"/>
      <c r="AF2337" s="3"/>
      <c r="AG2337" s="3"/>
      <c r="AH2337" s="3"/>
    </row>
    <row r="2338" spans="1:34" s="5" customFormat="1" ht="11.85" hidden="1" customHeight="1" x14ac:dyDescent="0.2">
      <c r="A2338" s="3" t="s">
        <v>1095</v>
      </c>
      <c r="B2338" s="3"/>
      <c r="C2338" s="2">
        <v>0</v>
      </c>
      <c r="D2338" s="2"/>
      <c r="E2338" s="2">
        <v>0</v>
      </c>
      <c r="F2338" s="2"/>
      <c r="G2338" s="2">
        <v>0</v>
      </c>
      <c r="H2338" s="2"/>
      <c r="I2338" s="2">
        <v>0</v>
      </c>
      <c r="J2338" s="2"/>
      <c r="K2338" s="4">
        <v>0</v>
      </c>
      <c r="L2338" s="2"/>
      <c r="M2338" s="4">
        <v>0</v>
      </c>
      <c r="N2338" s="2"/>
      <c r="O2338" s="4">
        <v>0</v>
      </c>
      <c r="P2338" s="2"/>
      <c r="Q2338" s="4">
        <v>0</v>
      </c>
      <c r="R2338" s="3"/>
      <c r="S2338" s="4"/>
      <c r="U2338" s="3"/>
      <c r="V2338" s="3"/>
      <c r="W2338" s="3"/>
      <c r="X2338" s="3"/>
      <c r="Y2338" s="3"/>
      <c r="Z2338" s="3"/>
      <c r="AA2338" s="3"/>
      <c r="AB2338" s="3"/>
      <c r="AC2338" s="3"/>
      <c r="AD2338" s="3"/>
      <c r="AE2338" s="3"/>
      <c r="AF2338" s="3"/>
      <c r="AG2338" s="3"/>
      <c r="AH2338" s="3"/>
    </row>
    <row r="2339" spans="1:34" s="5" customFormat="1" ht="11.85" customHeight="1" x14ac:dyDescent="0.2">
      <c r="A2339" s="3" t="s">
        <v>1096</v>
      </c>
      <c r="B2339" s="3"/>
      <c r="C2339" s="2">
        <v>0</v>
      </c>
      <c r="D2339" s="2"/>
      <c r="E2339" s="2">
        <v>0</v>
      </c>
      <c r="F2339" s="2"/>
      <c r="G2339" s="2">
        <v>0</v>
      </c>
      <c r="H2339" s="2"/>
      <c r="I2339" s="2">
        <v>0</v>
      </c>
      <c r="J2339" s="2"/>
      <c r="K2339" s="4">
        <v>0</v>
      </c>
      <c r="L2339" s="2"/>
      <c r="M2339" s="4">
        <v>0</v>
      </c>
      <c r="N2339" s="2"/>
      <c r="O2339" s="4">
        <v>0</v>
      </c>
      <c r="P2339" s="2"/>
      <c r="Q2339" s="4">
        <v>0</v>
      </c>
      <c r="R2339" s="3"/>
      <c r="S2339" s="4"/>
      <c r="U2339" s="3"/>
      <c r="V2339" s="3"/>
      <c r="W2339" s="3"/>
      <c r="X2339" s="3"/>
      <c r="Y2339" s="3"/>
      <c r="Z2339" s="3"/>
      <c r="AA2339" s="3"/>
      <c r="AB2339" s="3"/>
      <c r="AC2339" s="3"/>
      <c r="AD2339" s="3"/>
      <c r="AE2339" s="3"/>
      <c r="AF2339" s="3"/>
      <c r="AG2339" s="3"/>
      <c r="AH2339" s="3"/>
    </row>
    <row r="2340" spans="1:34" s="5" customFormat="1" ht="11.85" customHeight="1" x14ac:dyDescent="0.2">
      <c r="A2340" s="3" t="s">
        <v>1097</v>
      </c>
      <c r="B2340" s="3"/>
      <c r="C2340" s="2">
        <v>500.19</v>
      </c>
      <c r="D2340" s="2"/>
      <c r="E2340" s="2">
        <v>212.8</v>
      </c>
      <c r="F2340" s="2"/>
      <c r="G2340" s="2">
        <v>8834.35</v>
      </c>
      <c r="H2340" s="2"/>
      <c r="I2340" s="2">
        <v>0</v>
      </c>
      <c r="J2340" s="2"/>
      <c r="K2340" s="4">
        <v>8000</v>
      </c>
      <c r="L2340" s="2"/>
      <c r="M2340" s="4">
        <v>0</v>
      </c>
      <c r="N2340" s="2"/>
      <c r="O2340" s="4">
        <v>0</v>
      </c>
      <c r="P2340" s="2"/>
      <c r="Q2340" s="4">
        <f t="shared" ref="Q2340:Q2346" si="77">M2340+O2340</f>
        <v>0</v>
      </c>
      <c r="R2340" s="3"/>
      <c r="S2340" s="4"/>
      <c r="U2340" s="3"/>
      <c r="V2340" s="3"/>
      <c r="W2340" s="3"/>
      <c r="X2340" s="3"/>
      <c r="Y2340" s="3"/>
      <c r="Z2340" s="3"/>
      <c r="AA2340" s="3"/>
      <c r="AB2340" s="3"/>
      <c r="AC2340" s="3"/>
      <c r="AD2340" s="3"/>
      <c r="AE2340" s="3"/>
      <c r="AF2340" s="3"/>
      <c r="AG2340" s="3"/>
      <c r="AH2340" s="3"/>
    </row>
    <row r="2341" spans="1:34" s="5" customFormat="1" ht="11.85" customHeight="1" x14ac:dyDescent="0.2">
      <c r="A2341" s="3" t="s">
        <v>1098</v>
      </c>
      <c r="B2341" s="3"/>
      <c r="C2341" s="2">
        <v>37410</v>
      </c>
      <c r="D2341" s="2"/>
      <c r="E2341" s="2">
        <v>37410</v>
      </c>
      <c r="F2341" s="2"/>
      <c r="G2341" s="2">
        <f>37410</f>
        <v>37410</v>
      </c>
      <c r="H2341" s="2"/>
      <c r="I2341" s="2">
        <v>37410</v>
      </c>
      <c r="J2341" s="2"/>
      <c r="K2341" s="4">
        <v>37410</v>
      </c>
      <c r="L2341" s="2"/>
      <c r="M2341" s="4">
        <v>37400</v>
      </c>
      <c r="N2341" s="2"/>
      <c r="O2341" s="4">
        <v>0</v>
      </c>
      <c r="P2341" s="2"/>
      <c r="Q2341" s="4">
        <f t="shared" si="77"/>
        <v>37400</v>
      </c>
      <c r="R2341" s="3"/>
      <c r="S2341" s="4"/>
      <c r="U2341" s="3"/>
      <c r="V2341" s="3"/>
      <c r="W2341" s="3"/>
      <c r="X2341" s="3"/>
      <c r="Y2341" s="3"/>
      <c r="Z2341" s="3"/>
      <c r="AA2341" s="3"/>
      <c r="AB2341" s="3"/>
      <c r="AC2341" s="3"/>
      <c r="AD2341" s="3"/>
      <c r="AE2341" s="3"/>
      <c r="AF2341" s="3"/>
      <c r="AG2341" s="3"/>
      <c r="AH2341" s="3"/>
    </row>
    <row r="2342" spans="1:34" s="5" customFormat="1" ht="11.85" customHeight="1" x14ac:dyDescent="0.2">
      <c r="A2342" s="3" t="s">
        <v>1099</v>
      </c>
      <c r="B2342" s="3"/>
      <c r="C2342" s="2">
        <v>1635.24</v>
      </c>
      <c r="D2342" s="2"/>
      <c r="E2342" s="2">
        <v>67848.86</v>
      </c>
      <c r="F2342" s="2"/>
      <c r="G2342" s="2">
        <v>18035.97</v>
      </c>
      <c r="H2342" s="2"/>
      <c r="I2342" s="2">
        <v>0</v>
      </c>
      <c r="J2342" s="2"/>
      <c r="K2342" s="4">
        <v>0</v>
      </c>
      <c r="L2342" s="2"/>
      <c r="M2342" s="4">
        <v>0</v>
      </c>
      <c r="N2342" s="2"/>
      <c r="O2342" s="4">
        <v>0</v>
      </c>
      <c r="P2342" s="2"/>
      <c r="Q2342" s="4">
        <f t="shared" si="77"/>
        <v>0</v>
      </c>
      <c r="R2342" s="3"/>
      <c r="S2342" s="4"/>
      <c r="U2342" s="3"/>
      <c r="V2342" s="3"/>
      <c r="W2342" s="3"/>
      <c r="X2342" s="3"/>
      <c r="Y2342" s="3"/>
      <c r="Z2342" s="3"/>
      <c r="AA2342" s="3"/>
      <c r="AB2342" s="3"/>
      <c r="AC2342" s="3"/>
      <c r="AD2342" s="3"/>
      <c r="AE2342" s="3"/>
      <c r="AF2342" s="3"/>
      <c r="AG2342" s="3"/>
      <c r="AH2342" s="3"/>
    </row>
    <row r="2343" spans="1:34" s="5" customFormat="1" ht="11.85" customHeight="1" x14ac:dyDescent="0.2">
      <c r="A2343" s="3" t="s">
        <v>1100</v>
      </c>
      <c r="B2343" s="3"/>
      <c r="C2343" s="2">
        <v>0</v>
      </c>
      <c r="D2343" s="2"/>
      <c r="E2343" s="2">
        <v>0</v>
      </c>
      <c r="F2343" s="2"/>
      <c r="G2343" s="2">
        <v>0</v>
      </c>
      <c r="H2343" s="2"/>
      <c r="I2343" s="2">
        <v>0</v>
      </c>
      <c r="J2343" s="2"/>
      <c r="K2343" s="4">
        <v>0</v>
      </c>
      <c r="L2343" s="2"/>
      <c r="M2343" s="4">
        <v>0</v>
      </c>
      <c r="N2343" s="2"/>
      <c r="O2343" s="4">
        <v>0</v>
      </c>
      <c r="P2343" s="2"/>
      <c r="Q2343" s="4">
        <f t="shared" si="77"/>
        <v>0</v>
      </c>
      <c r="R2343" s="3"/>
      <c r="S2343" s="4"/>
      <c r="U2343" s="3"/>
      <c r="V2343" s="3"/>
      <c r="W2343" s="3"/>
      <c r="X2343" s="3"/>
      <c r="Y2343" s="3"/>
      <c r="Z2343" s="3"/>
      <c r="AA2343" s="3"/>
      <c r="AB2343" s="3"/>
      <c r="AC2343" s="3"/>
      <c r="AD2343" s="3"/>
      <c r="AE2343" s="3"/>
      <c r="AF2343" s="3"/>
      <c r="AG2343" s="3"/>
      <c r="AH2343" s="3"/>
    </row>
    <row r="2344" spans="1:34" ht="11.85" customHeight="1" x14ac:dyDescent="0.2">
      <c r="A2344" s="3" t="s">
        <v>1101</v>
      </c>
      <c r="C2344" s="2">
        <v>0</v>
      </c>
      <c r="D2344" s="2"/>
      <c r="E2344" s="2">
        <v>0</v>
      </c>
      <c r="F2344" s="2"/>
      <c r="G2344" s="2">
        <v>110</v>
      </c>
      <c r="H2344" s="2"/>
      <c r="I2344" s="2">
        <v>0</v>
      </c>
      <c r="J2344" s="2"/>
      <c r="K2344" s="4">
        <v>0</v>
      </c>
      <c r="L2344" s="2"/>
      <c r="M2344" s="4">
        <v>0</v>
      </c>
      <c r="N2344" s="2"/>
      <c r="O2344" s="4">
        <v>0</v>
      </c>
      <c r="P2344" s="2"/>
      <c r="Q2344" s="4">
        <f t="shared" si="77"/>
        <v>0</v>
      </c>
    </row>
    <row r="2345" spans="1:34" ht="11.85" customHeight="1" x14ac:dyDescent="0.2">
      <c r="A2345" s="3" t="s">
        <v>1102</v>
      </c>
      <c r="C2345" s="20">
        <v>0</v>
      </c>
      <c r="D2345" s="2"/>
      <c r="E2345" s="20">
        <v>0</v>
      </c>
      <c r="F2345" s="2"/>
      <c r="G2345" s="20">
        <f>1.05+0.82</f>
        <v>1.87</v>
      </c>
      <c r="H2345" s="2"/>
      <c r="I2345" s="20">
        <v>0</v>
      </c>
      <c r="J2345" s="2"/>
      <c r="K2345" s="21">
        <v>0</v>
      </c>
      <c r="L2345" s="2"/>
      <c r="M2345" s="21">
        <v>56000</v>
      </c>
      <c r="N2345" s="2"/>
      <c r="O2345" s="21">
        <v>0</v>
      </c>
      <c r="P2345" s="2"/>
      <c r="Q2345" s="21">
        <f t="shared" si="77"/>
        <v>56000</v>
      </c>
    </row>
    <row r="2346" spans="1:34" ht="11.85" customHeight="1" x14ac:dyDescent="0.2">
      <c r="A2346" s="3" t="s">
        <v>1103</v>
      </c>
      <c r="C2346" s="15">
        <v>2500</v>
      </c>
      <c r="D2346" s="2"/>
      <c r="E2346" s="15">
        <v>500</v>
      </c>
      <c r="F2346" s="2"/>
      <c r="G2346" s="15">
        <v>0</v>
      </c>
      <c r="H2346" s="2"/>
      <c r="I2346" s="15">
        <v>0</v>
      </c>
      <c r="J2346" s="2"/>
      <c r="K2346" s="16">
        <v>0</v>
      </c>
      <c r="L2346" s="2"/>
      <c r="M2346" s="16">
        <v>0</v>
      </c>
      <c r="N2346" s="2"/>
      <c r="O2346" s="16">
        <v>0</v>
      </c>
      <c r="P2346" s="2"/>
      <c r="Q2346" s="16">
        <f t="shared" si="77"/>
        <v>0</v>
      </c>
    </row>
    <row r="2347" spans="1:34" ht="11.85" customHeight="1" x14ac:dyDescent="0.2">
      <c r="A2347" s="3" t="s">
        <v>1104</v>
      </c>
      <c r="C2347" s="2">
        <f>SUM(C2338:C2346)</f>
        <v>42045.43</v>
      </c>
      <c r="D2347" s="2"/>
      <c r="E2347" s="2">
        <f>SUM(E2338:E2346)</f>
        <v>105971.66</v>
      </c>
      <c r="F2347" s="2"/>
      <c r="G2347" s="2">
        <f>SUM(G2338:G2346)</f>
        <v>64392.19</v>
      </c>
      <c r="H2347" s="2"/>
      <c r="I2347" s="2">
        <f>SUM(I2338:I2346)</f>
        <v>37410</v>
      </c>
      <c r="J2347" s="2"/>
      <c r="K2347" s="4">
        <f>SUM(K2338:K2346)</f>
        <v>45410</v>
      </c>
      <c r="L2347" s="2"/>
      <c r="M2347" s="4">
        <f>SUM(M2338:M2346)</f>
        <v>93400</v>
      </c>
      <c r="N2347" s="2"/>
      <c r="O2347" s="4">
        <f>SUM(O2338:O2346)</f>
        <v>0</v>
      </c>
      <c r="P2347" s="2"/>
      <c r="Q2347" s="4">
        <f>SUM(Q2338:Q2346)</f>
        <v>93400</v>
      </c>
      <c r="R2347" s="2"/>
      <c r="U2347" s="2"/>
    </row>
    <row r="2348" spans="1:34" ht="11.85" customHeight="1" x14ac:dyDescent="0.2">
      <c r="D2348" s="2"/>
      <c r="F2348" s="2"/>
      <c r="H2348" s="2"/>
      <c r="J2348" s="2"/>
      <c r="L2348" s="2"/>
      <c r="N2348" s="2"/>
      <c r="P2348" s="2"/>
    </row>
    <row r="2349" spans="1:34" ht="11.85" customHeight="1" x14ac:dyDescent="0.2">
      <c r="A2349" s="13" t="s">
        <v>1105</v>
      </c>
      <c r="D2349" s="2"/>
      <c r="F2349" s="2"/>
      <c r="H2349" s="2"/>
      <c r="J2349" s="2"/>
      <c r="L2349" s="2"/>
      <c r="N2349" s="2"/>
      <c r="P2349" s="2"/>
    </row>
    <row r="2350" spans="1:34" ht="11.85" customHeight="1" x14ac:dyDescent="0.2">
      <c r="A2350" s="3" t="s">
        <v>1106</v>
      </c>
      <c r="C2350" s="2">
        <v>555612.07999999996</v>
      </c>
      <c r="D2350" s="2"/>
      <c r="E2350" s="2">
        <v>624651.12</v>
      </c>
      <c r="F2350" s="2"/>
      <c r="G2350" s="2">
        <v>0</v>
      </c>
      <c r="H2350" s="2"/>
      <c r="I2350" s="2">
        <v>0</v>
      </c>
      <c r="J2350" s="2"/>
      <c r="K2350" s="4">
        <v>0</v>
      </c>
      <c r="L2350" s="2"/>
      <c r="M2350" s="4">
        <v>0</v>
      </c>
      <c r="N2350" s="2"/>
      <c r="O2350" s="4">
        <v>0</v>
      </c>
      <c r="P2350" s="2"/>
      <c r="Q2350" s="4">
        <f>M2350+O2350</f>
        <v>0</v>
      </c>
    </row>
    <row r="2351" spans="1:34" ht="11.85" customHeight="1" x14ac:dyDescent="0.2">
      <c r="A2351" s="3" t="s">
        <v>1107</v>
      </c>
      <c r="C2351" s="2">
        <v>266513.15000000002</v>
      </c>
      <c r="D2351" s="2"/>
      <c r="E2351" s="2">
        <v>304304.61</v>
      </c>
      <c r="F2351" s="2"/>
      <c r="G2351" s="2">
        <v>0</v>
      </c>
      <c r="H2351" s="2"/>
      <c r="I2351" s="2">
        <v>0</v>
      </c>
      <c r="J2351" s="2"/>
      <c r="K2351" s="4">
        <v>0</v>
      </c>
      <c r="L2351" s="2"/>
      <c r="M2351" s="4">
        <v>0</v>
      </c>
      <c r="N2351" s="2"/>
      <c r="O2351" s="4">
        <v>0</v>
      </c>
      <c r="P2351" s="2"/>
      <c r="Q2351" s="4">
        <f>M2351+O2351</f>
        <v>0</v>
      </c>
    </row>
    <row r="2352" spans="1:34" ht="11.85" customHeight="1" x14ac:dyDescent="0.2">
      <c r="A2352" s="3" t="s">
        <v>1108</v>
      </c>
      <c r="C2352" s="2">
        <v>9783.5</v>
      </c>
      <c r="D2352" s="2"/>
      <c r="E2352" s="2">
        <v>14494.45</v>
      </c>
      <c r="F2352" s="2"/>
      <c r="G2352" s="2">
        <v>0</v>
      </c>
      <c r="H2352" s="2"/>
      <c r="I2352" s="2">
        <v>0</v>
      </c>
      <c r="J2352" s="2"/>
      <c r="K2352" s="4">
        <v>0</v>
      </c>
      <c r="L2352" s="2"/>
      <c r="M2352" s="4">
        <v>0</v>
      </c>
      <c r="N2352" s="2"/>
      <c r="O2352" s="4">
        <v>0</v>
      </c>
      <c r="P2352" s="2"/>
      <c r="Q2352" s="4">
        <f>M2352+O2352</f>
        <v>0</v>
      </c>
    </row>
    <row r="2353" spans="1:34" ht="11.85" customHeight="1" x14ac:dyDescent="0.2">
      <c r="A2353" s="3" t="s">
        <v>1109</v>
      </c>
      <c r="C2353" s="15">
        <v>-345.25</v>
      </c>
      <c r="D2353" s="2"/>
      <c r="E2353" s="15">
        <v>-477.19</v>
      </c>
      <c r="F2353" s="2"/>
      <c r="G2353" s="15">
        <v>0</v>
      </c>
      <c r="H2353" s="2"/>
      <c r="I2353" s="15">
        <v>0</v>
      </c>
      <c r="J2353" s="2"/>
      <c r="K2353" s="16">
        <v>0</v>
      </c>
      <c r="L2353" s="2"/>
      <c r="M2353" s="16">
        <v>0</v>
      </c>
      <c r="N2353" s="2"/>
      <c r="O2353" s="16">
        <v>0</v>
      </c>
      <c r="P2353" s="2"/>
      <c r="Q2353" s="16">
        <f>M2353+O2353</f>
        <v>0</v>
      </c>
    </row>
    <row r="2354" spans="1:34" ht="11.85" customHeight="1" x14ac:dyDescent="0.2">
      <c r="A2354" s="3" t="s">
        <v>1110</v>
      </c>
      <c r="C2354" s="2">
        <f>SUM(C2350:C2353)</f>
        <v>831563.48</v>
      </c>
      <c r="D2354" s="2"/>
      <c r="E2354" s="2">
        <f>SUM(E2350:E2353)</f>
        <v>942972.99</v>
      </c>
      <c r="F2354" s="2"/>
      <c r="G2354" s="2">
        <f>SUM(G2350:G2353)</f>
        <v>0</v>
      </c>
      <c r="H2354" s="2"/>
      <c r="I2354" s="2">
        <f>SUM(I2350:I2353)</f>
        <v>0</v>
      </c>
      <c r="J2354" s="2"/>
      <c r="K2354" s="4">
        <f>SUM(K2350:K2353)</f>
        <v>0</v>
      </c>
      <c r="L2354" s="2"/>
      <c r="M2354" s="4">
        <f>SUM(M2350:M2353)</f>
        <v>0</v>
      </c>
      <c r="N2354" s="2"/>
      <c r="O2354" s="4">
        <f>SUM(O2350:O2353)</f>
        <v>0</v>
      </c>
      <c r="P2354" s="2"/>
      <c r="Q2354" s="4">
        <f>SUM(Q2350:Q2353)</f>
        <v>0</v>
      </c>
      <c r="R2354" s="2"/>
    </row>
    <row r="2355" spans="1:34" ht="11.85" customHeight="1" x14ac:dyDescent="0.2">
      <c r="D2355" s="2"/>
      <c r="F2355" s="2"/>
      <c r="H2355" s="2"/>
      <c r="J2355" s="2"/>
      <c r="L2355" s="2"/>
      <c r="N2355" s="2"/>
      <c r="P2355" s="2"/>
    </row>
    <row r="2356" spans="1:34" ht="11.85" customHeight="1" x14ac:dyDescent="0.2">
      <c r="A2356" s="13" t="s">
        <v>1111</v>
      </c>
      <c r="D2356" s="2"/>
      <c r="F2356" s="2"/>
      <c r="H2356" s="2"/>
      <c r="J2356" s="2"/>
      <c r="L2356" s="2"/>
      <c r="N2356" s="2"/>
      <c r="P2356" s="2"/>
    </row>
    <row r="2357" spans="1:34" ht="11.85" customHeight="1" x14ac:dyDescent="0.2">
      <c r="A2357" s="3" t="s">
        <v>1112</v>
      </c>
      <c r="C2357" s="2">
        <v>11640</v>
      </c>
      <c r="D2357" s="2"/>
      <c r="E2357" s="2">
        <v>9372</v>
      </c>
      <c r="F2357" s="2"/>
      <c r="G2357" s="2">
        <v>0</v>
      </c>
      <c r="H2357" s="2"/>
      <c r="I2357" s="2">
        <v>0</v>
      </c>
      <c r="J2357" s="2"/>
      <c r="K2357" s="4">
        <v>0</v>
      </c>
      <c r="L2357" s="2"/>
      <c r="M2357" s="4">
        <v>0</v>
      </c>
      <c r="N2357" s="2"/>
      <c r="O2357" s="4">
        <v>0</v>
      </c>
      <c r="P2357" s="2"/>
      <c r="Q2357" s="4">
        <f>M2357+O2357</f>
        <v>0</v>
      </c>
    </row>
    <row r="2358" spans="1:34" ht="11.85" customHeight="1" x14ac:dyDescent="0.2">
      <c r="A2358" s="3" t="s">
        <v>1113</v>
      </c>
      <c r="C2358" s="2">
        <v>384.35</v>
      </c>
      <c r="D2358" s="2"/>
      <c r="E2358" s="2">
        <v>1681.34</v>
      </c>
      <c r="F2358" s="2"/>
      <c r="G2358" s="2">
        <v>0</v>
      </c>
      <c r="H2358" s="2"/>
      <c r="I2358" s="2">
        <v>0</v>
      </c>
      <c r="J2358" s="2"/>
      <c r="K2358" s="4">
        <v>0</v>
      </c>
      <c r="L2358" s="2"/>
      <c r="M2358" s="4">
        <v>0</v>
      </c>
      <c r="N2358" s="2"/>
      <c r="O2358" s="4">
        <v>0</v>
      </c>
      <c r="P2358" s="2"/>
      <c r="Q2358" s="4">
        <f>M2358+O2358</f>
        <v>0</v>
      </c>
    </row>
    <row r="2359" spans="1:34" ht="11.85" customHeight="1" x14ac:dyDescent="0.2">
      <c r="A2359" s="3" t="s">
        <v>1114</v>
      </c>
      <c r="C2359" s="2">
        <v>1000</v>
      </c>
      <c r="D2359" s="2"/>
      <c r="E2359" s="2">
        <v>2375</v>
      </c>
      <c r="F2359" s="2"/>
      <c r="G2359" s="2">
        <v>0</v>
      </c>
      <c r="H2359" s="2"/>
      <c r="I2359" s="2">
        <v>0</v>
      </c>
      <c r="J2359" s="2"/>
      <c r="K2359" s="4">
        <v>0</v>
      </c>
      <c r="L2359" s="2"/>
      <c r="M2359" s="4">
        <v>0</v>
      </c>
      <c r="N2359" s="2"/>
      <c r="O2359" s="4">
        <v>0</v>
      </c>
      <c r="P2359" s="2"/>
      <c r="Q2359" s="4">
        <f>M2359+O2359</f>
        <v>0</v>
      </c>
    </row>
    <row r="2360" spans="1:34" s="5" customFormat="1" ht="11.85" customHeight="1" x14ac:dyDescent="0.2">
      <c r="A2360" s="3" t="s">
        <v>1115</v>
      </c>
      <c r="B2360" s="3"/>
      <c r="C2360" s="15">
        <v>482.96</v>
      </c>
      <c r="D2360" s="2"/>
      <c r="E2360" s="15">
        <v>1167.06</v>
      </c>
      <c r="F2360" s="2"/>
      <c r="G2360" s="15">
        <v>0</v>
      </c>
      <c r="H2360" s="2"/>
      <c r="I2360" s="15">
        <v>0</v>
      </c>
      <c r="J2360" s="2"/>
      <c r="K2360" s="16">
        <v>0</v>
      </c>
      <c r="L2360" s="2"/>
      <c r="M2360" s="16">
        <v>0</v>
      </c>
      <c r="N2360" s="2"/>
      <c r="O2360" s="16">
        <v>0</v>
      </c>
      <c r="P2360" s="2"/>
      <c r="Q2360" s="16">
        <f>M2360+O2360</f>
        <v>0</v>
      </c>
      <c r="R2360" s="3"/>
      <c r="S2360" s="4"/>
      <c r="U2360" s="3"/>
      <c r="V2360" s="3"/>
      <c r="W2360" s="3"/>
      <c r="X2360" s="3"/>
      <c r="Y2360" s="3"/>
      <c r="Z2360" s="3"/>
      <c r="AA2360" s="3"/>
      <c r="AB2360" s="3"/>
      <c r="AC2360" s="3"/>
      <c r="AD2360" s="3"/>
      <c r="AE2360" s="3"/>
      <c r="AF2360" s="3"/>
      <c r="AG2360" s="3"/>
      <c r="AH2360" s="3"/>
    </row>
    <row r="2361" spans="1:34" s="5" customFormat="1" ht="11.25" customHeight="1" x14ac:dyDescent="0.2">
      <c r="A2361" s="3" t="s">
        <v>1116</v>
      </c>
      <c r="B2361" s="3"/>
      <c r="C2361" s="2">
        <f>SUM(C2357:C2360)</f>
        <v>13507.31</v>
      </c>
      <c r="D2361" s="2"/>
      <c r="E2361" s="2">
        <f>SUM(E2357:E2360)</f>
        <v>14595.4</v>
      </c>
      <c r="F2361" s="2"/>
      <c r="G2361" s="2">
        <f>SUM(G2357:G2360)</f>
        <v>0</v>
      </c>
      <c r="H2361" s="2"/>
      <c r="I2361" s="2">
        <f>SUM(I2357:I2360)</f>
        <v>0</v>
      </c>
      <c r="J2361" s="2"/>
      <c r="K2361" s="4">
        <f>SUM(K2357:K2360)</f>
        <v>0</v>
      </c>
      <c r="L2361" s="2"/>
      <c r="M2361" s="4">
        <f>SUM(M2357:M2360)</f>
        <v>0</v>
      </c>
      <c r="N2361" s="2"/>
      <c r="O2361" s="4">
        <f>SUM(O2357:O2360)</f>
        <v>0</v>
      </c>
      <c r="P2361" s="2"/>
      <c r="Q2361" s="4">
        <f>SUM(Q2357:Q2360)</f>
        <v>0</v>
      </c>
      <c r="R2361" s="3"/>
      <c r="S2361" s="4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  <c r="AG2361" s="3"/>
      <c r="AH2361" s="3"/>
    </row>
    <row r="2362" spans="1:34" s="5" customFormat="1" ht="11.25" customHeight="1" x14ac:dyDescent="0.2">
      <c r="A2362" s="3"/>
      <c r="B2362" s="3"/>
      <c r="C2362" s="2"/>
      <c r="D2362" s="2"/>
      <c r="E2362" s="2"/>
      <c r="F2362" s="2"/>
      <c r="G2362" s="2"/>
      <c r="H2362" s="2"/>
      <c r="I2362" s="2"/>
      <c r="J2362" s="2"/>
      <c r="K2362" s="4"/>
      <c r="L2362" s="2"/>
      <c r="M2362" s="4"/>
      <c r="N2362" s="2"/>
      <c r="O2362" s="4"/>
      <c r="P2362" s="2"/>
      <c r="Q2362" s="4"/>
      <c r="R2362" s="3"/>
      <c r="S2362" s="4"/>
      <c r="U2362" s="3"/>
      <c r="V2362" s="3"/>
      <c r="W2362" s="3"/>
      <c r="X2362" s="3"/>
      <c r="Y2362" s="3"/>
      <c r="Z2362" s="3"/>
      <c r="AA2362" s="3"/>
      <c r="AB2362" s="3"/>
      <c r="AC2362" s="3"/>
      <c r="AD2362" s="3"/>
      <c r="AE2362" s="3"/>
      <c r="AF2362" s="3"/>
      <c r="AG2362" s="3"/>
      <c r="AH2362" s="3"/>
    </row>
    <row r="2363" spans="1:34" s="5" customFormat="1" ht="11.85" customHeight="1" x14ac:dyDescent="0.2">
      <c r="A2363" s="13" t="s">
        <v>1117</v>
      </c>
      <c r="B2363" s="3"/>
      <c r="C2363" s="2"/>
      <c r="D2363" s="2"/>
      <c r="E2363" s="2"/>
      <c r="F2363" s="2"/>
      <c r="G2363" s="2"/>
      <c r="H2363" s="2"/>
      <c r="I2363" s="2"/>
      <c r="J2363" s="2"/>
      <c r="K2363" s="4"/>
      <c r="L2363" s="2"/>
      <c r="M2363" s="4"/>
      <c r="N2363" s="2"/>
      <c r="O2363" s="4"/>
      <c r="P2363" s="2"/>
      <c r="Q2363" s="4"/>
      <c r="R2363" s="3"/>
      <c r="S2363" s="4"/>
      <c r="U2363" s="3"/>
      <c r="V2363" s="3"/>
      <c r="W2363" s="3"/>
      <c r="X2363" s="3"/>
      <c r="Y2363" s="3"/>
      <c r="Z2363" s="3"/>
      <c r="AA2363" s="3"/>
      <c r="AB2363" s="3"/>
      <c r="AC2363" s="3"/>
      <c r="AD2363" s="3"/>
      <c r="AE2363" s="3"/>
      <c r="AF2363" s="3"/>
      <c r="AG2363" s="3"/>
      <c r="AH2363" s="3"/>
    </row>
    <row r="2364" spans="1:34" s="5" customFormat="1" ht="11.85" customHeight="1" x14ac:dyDescent="0.2">
      <c r="A2364" s="33" t="s">
        <v>1118</v>
      </c>
      <c r="B2364" s="3"/>
      <c r="C2364" s="2">
        <v>3402.79</v>
      </c>
      <c r="D2364" s="2"/>
      <c r="E2364" s="2">
        <v>6236.34</v>
      </c>
      <c r="F2364" s="2"/>
      <c r="G2364" s="2">
        <v>0</v>
      </c>
      <c r="H2364" s="2"/>
      <c r="I2364" s="2">
        <v>0</v>
      </c>
      <c r="J2364" s="2"/>
      <c r="K2364" s="4">
        <v>0</v>
      </c>
      <c r="L2364" s="2"/>
      <c r="M2364" s="4">
        <v>0</v>
      </c>
      <c r="N2364" s="2"/>
      <c r="O2364" s="4">
        <v>0</v>
      </c>
      <c r="P2364" s="2"/>
      <c r="Q2364" s="4">
        <f>M2364+O2364</f>
        <v>0</v>
      </c>
      <c r="R2364" s="3"/>
      <c r="S2364" s="4"/>
      <c r="U2364" s="3"/>
      <c r="V2364" s="3"/>
      <c r="W2364" s="3"/>
      <c r="X2364" s="3"/>
      <c r="Y2364" s="3"/>
      <c r="Z2364" s="3"/>
      <c r="AA2364" s="3"/>
      <c r="AB2364" s="3"/>
      <c r="AC2364" s="3"/>
      <c r="AD2364" s="3"/>
      <c r="AE2364" s="3"/>
      <c r="AF2364" s="3"/>
      <c r="AG2364" s="3"/>
      <c r="AH2364" s="3"/>
    </row>
    <row r="2365" spans="1:34" s="5" customFormat="1" ht="11.85" customHeight="1" x14ac:dyDescent="0.2">
      <c r="A2365" s="33" t="s">
        <v>1119</v>
      </c>
      <c r="B2365" s="3"/>
      <c r="C2365" s="15">
        <v>2218.84</v>
      </c>
      <c r="D2365" s="2"/>
      <c r="E2365" s="15">
        <v>2729.44</v>
      </c>
      <c r="F2365" s="2"/>
      <c r="G2365" s="15">
        <v>0</v>
      </c>
      <c r="H2365" s="2"/>
      <c r="I2365" s="15">
        <v>0</v>
      </c>
      <c r="J2365" s="2"/>
      <c r="K2365" s="16">
        <v>0</v>
      </c>
      <c r="L2365" s="2"/>
      <c r="M2365" s="16">
        <v>0</v>
      </c>
      <c r="N2365" s="2"/>
      <c r="O2365" s="16">
        <v>0</v>
      </c>
      <c r="P2365" s="2"/>
      <c r="Q2365" s="16">
        <f>M2365+O2365</f>
        <v>0</v>
      </c>
      <c r="R2365" s="3"/>
      <c r="S2365" s="4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  <c r="AG2365" s="3"/>
      <c r="AH2365" s="3"/>
    </row>
    <row r="2366" spans="1:34" s="5" customFormat="1" ht="11.85" customHeight="1" x14ac:dyDescent="0.2">
      <c r="A2366" s="33" t="s">
        <v>1120</v>
      </c>
      <c r="B2366" s="3"/>
      <c r="C2366" s="2">
        <f>SUM(C2364:C2365)</f>
        <v>5621.63</v>
      </c>
      <c r="D2366" s="2"/>
      <c r="E2366" s="2">
        <f>SUM(E2364:E2365)</f>
        <v>8965.7800000000007</v>
      </c>
      <c r="F2366" s="2"/>
      <c r="G2366" s="2">
        <f>SUM(G2364:G2365)</f>
        <v>0</v>
      </c>
      <c r="H2366" s="2"/>
      <c r="I2366" s="2">
        <f>SUM(I2364:I2365)</f>
        <v>0</v>
      </c>
      <c r="J2366" s="2"/>
      <c r="K2366" s="4">
        <f>SUM(K2364:K2365)</f>
        <v>0</v>
      </c>
      <c r="L2366" s="2"/>
      <c r="M2366" s="4">
        <f>SUM(M2364:M2365)</f>
        <v>0</v>
      </c>
      <c r="N2366" s="2"/>
      <c r="O2366" s="4">
        <f>SUM(O2364:O2365)</f>
        <v>0</v>
      </c>
      <c r="P2366" s="2"/>
      <c r="Q2366" s="4">
        <f>SUM(Q2364:Q2365)</f>
        <v>0</v>
      </c>
      <c r="R2366" s="3"/>
      <c r="S2366" s="4"/>
      <c r="U2366" s="3"/>
      <c r="V2366" s="3"/>
      <c r="W2366" s="3"/>
      <c r="X2366" s="3"/>
      <c r="Y2366" s="3"/>
      <c r="Z2366" s="3"/>
      <c r="AA2366" s="3"/>
      <c r="AB2366" s="3"/>
      <c r="AC2366" s="3"/>
      <c r="AD2366" s="3"/>
      <c r="AE2366" s="3"/>
      <c r="AF2366" s="3"/>
      <c r="AG2366" s="3"/>
      <c r="AH2366" s="3"/>
    </row>
    <row r="2367" spans="1:34" s="5" customFormat="1" ht="11.85" customHeight="1" x14ac:dyDescent="0.2">
      <c r="A2367" s="3"/>
      <c r="B2367" s="3"/>
      <c r="C2367" s="2"/>
      <c r="D2367" s="3"/>
      <c r="E2367" s="2"/>
      <c r="F2367" s="3"/>
      <c r="G2367" s="2"/>
      <c r="H2367" s="3"/>
      <c r="I2367" s="2"/>
      <c r="J2367" s="3"/>
      <c r="K2367" s="4"/>
      <c r="L2367" s="3"/>
      <c r="M2367" s="4"/>
      <c r="N2367" s="3"/>
      <c r="O2367" s="4"/>
      <c r="P2367" s="3"/>
      <c r="Q2367" s="4"/>
      <c r="R2367" s="3"/>
      <c r="S2367" s="4"/>
      <c r="U2367" s="3"/>
      <c r="V2367" s="3"/>
      <c r="W2367" s="3"/>
      <c r="X2367" s="3"/>
      <c r="Y2367" s="3"/>
      <c r="Z2367" s="3"/>
      <c r="AA2367" s="3"/>
      <c r="AB2367" s="3"/>
      <c r="AC2367" s="3"/>
      <c r="AD2367" s="3"/>
      <c r="AE2367" s="3"/>
      <c r="AF2367" s="3"/>
      <c r="AG2367" s="3"/>
      <c r="AH2367" s="3"/>
    </row>
    <row r="2368" spans="1:34" s="5" customFormat="1" ht="11.85" customHeight="1" x14ac:dyDescent="0.2">
      <c r="A2368" s="13" t="s">
        <v>228</v>
      </c>
      <c r="B2368" s="3"/>
      <c r="C2368" s="2"/>
      <c r="D2368" s="3"/>
      <c r="E2368" s="2"/>
      <c r="F2368" s="3"/>
      <c r="G2368" s="2"/>
      <c r="H2368" s="3"/>
      <c r="I2368" s="2"/>
      <c r="J2368" s="3"/>
      <c r="K2368" s="4"/>
      <c r="L2368" s="3"/>
      <c r="M2368" s="4"/>
      <c r="N2368" s="3"/>
      <c r="O2368" s="4"/>
      <c r="P2368" s="3"/>
      <c r="Q2368" s="4"/>
      <c r="R2368" s="3"/>
      <c r="S2368" s="4"/>
      <c r="U2368" s="3"/>
      <c r="V2368" s="3"/>
      <c r="W2368" s="3"/>
      <c r="X2368" s="3"/>
      <c r="Y2368" s="3"/>
      <c r="Z2368" s="3"/>
      <c r="AA2368" s="3"/>
      <c r="AB2368" s="3"/>
      <c r="AC2368" s="3"/>
      <c r="AD2368" s="3"/>
      <c r="AE2368" s="3"/>
      <c r="AF2368" s="3"/>
      <c r="AG2368" s="3"/>
      <c r="AH2368" s="3"/>
    </row>
    <row r="2369" spans="1:34" s="5" customFormat="1" ht="11.85" customHeight="1" x14ac:dyDescent="0.2">
      <c r="A2369" s="3" t="s">
        <v>1121</v>
      </c>
      <c r="B2369" s="33"/>
      <c r="C2369" s="2">
        <v>25000</v>
      </c>
      <c r="D2369" s="2"/>
      <c r="E2369" s="2">
        <v>0</v>
      </c>
      <c r="F2369" s="2"/>
      <c r="G2369" s="2">
        <v>0</v>
      </c>
      <c r="H2369" s="2"/>
      <c r="I2369" s="2">
        <v>0</v>
      </c>
      <c r="J2369" s="2"/>
      <c r="K2369" s="4">
        <v>0</v>
      </c>
      <c r="L2369" s="2"/>
      <c r="M2369" s="4">
        <v>0</v>
      </c>
      <c r="N2369" s="2"/>
      <c r="O2369" s="4">
        <v>130000</v>
      </c>
      <c r="P2369" s="2"/>
      <c r="Q2369" s="4">
        <f>M2369+O2369</f>
        <v>130000</v>
      </c>
      <c r="R2369" s="3"/>
      <c r="S2369" s="4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  <c r="AG2369" s="3"/>
      <c r="AH2369" s="3"/>
    </row>
    <row r="2370" spans="1:34" s="5" customFormat="1" ht="11.85" hidden="1" customHeight="1" x14ac:dyDescent="0.2">
      <c r="A2370" s="3" t="s">
        <v>1122</v>
      </c>
      <c r="B2370" s="33"/>
      <c r="C2370" s="2">
        <v>0</v>
      </c>
      <c r="D2370" s="2"/>
      <c r="E2370" s="2">
        <v>0</v>
      </c>
      <c r="F2370" s="2"/>
      <c r="G2370" s="2">
        <v>0</v>
      </c>
      <c r="H2370" s="2"/>
      <c r="I2370" s="2">
        <v>0</v>
      </c>
      <c r="J2370" s="2"/>
      <c r="K2370" s="4">
        <v>0</v>
      </c>
      <c r="L2370" s="2"/>
      <c r="M2370" s="4">
        <v>0</v>
      </c>
      <c r="N2370" s="2"/>
      <c r="O2370" s="4">
        <v>0</v>
      </c>
      <c r="P2370" s="2"/>
      <c r="Q2370" s="4">
        <f>M2370+O2370</f>
        <v>0</v>
      </c>
      <c r="R2370" s="3"/>
      <c r="S2370" s="4"/>
      <c r="U2370" s="3"/>
      <c r="V2370" s="3"/>
      <c r="W2370" s="3"/>
      <c r="X2370" s="3"/>
      <c r="Y2370" s="3"/>
      <c r="Z2370" s="3"/>
      <c r="AA2370" s="3"/>
      <c r="AB2370" s="3"/>
      <c r="AC2370" s="3"/>
      <c r="AD2370" s="3"/>
      <c r="AE2370" s="3"/>
      <c r="AF2370" s="3"/>
      <c r="AG2370" s="3"/>
      <c r="AH2370" s="3"/>
    </row>
    <row r="2371" spans="1:34" s="5" customFormat="1" ht="11.85" hidden="1" customHeight="1" x14ac:dyDescent="0.2">
      <c r="A2371" s="3" t="s">
        <v>1123</v>
      </c>
      <c r="B2371" s="33"/>
      <c r="C2371" s="2">
        <v>0</v>
      </c>
      <c r="D2371" s="2"/>
      <c r="E2371" s="2">
        <v>0</v>
      </c>
      <c r="F2371" s="2"/>
      <c r="G2371" s="2">
        <v>0</v>
      </c>
      <c r="H2371" s="2"/>
      <c r="I2371" s="2">
        <v>0</v>
      </c>
      <c r="J2371" s="2"/>
      <c r="K2371" s="4">
        <v>0</v>
      </c>
      <c r="L2371" s="2"/>
      <c r="M2371" s="4">
        <v>0</v>
      </c>
      <c r="N2371" s="2"/>
      <c r="O2371" s="4">
        <v>0</v>
      </c>
      <c r="P2371" s="2"/>
      <c r="Q2371" s="4">
        <f>M2371+O2371</f>
        <v>0</v>
      </c>
      <c r="R2371" s="3"/>
      <c r="S2371" s="4"/>
      <c r="U2371" s="3"/>
      <c r="V2371" s="3"/>
      <c r="W2371" s="3"/>
      <c r="X2371" s="3"/>
      <c r="Y2371" s="3"/>
      <c r="Z2371" s="3"/>
      <c r="AA2371" s="3"/>
      <c r="AB2371" s="3"/>
      <c r="AC2371" s="3"/>
      <c r="AD2371" s="3"/>
      <c r="AE2371" s="3"/>
      <c r="AF2371" s="3"/>
      <c r="AG2371" s="3"/>
      <c r="AH2371" s="3"/>
    </row>
    <row r="2372" spans="1:34" s="5" customFormat="1" ht="6" customHeight="1" x14ac:dyDescent="0.2">
      <c r="A2372" s="3"/>
      <c r="B2372" s="3"/>
      <c r="C2372" s="2"/>
      <c r="D2372" s="2"/>
      <c r="E2372" s="2"/>
      <c r="F2372" s="2"/>
      <c r="G2372" s="2"/>
      <c r="H2372" s="2"/>
      <c r="I2372" s="2"/>
      <c r="J2372" s="2"/>
      <c r="K2372" s="4"/>
      <c r="L2372" s="2"/>
      <c r="M2372" s="4"/>
      <c r="N2372" s="2"/>
      <c r="O2372" s="4"/>
      <c r="P2372" s="2"/>
      <c r="Q2372" s="4"/>
      <c r="R2372" s="3"/>
      <c r="S2372" s="4"/>
      <c r="U2372" s="3"/>
      <c r="V2372" s="3"/>
      <c r="W2372" s="3"/>
      <c r="X2372" s="3"/>
      <c r="Y2372" s="3"/>
      <c r="Z2372" s="3"/>
      <c r="AA2372" s="3"/>
      <c r="AB2372" s="3"/>
      <c r="AC2372" s="3"/>
      <c r="AD2372" s="3"/>
      <c r="AE2372" s="3"/>
      <c r="AF2372" s="3"/>
      <c r="AG2372" s="3"/>
      <c r="AH2372" s="3"/>
    </row>
    <row r="2373" spans="1:34" s="5" customFormat="1" ht="11.85" hidden="1" customHeight="1" x14ac:dyDescent="0.2">
      <c r="A2373" s="3" t="s">
        <v>1124</v>
      </c>
      <c r="B2373" s="3"/>
      <c r="C2373" s="2">
        <v>0</v>
      </c>
      <c r="D2373" s="2"/>
      <c r="E2373" s="2">
        <v>0</v>
      </c>
      <c r="F2373" s="2"/>
      <c r="G2373" s="2">
        <v>0</v>
      </c>
      <c r="H2373" s="2"/>
      <c r="I2373" s="2">
        <v>0</v>
      </c>
      <c r="J2373" s="2"/>
      <c r="K2373" s="4">
        <v>0</v>
      </c>
      <c r="L2373" s="2"/>
      <c r="M2373" s="4">
        <v>0</v>
      </c>
      <c r="N2373" s="2"/>
      <c r="O2373" s="4">
        <v>0</v>
      </c>
      <c r="P2373" s="2"/>
      <c r="Q2373" s="4">
        <f>M2373+O2373</f>
        <v>0</v>
      </c>
      <c r="R2373" s="3"/>
      <c r="S2373" s="4"/>
      <c r="U2373" s="3"/>
      <c r="V2373" s="3"/>
      <c r="W2373" s="3"/>
      <c r="X2373" s="3"/>
      <c r="Y2373" s="3"/>
      <c r="Z2373" s="3"/>
      <c r="AA2373" s="3"/>
      <c r="AB2373" s="3"/>
      <c r="AC2373" s="3"/>
      <c r="AD2373" s="3"/>
      <c r="AE2373" s="3"/>
      <c r="AF2373" s="3"/>
      <c r="AG2373" s="3"/>
      <c r="AH2373" s="3"/>
    </row>
    <row r="2374" spans="1:34" s="5" customFormat="1" ht="11.85" hidden="1" customHeight="1" x14ac:dyDescent="0.2">
      <c r="A2374" s="3" t="s">
        <v>1125</v>
      </c>
      <c r="B2374" s="3"/>
      <c r="C2374" s="20">
        <v>0</v>
      </c>
      <c r="D2374" s="2"/>
      <c r="E2374" s="20">
        <v>0</v>
      </c>
      <c r="F2374" s="2"/>
      <c r="G2374" s="20">
        <v>0</v>
      </c>
      <c r="H2374" s="2"/>
      <c r="I2374" s="20">
        <v>0</v>
      </c>
      <c r="J2374" s="2"/>
      <c r="K2374" s="21">
        <v>0</v>
      </c>
      <c r="L2374" s="2"/>
      <c r="M2374" s="21">
        <v>0</v>
      </c>
      <c r="N2374" s="2"/>
      <c r="O2374" s="21">
        <v>0</v>
      </c>
      <c r="P2374" s="2"/>
      <c r="Q2374" s="21">
        <f>M2374+O2374</f>
        <v>0</v>
      </c>
      <c r="R2374" s="3"/>
      <c r="S2374" s="4"/>
      <c r="U2374" s="3"/>
      <c r="V2374" s="3"/>
      <c r="W2374" s="3"/>
      <c r="X2374" s="3"/>
      <c r="Y2374" s="3"/>
      <c r="Z2374" s="3"/>
      <c r="AA2374" s="3"/>
      <c r="AB2374" s="3"/>
      <c r="AC2374" s="3"/>
      <c r="AD2374" s="3"/>
      <c r="AE2374" s="3"/>
      <c r="AF2374" s="3"/>
      <c r="AG2374" s="3"/>
      <c r="AH2374" s="3"/>
    </row>
    <row r="2375" spans="1:34" s="5" customFormat="1" ht="6" customHeight="1" x14ac:dyDescent="0.2">
      <c r="A2375" s="3"/>
      <c r="B2375" s="3"/>
      <c r="C2375" s="20"/>
      <c r="D2375" s="2"/>
      <c r="E2375" s="20"/>
      <c r="F2375" s="2"/>
      <c r="G2375" s="20"/>
      <c r="H2375" s="2"/>
      <c r="I2375" s="20"/>
      <c r="J2375" s="2"/>
      <c r="K2375" s="21"/>
      <c r="L2375" s="2"/>
      <c r="M2375" s="21"/>
      <c r="N2375" s="2"/>
      <c r="O2375" s="21"/>
      <c r="P2375" s="2"/>
      <c r="Q2375" s="21"/>
      <c r="R2375" s="3"/>
      <c r="S2375" s="4"/>
      <c r="U2375" s="3"/>
      <c r="V2375" s="3"/>
      <c r="W2375" s="3"/>
      <c r="X2375" s="3"/>
      <c r="Y2375" s="3"/>
      <c r="Z2375" s="3"/>
      <c r="AA2375" s="3"/>
      <c r="AB2375" s="3"/>
      <c r="AC2375" s="3"/>
      <c r="AD2375" s="3"/>
      <c r="AE2375" s="3"/>
      <c r="AF2375" s="3"/>
      <c r="AG2375" s="3"/>
      <c r="AH2375" s="3"/>
    </row>
    <row r="2376" spans="1:34" ht="11.85" customHeight="1" x14ac:dyDescent="0.2">
      <c r="A2376" s="3" t="s">
        <v>1126</v>
      </c>
      <c r="C2376" s="15">
        <v>0</v>
      </c>
      <c r="D2376" s="2"/>
      <c r="E2376" s="15">
        <v>0</v>
      </c>
      <c r="F2376" s="2"/>
      <c r="G2376" s="15">
        <v>0</v>
      </c>
      <c r="H2376" s="2"/>
      <c r="I2376" s="15">
        <v>0</v>
      </c>
      <c r="J2376" s="2"/>
      <c r="K2376" s="16">
        <v>0</v>
      </c>
      <c r="L2376" s="2"/>
      <c r="M2376" s="16">
        <v>0</v>
      </c>
      <c r="N2376" s="2"/>
      <c r="O2376" s="16">
        <v>0</v>
      </c>
      <c r="P2376" s="2"/>
      <c r="Q2376" s="16">
        <f>M2376+O2376</f>
        <v>0</v>
      </c>
    </row>
    <row r="2377" spans="1:34" ht="11.85" customHeight="1" x14ac:dyDescent="0.2">
      <c r="A2377" s="3" t="s">
        <v>242</v>
      </c>
      <c r="C2377" s="2">
        <f>SUM(C2369:C2376)</f>
        <v>25000</v>
      </c>
      <c r="D2377" s="2"/>
      <c r="E2377" s="2">
        <f>SUM(E2369:E2376)</f>
        <v>0</v>
      </c>
      <c r="F2377" s="2"/>
      <c r="G2377" s="2">
        <f>SUM(G2369:G2376)</f>
        <v>0</v>
      </c>
      <c r="H2377" s="2"/>
      <c r="I2377" s="2">
        <f>SUM(I2369:I2376)</f>
        <v>0</v>
      </c>
      <c r="J2377" s="2"/>
      <c r="K2377" s="4">
        <f>SUM(K2369:K2376)</f>
        <v>0</v>
      </c>
      <c r="L2377" s="2"/>
      <c r="M2377" s="4">
        <f>SUM(M2369:M2376)</f>
        <v>0</v>
      </c>
      <c r="N2377" s="2"/>
      <c r="O2377" s="4">
        <f>SUM(O2369:O2376)</f>
        <v>130000</v>
      </c>
      <c r="P2377" s="2"/>
      <c r="Q2377" s="4">
        <f>SUM(Q2369:Q2374)</f>
        <v>130000</v>
      </c>
    </row>
    <row r="2378" spans="1:34" ht="11.85" customHeight="1" x14ac:dyDescent="0.2">
      <c r="D2378" s="2"/>
      <c r="F2378" s="2"/>
      <c r="H2378" s="2"/>
      <c r="J2378" s="2"/>
      <c r="L2378" s="2"/>
      <c r="N2378" s="2"/>
      <c r="P2378" s="2"/>
    </row>
    <row r="2379" spans="1:34" ht="11.85" customHeight="1" thickBot="1" x14ac:dyDescent="0.25">
      <c r="A2379" s="3" t="s">
        <v>254</v>
      </c>
      <c r="C2379" s="27">
        <f>+C2377+C2366+C2361+C2354+C2347+C2335</f>
        <v>8246238.2899999991</v>
      </c>
      <c r="D2379" s="2"/>
      <c r="E2379" s="27">
        <f>+E2377+E2366+E2361+E2354+E2347+E2335</f>
        <v>8421311.4199999999</v>
      </c>
      <c r="F2379" s="2"/>
      <c r="G2379" s="27">
        <f>+G2377+G2366+G2361+G2354+G2347+G2335</f>
        <v>7938129.8300000019</v>
      </c>
      <c r="H2379" s="2"/>
      <c r="I2379" s="27">
        <f>+I2377+I2366+I2361+I2354+I2347+I2335</f>
        <v>7345410</v>
      </c>
      <c r="J2379" s="2"/>
      <c r="K2379" s="27">
        <f>+K2377+K2366+K2361+K2354+K2347+K2335</f>
        <v>7295410</v>
      </c>
      <c r="L2379" s="2"/>
      <c r="M2379" s="27">
        <f>+M2377+M2366+M2361+M2354+M2347+M2335</f>
        <v>6821400</v>
      </c>
      <c r="N2379" s="2"/>
      <c r="O2379" s="27">
        <f>+O2377+O2366+O2361+O2354+O2347+O2335</f>
        <v>701640</v>
      </c>
      <c r="P2379" s="2"/>
      <c r="Q2379" s="27">
        <f>+Q2377+Q2366+Q2361+Q2354+Q2347+Q2335</f>
        <v>7523040</v>
      </c>
      <c r="R2379" s="2"/>
      <c r="U2379" s="4"/>
    </row>
    <row r="2380" spans="1:34" ht="11.85" customHeight="1" thickTop="1" x14ac:dyDescent="0.2">
      <c r="D2380" s="2"/>
      <c r="F2380" s="2"/>
      <c r="H2380" s="2"/>
      <c r="J2380" s="2"/>
      <c r="L2380" s="2"/>
      <c r="N2380" s="2"/>
      <c r="P2380" s="2"/>
    </row>
    <row r="2381" spans="1:34" ht="11.85" customHeight="1" x14ac:dyDescent="0.2">
      <c r="A2381" s="3" t="s">
        <v>255</v>
      </c>
      <c r="C2381" s="2">
        <f>C2323+C2379</f>
        <v>14864881.459999999</v>
      </c>
      <c r="D2381" s="2"/>
      <c r="E2381" s="2">
        <f>E2323+E2379</f>
        <v>15573707.939999998</v>
      </c>
      <c r="F2381" s="2"/>
      <c r="G2381" s="2">
        <f>G2323+G2379</f>
        <v>14728900.459999999</v>
      </c>
      <c r="H2381" s="2"/>
      <c r="I2381" s="2">
        <f>I2323+I2379</f>
        <v>11316719.819999998</v>
      </c>
      <c r="J2381" s="2"/>
      <c r="K2381" s="4">
        <f>K2323+K2379</f>
        <v>11266719.819999998</v>
      </c>
      <c r="L2381" s="2"/>
      <c r="M2381" s="4">
        <f>M2323+M2379</f>
        <v>9869229.8199999984</v>
      </c>
      <c r="N2381" s="2"/>
      <c r="O2381" s="4">
        <f>O2323+O2379</f>
        <v>701640</v>
      </c>
      <c r="P2381" s="2"/>
      <c r="Q2381" s="4">
        <f>Q2323+Q2379</f>
        <v>10570869.819999998</v>
      </c>
      <c r="U2381" s="2"/>
    </row>
    <row r="2382" spans="1:34" ht="11.85" customHeight="1" x14ac:dyDescent="0.2">
      <c r="A2382" s="1"/>
      <c r="B2382" s="1"/>
      <c r="E2382" s="2" t="str">
        <f>$E$1</f>
        <v>CITY OF BRADY</v>
      </c>
    </row>
    <row r="2383" spans="1:34" ht="11.85" customHeight="1" x14ac:dyDescent="0.2">
      <c r="E2383" s="2" t="str">
        <f>$E$2</f>
        <v>BUDGET REPORT</v>
      </c>
    </row>
    <row r="2384" spans="1:34" ht="11.85" customHeight="1" x14ac:dyDescent="0.2">
      <c r="E2384" s="2" t="str">
        <f>$E$3</f>
        <v>FISCAL YEAR 2019 - 2020</v>
      </c>
    </row>
    <row r="2385" spans="1:20" ht="11.85" customHeight="1" x14ac:dyDescent="0.2">
      <c r="A2385" s="3" t="s">
        <v>1084</v>
      </c>
    </row>
    <row r="2386" spans="1:20" ht="11.85" customHeight="1" x14ac:dyDescent="0.2">
      <c r="A2386" s="3" t="s">
        <v>1127</v>
      </c>
    </row>
    <row r="2387" spans="1:20" ht="11.85" customHeight="1" x14ac:dyDescent="0.2">
      <c r="I2387" s="55" t="str">
        <f>$I$6</f>
        <v>(----- 2018-2019 ------)</v>
      </c>
      <c r="J2387" s="55"/>
      <c r="K2387" s="55"/>
      <c r="L2387" s="6"/>
      <c r="M2387" s="55" t="str">
        <f>$M$6</f>
        <v>2019-2020</v>
      </c>
      <c r="N2387" s="55"/>
      <c r="O2387" s="55"/>
      <c r="P2387" s="55"/>
      <c r="Q2387" s="55"/>
    </row>
    <row r="2388" spans="1:20" ht="11.85" customHeight="1" x14ac:dyDescent="0.2">
      <c r="C2388" s="7" t="str">
        <f>$C$7</f>
        <v>2015-2016</v>
      </c>
      <c r="D2388" s="6"/>
      <c r="E2388" s="7" t="str">
        <f>$E$7</f>
        <v>2016-2017</v>
      </c>
      <c r="F2388" s="6"/>
      <c r="G2388" s="7" t="str">
        <f>$G$7</f>
        <v>2017-2018</v>
      </c>
      <c r="H2388" s="6"/>
      <c r="I2388" s="7" t="s">
        <v>9</v>
      </c>
      <c r="J2388" s="6"/>
      <c r="K2388" s="8" t="str">
        <f>+$K$7</f>
        <v>PROJECTED</v>
      </c>
      <c r="L2388" s="6"/>
      <c r="M2388" s="8" t="str">
        <f>$M$7</f>
        <v>2019-2020</v>
      </c>
      <c r="N2388" s="6"/>
      <c r="O2388" s="8" t="str">
        <f>$O$7</f>
        <v>2019-2020</v>
      </c>
      <c r="P2388" s="6"/>
      <c r="Q2388" s="8" t="str">
        <f>$Q$7</f>
        <v>APPROVED</v>
      </c>
    </row>
    <row r="2389" spans="1:20" ht="11.85" customHeight="1" x14ac:dyDescent="0.2">
      <c r="A2389" s="9" t="s">
        <v>257</v>
      </c>
      <c r="C2389" s="10" t="s">
        <v>12</v>
      </c>
      <c r="D2389" s="6"/>
      <c r="E2389" s="10" t="s">
        <v>12</v>
      </c>
      <c r="F2389" s="6"/>
      <c r="G2389" s="10" t="s">
        <v>12</v>
      </c>
      <c r="H2389" s="6"/>
      <c r="I2389" s="10" t="s">
        <v>13</v>
      </c>
      <c r="J2389" s="6"/>
      <c r="K2389" s="11" t="s">
        <v>13</v>
      </c>
      <c r="L2389" s="6"/>
      <c r="M2389" s="11" t="str">
        <f>$M$8</f>
        <v>BASE</v>
      </c>
      <c r="N2389" s="6"/>
      <c r="O2389" s="11" t="str">
        <f>$O$8</f>
        <v>SUPPLEMENTAL</v>
      </c>
      <c r="P2389" s="6"/>
      <c r="Q2389" s="11" t="str">
        <f>$Q$8</f>
        <v>BUDGET</v>
      </c>
    </row>
    <row r="2390" spans="1:20" ht="11.85" customHeight="1" x14ac:dyDescent="0.2"/>
    <row r="2391" spans="1:20" ht="11.85" customHeight="1" x14ac:dyDescent="0.2">
      <c r="A2391" s="13" t="s">
        <v>270</v>
      </c>
    </row>
    <row r="2392" spans="1:20" ht="11.85" customHeight="1" x14ac:dyDescent="0.2">
      <c r="A2392" s="3" t="s">
        <v>1128</v>
      </c>
      <c r="C2392" s="2">
        <v>147.44999999999999</v>
      </c>
      <c r="D2392" s="2"/>
      <c r="E2392" s="2">
        <v>147.88999999999999</v>
      </c>
      <c r="F2392" s="2"/>
      <c r="G2392" s="2">
        <v>149.06</v>
      </c>
      <c r="H2392" s="2"/>
      <c r="I2392" s="2">
        <v>200</v>
      </c>
      <c r="J2392" s="2"/>
      <c r="K2392" s="4">
        <v>200</v>
      </c>
      <c r="L2392" s="2"/>
      <c r="M2392" s="4">
        <v>200</v>
      </c>
      <c r="N2392" s="2"/>
      <c r="O2392" s="4">
        <v>0</v>
      </c>
      <c r="P2392" s="2"/>
      <c r="Q2392" s="4">
        <f>M2392+O2392</f>
        <v>200</v>
      </c>
      <c r="T2392" s="14"/>
    </row>
    <row r="2393" spans="1:20" ht="11.85" customHeight="1" x14ac:dyDescent="0.2">
      <c r="A2393" s="3" t="s">
        <v>1129</v>
      </c>
      <c r="C2393" s="2">
        <v>18212.14</v>
      </c>
      <c r="D2393" s="2"/>
      <c r="E2393" s="2">
        <v>20506.41</v>
      </c>
      <c r="F2393" s="2"/>
      <c r="G2393" s="2">
        <v>21189.66</v>
      </c>
      <c r="H2393" s="2"/>
      <c r="I2393" s="2">
        <v>10000</v>
      </c>
      <c r="J2393" s="2"/>
      <c r="K2393" s="4">
        <v>19600</v>
      </c>
      <c r="L2393" s="2"/>
      <c r="M2393" s="4">
        <v>5000</v>
      </c>
      <c r="N2393" s="2"/>
      <c r="O2393" s="4">
        <v>0</v>
      </c>
      <c r="P2393" s="2"/>
      <c r="Q2393" s="4">
        <f>M2393+O2393</f>
        <v>5000</v>
      </c>
      <c r="T2393" s="14"/>
    </row>
    <row r="2394" spans="1:20" ht="11.85" customHeight="1" x14ac:dyDescent="0.2">
      <c r="A2394" s="3" t="s">
        <v>1130</v>
      </c>
      <c r="C2394" s="15">
        <v>807.56</v>
      </c>
      <c r="D2394" s="2"/>
      <c r="E2394" s="15">
        <v>454.64</v>
      </c>
      <c r="F2394" s="2"/>
      <c r="G2394" s="15">
        <v>123</v>
      </c>
      <c r="H2394" s="2"/>
      <c r="I2394" s="15">
        <v>10000</v>
      </c>
      <c r="J2394" s="2"/>
      <c r="K2394" s="16">
        <v>10000</v>
      </c>
      <c r="L2394" s="2"/>
      <c r="M2394" s="16">
        <v>500</v>
      </c>
      <c r="N2394" s="2"/>
      <c r="O2394" s="16">
        <v>0</v>
      </c>
      <c r="P2394" s="2"/>
      <c r="Q2394" s="16">
        <f>M2394+O2394</f>
        <v>500</v>
      </c>
      <c r="T2394" s="14"/>
    </row>
    <row r="2395" spans="1:20" ht="11.85" customHeight="1" x14ac:dyDescent="0.2">
      <c r="A2395" s="3" t="s">
        <v>287</v>
      </c>
      <c r="C2395" s="2">
        <f>SUM(C2392:C2394)</f>
        <v>19167.150000000001</v>
      </c>
      <c r="D2395" s="2"/>
      <c r="E2395" s="2">
        <f>SUM(E2392:E2394)</f>
        <v>21108.94</v>
      </c>
      <c r="F2395" s="2"/>
      <c r="G2395" s="2">
        <f>SUM(G2392:G2394)</f>
        <v>21461.72</v>
      </c>
      <c r="H2395" s="2"/>
      <c r="I2395" s="2">
        <f>SUM(I2392:I2394)</f>
        <v>20200</v>
      </c>
      <c r="J2395" s="2"/>
      <c r="K2395" s="4">
        <f>SUM(K2392:K2394)</f>
        <v>29800</v>
      </c>
      <c r="L2395" s="2"/>
      <c r="M2395" s="4">
        <f>SUM(M2392:M2394)</f>
        <v>5700</v>
      </c>
      <c r="N2395" s="2"/>
      <c r="O2395" s="4">
        <f>SUM(O2392:O2394)</f>
        <v>0</v>
      </c>
      <c r="P2395" s="2"/>
      <c r="Q2395" s="4">
        <f>SUM(Q2392:Q2394)</f>
        <v>5700</v>
      </c>
    </row>
    <row r="2396" spans="1:20" ht="11.85" customHeight="1" x14ac:dyDescent="0.2">
      <c r="D2396" s="2"/>
      <c r="F2396" s="2"/>
      <c r="H2396" s="2"/>
      <c r="J2396" s="2"/>
      <c r="L2396" s="2"/>
      <c r="N2396" s="2"/>
      <c r="P2396" s="2"/>
    </row>
    <row r="2397" spans="1:20" ht="11.85" customHeight="1" x14ac:dyDescent="0.2">
      <c r="A2397" s="13" t="s">
        <v>288</v>
      </c>
      <c r="D2397" s="2"/>
      <c r="F2397" s="2"/>
      <c r="H2397" s="2"/>
      <c r="J2397" s="2"/>
      <c r="L2397" s="2"/>
      <c r="N2397" s="2"/>
      <c r="P2397" s="2"/>
    </row>
    <row r="2398" spans="1:20" ht="11.85" customHeight="1" x14ac:dyDescent="0.2">
      <c r="A2398" s="3" t="s">
        <v>1131</v>
      </c>
      <c r="C2398" s="15">
        <v>0</v>
      </c>
      <c r="D2398" s="2"/>
      <c r="E2398" s="15">
        <v>0</v>
      </c>
      <c r="F2398" s="2"/>
      <c r="G2398" s="15">
        <v>0</v>
      </c>
      <c r="H2398" s="2"/>
      <c r="I2398" s="15">
        <v>0</v>
      </c>
      <c r="J2398" s="2"/>
      <c r="K2398" s="16">
        <v>0</v>
      </c>
      <c r="L2398" s="2"/>
      <c r="M2398" s="16">
        <v>0</v>
      </c>
      <c r="N2398" s="2"/>
      <c r="O2398" s="16">
        <v>0</v>
      </c>
      <c r="P2398" s="2"/>
      <c r="Q2398" s="16">
        <f>M2398+O2398</f>
        <v>0</v>
      </c>
      <c r="T2398" s="14"/>
    </row>
    <row r="2399" spans="1:20" ht="11.85" customHeight="1" x14ac:dyDescent="0.2">
      <c r="A2399" s="3" t="s">
        <v>310</v>
      </c>
      <c r="C2399" s="2">
        <f>SUM(C2398:C2398)</f>
        <v>0</v>
      </c>
      <c r="D2399" s="2"/>
      <c r="E2399" s="2">
        <f>SUM(E2398:E2398)</f>
        <v>0</v>
      </c>
      <c r="F2399" s="2"/>
      <c r="G2399" s="2">
        <f>SUM(G2398:G2398)</f>
        <v>0</v>
      </c>
      <c r="H2399" s="2"/>
      <c r="I2399" s="2">
        <f>SUM(I2398:I2398)</f>
        <v>0</v>
      </c>
      <c r="J2399" s="2"/>
      <c r="K2399" s="4">
        <f>SUM(K2398:K2398)</f>
        <v>0</v>
      </c>
      <c r="L2399" s="2"/>
      <c r="M2399" s="4">
        <f>SUM(M2398:M2398)</f>
        <v>0</v>
      </c>
      <c r="N2399" s="2"/>
      <c r="O2399" s="4">
        <f>SUM(O2398:O2398)</f>
        <v>0</v>
      </c>
      <c r="P2399" s="2"/>
      <c r="Q2399" s="4">
        <f>SUM(Q2398:Q2398)</f>
        <v>0</v>
      </c>
    </row>
    <row r="2400" spans="1:20" ht="11.85" customHeight="1" x14ac:dyDescent="0.2">
      <c r="D2400" s="2"/>
      <c r="F2400" s="2"/>
      <c r="H2400" s="2"/>
      <c r="J2400" s="2"/>
      <c r="L2400" s="2"/>
      <c r="N2400" s="2"/>
      <c r="P2400" s="2"/>
    </row>
    <row r="2401" spans="1:20" ht="11.85" customHeight="1" x14ac:dyDescent="0.2">
      <c r="A2401" s="3" t="s">
        <v>1132</v>
      </c>
      <c r="C2401" s="2">
        <f>C2395+C2399</f>
        <v>19167.150000000001</v>
      </c>
      <c r="D2401" s="2"/>
      <c r="E2401" s="2">
        <f>E2395+E2399</f>
        <v>21108.94</v>
      </c>
      <c r="F2401" s="2"/>
      <c r="G2401" s="2">
        <f>G2395+G2399</f>
        <v>21461.72</v>
      </c>
      <c r="H2401" s="2"/>
      <c r="I2401" s="2">
        <f>I2395+I2399</f>
        <v>20200</v>
      </c>
      <c r="J2401" s="2"/>
      <c r="K2401" s="4">
        <f>K2395+K2399</f>
        <v>29800</v>
      </c>
      <c r="L2401" s="2"/>
      <c r="M2401" s="4">
        <f>M2395+M2399</f>
        <v>5700</v>
      </c>
      <c r="N2401" s="2"/>
      <c r="O2401" s="4">
        <f>O2395+O2399</f>
        <v>0</v>
      </c>
      <c r="P2401" s="2"/>
      <c r="Q2401" s="4">
        <f>Q2395+Q2399</f>
        <v>5700</v>
      </c>
      <c r="T2401" s="14"/>
    </row>
    <row r="2402" spans="1:20" ht="11.85" customHeight="1" x14ac:dyDescent="0.2"/>
    <row r="2403" spans="1:20" ht="11.85" customHeight="1" x14ac:dyDescent="0.2"/>
    <row r="2404" spans="1:20" ht="11.85" customHeight="1" x14ac:dyDescent="0.2"/>
    <row r="2405" spans="1:20" ht="11.85" customHeight="1" x14ac:dyDescent="0.2"/>
    <row r="2406" spans="1:20" ht="11.85" customHeight="1" x14ac:dyDescent="0.2"/>
    <row r="2407" spans="1:20" ht="11.85" customHeight="1" x14ac:dyDescent="0.2"/>
    <row r="2408" spans="1:20" ht="11.85" customHeight="1" x14ac:dyDescent="0.2"/>
    <row r="2409" spans="1:20" ht="11.85" customHeight="1" x14ac:dyDescent="0.2"/>
    <row r="2410" spans="1:20" ht="11.85" customHeight="1" x14ac:dyDescent="0.2"/>
    <row r="2411" spans="1:20" ht="11.85" customHeight="1" x14ac:dyDescent="0.2"/>
    <row r="2412" spans="1:20" ht="11.85" customHeight="1" x14ac:dyDescent="0.2"/>
    <row r="2413" spans="1:20" ht="11.85" customHeight="1" x14ac:dyDescent="0.2"/>
    <row r="2414" spans="1:20" ht="11.85" customHeight="1" x14ac:dyDescent="0.2"/>
    <row r="2415" spans="1:20" ht="11.85" customHeight="1" x14ac:dyDescent="0.2"/>
    <row r="2416" spans="1:20" ht="11.85" customHeight="1" x14ac:dyDescent="0.2"/>
    <row r="2417" ht="11.85" customHeight="1" x14ac:dyDescent="0.2"/>
    <row r="2418" ht="11.85" customHeight="1" x14ac:dyDescent="0.2"/>
    <row r="2419" ht="11.85" customHeight="1" x14ac:dyDescent="0.2"/>
    <row r="2420" ht="11.85" customHeight="1" x14ac:dyDescent="0.2"/>
    <row r="2421" ht="11.85" customHeight="1" x14ac:dyDescent="0.2"/>
    <row r="2422" ht="11.85" customHeight="1" x14ac:dyDescent="0.2"/>
    <row r="2423" ht="11.85" customHeight="1" x14ac:dyDescent="0.2"/>
    <row r="2424" ht="11.85" customHeight="1" x14ac:dyDescent="0.2"/>
    <row r="2425" ht="11.85" customHeight="1" x14ac:dyDescent="0.2"/>
    <row r="2426" ht="11.85" customHeight="1" x14ac:dyDescent="0.2"/>
    <row r="2427" ht="11.85" customHeight="1" x14ac:dyDescent="0.2"/>
    <row r="2428" ht="11.85" customHeight="1" x14ac:dyDescent="0.2"/>
    <row r="2429" ht="11.85" customHeight="1" x14ac:dyDescent="0.2"/>
    <row r="2430" ht="11.85" customHeight="1" x14ac:dyDescent="0.2"/>
    <row r="2431" ht="11.85" customHeight="1" x14ac:dyDescent="0.2"/>
    <row r="2432" ht="11.85" customHeight="1" x14ac:dyDescent="0.2"/>
    <row r="2433" spans="1:5" ht="11.85" customHeight="1" x14ac:dyDescent="0.2"/>
    <row r="2434" spans="1:5" ht="11.85" customHeight="1" x14ac:dyDescent="0.2"/>
    <row r="2435" spans="1:5" ht="11.85" customHeight="1" x14ac:dyDescent="0.2"/>
    <row r="2436" spans="1:5" ht="11.85" customHeight="1" x14ac:dyDescent="0.2"/>
    <row r="2437" spans="1:5" ht="11.85" customHeight="1" x14ac:dyDescent="0.2"/>
    <row r="2438" spans="1:5" ht="11.85" customHeight="1" x14ac:dyDescent="0.2"/>
    <row r="2439" spans="1:5" ht="11.85" customHeight="1" x14ac:dyDescent="0.2"/>
    <row r="2440" spans="1:5" ht="11.85" customHeight="1" x14ac:dyDescent="0.2"/>
    <row r="2441" spans="1:5" ht="11.85" customHeight="1" x14ac:dyDescent="0.2"/>
    <row r="2442" spans="1:5" ht="11.85" customHeight="1" x14ac:dyDescent="0.2"/>
    <row r="2443" spans="1:5" ht="11.85" customHeight="1" x14ac:dyDescent="0.2"/>
    <row r="2444" spans="1:5" ht="11.85" customHeight="1" x14ac:dyDescent="0.2"/>
    <row r="2445" spans="1:5" ht="11.85" customHeight="1" x14ac:dyDescent="0.2">
      <c r="A2445" s="1"/>
      <c r="B2445" s="1"/>
      <c r="E2445" s="2" t="str">
        <f>$E$1</f>
        <v>CITY OF BRADY</v>
      </c>
    </row>
    <row r="2446" spans="1:5" ht="11.85" customHeight="1" x14ac:dyDescent="0.2">
      <c r="E2446" s="2" t="str">
        <f>$E$2</f>
        <v>BUDGET REPORT</v>
      </c>
    </row>
    <row r="2447" spans="1:5" ht="11.85" customHeight="1" x14ac:dyDescent="0.2">
      <c r="E2447" s="2" t="str">
        <f>$E$3</f>
        <v>FISCAL YEAR 2019 - 2020</v>
      </c>
    </row>
    <row r="2448" spans="1:5" ht="11.85" customHeight="1" x14ac:dyDescent="0.2">
      <c r="A2448" s="3" t="s">
        <v>1084</v>
      </c>
    </row>
    <row r="2449" spans="1:20" ht="11.85" customHeight="1" x14ac:dyDescent="0.2">
      <c r="A2449" s="3" t="s">
        <v>1133</v>
      </c>
    </row>
    <row r="2450" spans="1:20" ht="11.85" customHeight="1" x14ac:dyDescent="0.2">
      <c r="I2450" s="55" t="str">
        <f>$I$6</f>
        <v>(----- 2018-2019 ------)</v>
      </c>
      <c r="J2450" s="55"/>
      <c r="K2450" s="55"/>
      <c r="L2450" s="6"/>
      <c r="M2450" s="55" t="str">
        <f>$M$6</f>
        <v>2019-2020</v>
      </c>
      <c r="N2450" s="55"/>
      <c r="O2450" s="55"/>
      <c r="P2450" s="55"/>
      <c r="Q2450" s="55"/>
    </row>
    <row r="2451" spans="1:20" ht="11.85" customHeight="1" x14ac:dyDescent="0.2">
      <c r="C2451" s="7" t="str">
        <f>$C$7</f>
        <v>2015-2016</v>
      </c>
      <c r="D2451" s="6"/>
      <c r="E2451" s="7" t="str">
        <f>$E$7</f>
        <v>2016-2017</v>
      </c>
      <c r="F2451" s="6"/>
      <c r="G2451" s="7" t="str">
        <f>$G$7</f>
        <v>2017-2018</v>
      </c>
      <c r="H2451" s="6"/>
      <c r="I2451" s="7" t="s">
        <v>9</v>
      </c>
      <c r="J2451" s="6"/>
      <c r="K2451" s="8" t="str">
        <f>+$K$7</f>
        <v>PROJECTED</v>
      </c>
      <c r="L2451" s="6"/>
      <c r="M2451" s="8" t="str">
        <f>$M$7</f>
        <v>2019-2020</v>
      </c>
      <c r="N2451" s="6"/>
      <c r="O2451" s="8" t="str">
        <f>$O$7</f>
        <v>2019-2020</v>
      </c>
      <c r="P2451" s="6"/>
      <c r="Q2451" s="8" t="str">
        <f>$Q$7</f>
        <v>APPROVED</v>
      </c>
    </row>
    <row r="2452" spans="1:20" ht="11.85" customHeight="1" x14ac:dyDescent="0.2">
      <c r="A2452" s="9" t="s">
        <v>257</v>
      </c>
      <c r="C2452" s="10" t="s">
        <v>12</v>
      </c>
      <c r="D2452" s="6"/>
      <c r="E2452" s="10" t="s">
        <v>12</v>
      </c>
      <c r="F2452" s="6"/>
      <c r="G2452" s="10" t="s">
        <v>12</v>
      </c>
      <c r="H2452" s="6"/>
      <c r="I2452" s="10" t="s">
        <v>13</v>
      </c>
      <c r="J2452" s="6"/>
      <c r="K2452" s="11" t="s">
        <v>13</v>
      </c>
      <c r="L2452" s="6"/>
      <c r="M2452" s="11" t="str">
        <f>$M$8</f>
        <v>BASE</v>
      </c>
      <c r="N2452" s="6"/>
      <c r="O2452" s="11" t="str">
        <f>$O$8</f>
        <v>SUPPLEMENTAL</v>
      </c>
      <c r="P2452" s="6"/>
      <c r="Q2452" s="11" t="str">
        <f>$Q$8</f>
        <v>BUDGET</v>
      </c>
    </row>
    <row r="2453" spans="1:20" ht="11.85" customHeight="1" x14ac:dyDescent="0.2"/>
    <row r="2454" spans="1:20" ht="11.85" customHeight="1" x14ac:dyDescent="0.2">
      <c r="A2454" s="13" t="s">
        <v>258</v>
      </c>
    </row>
    <row r="2455" spans="1:20" ht="11.85" customHeight="1" x14ac:dyDescent="0.2">
      <c r="A2455" s="3" t="s">
        <v>1134</v>
      </c>
      <c r="C2455" s="2">
        <v>226320.28</v>
      </c>
      <c r="D2455" s="2"/>
      <c r="E2455" s="2">
        <v>218269.9</v>
      </c>
      <c r="F2455" s="2"/>
      <c r="G2455" s="2">
        <v>234709.4</v>
      </c>
      <c r="H2455" s="2"/>
      <c r="I2455" s="2">
        <v>254400</v>
      </c>
      <c r="J2455" s="2"/>
      <c r="K2455" s="4">
        <v>254400</v>
      </c>
      <c r="L2455" s="2"/>
      <c r="M2455" s="4">
        <v>262016</v>
      </c>
      <c r="N2455" s="2"/>
      <c r="O2455" s="4">
        <v>0</v>
      </c>
      <c r="P2455" s="2"/>
      <c r="Q2455" s="4">
        <f t="shared" ref="Q2455:Q2464" si="78">M2455+O2455</f>
        <v>262016</v>
      </c>
      <c r="T2455" s="14"/>
    </row>
    <row r="2456" spans="1:20" ht="11.85" customHeight="1" x14ac:dyDescent="0.2">
      <c r="A2456" s="3" t="s">
        <v>1135</v>
      </c>
      <c r="C2456" s="2">
        <v>11564.97</v>
      </c>
      <c r="D2456" s="2"/>
      <c r="E2456" s="2">
        <v>16592.73</v>
      </c>
      <c r="F2456" s="2"/>
      <c r="G2456" s="2">
        <v>10799.05</v>
      </c>
      <c r="H2456" s="2"/>
      <c r="I2456" s="2">
        <v>17000</v>
      </c>
      <c r="J2456" s="2"/>
      <c r="K2456" s="4">
        <v>17000</v>
      </c>
      <c r="L2456" s="2"/>
      <c r="M2456" s="4">
        <v>17000</v>
      </c>
      <c r="N2456" s="2"/>
      <c r="O2456" s="4">
        <v>0</v>
      </c>
      <c r="P2456" s="2"/>
      <c r="Q2456" s="4">
        <f t="shared" si="78"/>
        <v>17000</v>
      </c>
      <c r="T2456" s="14"/>
    </row>
    <row r="2457" spans="1:20" ht="11.85" customHeight="1" x14ac:dyDescent="0.2">
      <c r="A2457" s="3" t="s">
        <v>1136</v>
      </c>
      <c r="C2457" s="2">
        <v>600</v>
      </c>
      <c r="D2457" s="2"/>
      <c r="E2457" s="2">
        <v>737.5</v>
      </c>
      <c r="F2457" s="2"/>
      <c r="G2457" s="2">
        <v>225</v>
      </c>
      <c r="H2457" s="2"/>
      <c r="I2457" s="2">
        <v>900</v>
      </c>
      <c r="J2457" s="2"/>
      <c r="K2457" s="4">
        <v>900</v>
      </c>
      <c r="L2457" s="2"/>
      <c r="M2457" s="4">
        <v>900</v>
      </c>
      <c r="N2457" s="2"/>
      <c r="O2457" s="4">
        <v>0</v>
      </c>
      <c r="P2457" s="2"/>
      <c r="Q2457" s="4">
        <f t="shared" si="78"/>
        <v>900</v>
      </c>
      <c r="T2457" s="14"/>
    </row>
    <row r="2458" spans="1:20" ht="11.85" customHeight="1" x14ac:dyDescent="0.2">
      <c r="A2458" s="3" t="s">
        <v>1137</v>
      </c>
      <c r="C2458" s="2">
        <v>3640</v>
      </c>
      <c r="D2458" s="2"/>
      <c r="E2458" s="2">
        <v>3640</v>
      </c>
      <c r="F2458" s="2"/>
      <c r="G2458" s="2">
        <v>3640</v>
      </c>
      <c r="H2458" s="2"/>
      <c r="I2458" s="2">
        <v>3640</v>
      </c>
      <c r="J2458" s="2"/>
      <c r="K2458" s="4">
        <v>3640</v>
      </c>
      <c r="L2458" s="2"/>
      <c r="M2458" s="4">
        <v>3640</v>
      </c>
      <c r="N2458" s="2"/>
      <c r="O2458" s="4">
        <v>0</v>
      </c>
      <c r="P2458" s="2"/>
      <c r="Q2458" s="4">
        <f t="shared" si="78"/>
        <v>3640</v>
      </c>
      <c r="T2458" s="14"/>
    </row>
    <row r="2459" spans="1:20" ht="11.85" customHeight="1" x14ac:dyDescent="0.2">
      <c r="A2459" s="3" t="s">
        <v>1138</v>
      </c>
      <c r="C2459" s="2">
        <v>100</v>
      </c>
      <c r="D2459" s="2"/>
      <c r="E2459" s="2">
        <v>300</v>
      </c>
      <c r="F2459" s="2"/>
      <c r="G2459" s="2">
        <v>300</v>
      </c>
      <c r="H2459" s="2"/>
      <c r="I2459" s="2">
        <v>300</v>
      </c>
      <c r="J2459" s="2"/>
      <c r="K2459" s="4">
        <v>300</v>
      </c>
      <c r="L2459" s="2"/>
      <c r="M2459" s="4">
        <v>300</v>
      </c>
      <c r="N2459" s="2"/>
      <c r="O2459" s="4">
        <v>0</v>
      </c>
      <c r="P2459" s="2"/>
      <c r="Q2459" s="4">
        <f t="shared" si="78"/>
        <v>300</v>
      </c>
      <c r="T2459" s="14"/>
    </row>
    <row r="2460" spans="1:20" ht="11.85" customHeight="1" x14ac:dyDescent="0.2">
      <c r="A2460" s="3" t="s">
        <v>1139</v>
      </c>
      <c r="C2460" s="2">
        <v>36018.92</v>
      </c>
      <c r="D2460" s="2"/>
      <c r="E2460" s="2">
        <v>36186.04</v>
      </c>
      <c r="F2460" s="2"/>
      <c r="G2460" s="2">
        <v>43382.41</v>
      </c>
      <c r="H2460" s="2"/>
      <c r="I2460" s="2">
        <v>49837</v>
      </c>
      <c r="J2460" s="2"/>
      <c r="K2460" s="4">
        <v>49837</v>
      </c>
      <c r="L2460" s="2"/>
      <c r="M2460" s="4">
        <v>48239</v>
      </c>
      <c r="N2460" s="2"/>
      <c r="O2460" s="4">
        <v>0</v>
      </c>
      <c r="P2460" s="2"/>
      <c r="Q2460" s="4">
        <f t="shared" si="78"/>
        <v>48239</v>
      </c>
      <c r="T2460" s="14"/>
    </row>
    <row r="2461" spans="1:20" ht="11.85" customHeight="1" x14ac:dyDescent="0.2">
      <c r="A2461" s="3" t="s">
        <v>1140</v>
      </c>
      <c r="C2461" s="2">
        <v>25221</v>
      </c>
      <c r="D2461" s="2"/>
      <c r="E2461" s="2">
        <v>25684.86</v>
      </c>
      <c r="F2461" s="2"/>
      <c r="G2461" s="2">
        <v>26982.62</v>
      </c>
      <c r="H2461" s="2"/>
      <c r="I2461" s="2">
        <v>28640</v>
      </c>
      <c r="J2461" s="2"/>
      <c r="K2461" s="4">
        <v>28640</v>
      </c>
      <c r="L2461" s="2"/>
      <c r="M2461" s="4">
        <v>28425</v>
      </c>
      <c r="N2461" s="2"/>
      <c r="O2461" s="4">
        <v>0</v>
      </c>
      <c r="P2461" s="2"/>
      <c r="Q2461" s="4">
        <f t="shared" si="78"/>
        <v>28425</v>
      </c>
      <c r="T2461" s="14"/>
    </row>
    <row r="2462" spans="1:20" ht="11.85" customHeight="1" x14ac:dyDescent="0.2">
      <c r="A2462" s="3" t="s">
        <v>1141</v>
      </c>
      <c r="C2462" s="2">
        <v>2901.46</v>
      </c>
      <c r="D2462" s="2"/>
      <c r="E2462" s="2">
        <v>2848.24</v>
      </c>
      <c r="F2462" s="2"/>
      <c r="G2462" s="2">
        <v>2738.48</v>
      </c>
      <c r="H2462" s="2"/>
      <c r="I2462" s="2">
        <v>2835</v>
      </c>
      <c r="J2462" s="2"/>
      <c r="K2462" s="4">
        <v>2835</v>
      </c>
      <c r="L2462" s="2"/>
      <c r="M2462" s="4">
        <v>2931</v>
      </c>
      <c r="N2462" s="2"/>
      <c r="O2462" s="4">
        <v>0</v>
      </c>
      <c r="P2462" s="2"/>
      <c r="Q2462" s="4">
        <f t="shared" si="78"/>
        <v>2931</v>
      </c>
      <c r="T2462" s="14"/>
    </row>
    <row r="2463" spans="1:20" ht="11.85" customHeight="1" x14ac:dyDescent="0.2">
      <c r="A2463" s="3" t="s">
        <v>1142</v>
      </c>
      <c r="C2463" s="2">
        <v>693</v>
      </c>
      <c r="D2463" s="2"/>
      <c r="E2463" s="2">
        <v>36</v>
      </c>
      <c r="F2463" s="2"/>
      <c r="G2463" s="2">
        <v>648</v>
      </c>
      <c r="H2463" s="2"/>
      <c r="I2463" s="2">
        <v>720</v>
      </c>
      <c r="J2463" s="2"/>
      <c r="K2463" s="4">
        <v>720</v>
      </c>
      <c r="L2463" s="2"/>
      <c r="M2463" s="4">
        <v>454</v>
      </c>
      <c r="N2463" s="2"/>
      <c r="O2463" s="4">
        <v>0</v>
      </c>
      <c r="P2463" s="2"/>
      <c r="Q2463" s="4">
        <f t="shared" si="78"/>
        <v>454</v>
      </c>
      <c r="T2463" s="14"/>
    </row>
    <row r="2464" spans="1:20" ht="11.85" customHeight="1" x14ac:dyDescent="0.2">
      <c r="A2464" s="3" t="s">
        <v>1143</v>
      </c>
      <c r="C2464" s="15">
        <v>18398.46</v>
      </c>
      <c r="D2464" s="2"/>
      <c r="E2464" s="15">
        <v>18242.810000000001</v>
      </c>
      <c r="F2464" s="2"/>
      <c r="G2464" s="15">
        <v>18482.47</v>
      </c>
      <c r="H2464" s="2"/>
      <c r="I2464" s="15">
        <v>21170</v>
      </c>
      <c r="J2464" s="2"/>
      <c r="K2464" s="16">
        <v>21170</v>
      </c>
      <c r="L2464" s="2"/>
      <c r="M2464" s="16">
        <v>21763</v>
      </c>
      <c r="N2464" s="2"/>
      <c r="O2464" s="16">
        <v>0</v>
      </c>
      <c r="P2464" s="2"/>
      <c r="Q2464" s="16">
        <f t="shared" si="78"/>
        <v>21763</v>
      </c>
      <c r="T2464" s="14"/>
    </row>
    <row r="2465" spans="1:21" ht="11.85" customHeight="1" x14ac:dyDescent="0.2">
      <c r="A2465" s="3" t="s">
        <v>269</v>
      </c>
      <c r="C2465" s="2">
        <f>SUM(C2455:C2464)</f>
        <v>325458.09000000003</v>
      </c>
      <c r="D2465" s="2"/>
      <c r="E2465" s="2">
        <f>SUM(E2455:E2464)</f>
        <v>322538.07999999996</v>
      </c>
      <c r="F2465" s="2"/>
      <c r="G2465" s="2">
        <f>SUM(G2455:G2464)</f>
        <v>341907.42999999993</v>
      </c>
      <c r="H2465" s="2"/>
      <c r="I2465" s="2">
        <f>SUM(I2455:I2464)</f>
        <v>379442</v>
      </c>
      <c r="J2465" s="2"/>
      <c r="K2465" s="4">
        <f>SUM(K2455:K2464)</f>
        <v>379442</v>
      </c>
      <c r="L2465" s="2"/>
      <c r="M2465" s="4">
        <f>SUM(M2455:M2464)</f>
        <v>385668</v>
      </c>
      <c r="N2465" s="2"/>
      <c r="O2465" s="4">
        <f>SUM(O2455:O2464)</f>
        <v>0</v>
      </c>
      <c r="P2465" s="2"/>
      <c r="Q2465" s="4">
        <f>SUM(Q2455:Q2464)</f>
        <v>385668</v>
      </c>
      <c r="R2465" s="2"/>
      <c r="U2465" s="2"/>
    </row>
    <row r="2466" spans="1:21" ht="11.85" customHeight="1" x14ac:dyDescent="0.2">
      <c r="D2466" s="2"/>
      <c r="F2466" s="2"/>
      <c r="H2466" s="2"/>
      <c r="J2466" s="2"/>
      <c r="L2466" s="2"/>
      <c r="N2466" s="2"/>
      <c r="P2466" s="2"/>
    </row>
    <row r="2467" spans="1:21" ht="11.85" customHeight="1" x14ac:dyDescent="0.2">
      <c r="A2467" s="13" t="s">
        <v>270</v>
      </c>
      <c r="D2467" s="2"/>
      <c r="F2467" s="2"/>
      <c r="H2467" s="2"/>
      <c r="J2467" s="2"/>
      <c r="L2467" s="2"/>
      <c r="N2467" s="2"/>
      <c r="P2467" s="2"/>
    </row>
    <row r="2468" spans="1:21" ht="11.85" customHeight="1" x14ac:dyDescent="0.2">
      <c r="A2468" s="3" t="s">
        <v>1144</v>
      </c>
      <c r="C2468" s="2">
        <v>1923</v>
      </c>
      <c r="D2468" s="2"/>
      <c r="E2468" s="2">
        <v>3918</v>
      </c>
      <c r="F2468" s="2"/>
      <c r="G2468" s="2">
        <v>2000</v>
      </c>
      <c r="H2468" s="2"/>
      <c r="I2468" s="2">
        <v>4000</v>
      </c>
      <c r="J2468" s="2"/>
      <c r="K2468" s="4">
        <v>4000</v>
      </c>
      <c r="L2468" s="2"/>
      <c r="M2468" s="4">
        <v>4000</v>
      </c>
      <c r="N2468" s="2"/>
      <c r="O2468" s="4">
        <v>0</v>
      </c>
      <c r="P2468" s="2"/>
      <c r="Q2468" s="4">
        <f t="shared" ref="Q2468:Q2482" si="79">M2468+O2468</f>
        <v>4000</v>
      </c>
      <c r="T2468" s="14"/>
    </row>
    <row r="2469" spans="1:21" ht="11.85" customHeight="1" x14ac:dyDescent="0.2">
      <c r="A2469" s="3" t="s">
        <v>1145</v>
      </c>
      <c r="C2469" s="2">
        <v>1001.24</v>
      </c>
      <c r="D2469" s="2"/>
      <c r="E2469" s="2">
        <v>980.43</v>
      </c>
      <c r="F2469" s="2"/>
      <c r="G2469" s="2">
        <v>393.83</v>
      </c>
      <c r="H2469" s="2"/>
      <c r="I2469" s="2">
        <v>1000</v>
      </c>
      <c r="J2469" s="2"/>
      <c r="K2469" s="4">
        <v>1000</v>
      </c>
      <c r="L2469" s="2"/>
      <c r="M2469" s="4">
        <v>1000</v>
      </c>
      <c r="N2469" s="2"/>
      <c r="O2469" s="4">
        <v>0</v>
      </c>
      <c r="P2469" s="2"/>
      <c r="Q2469" s="4">
        <f t="shared" si="79"/>
        <v>1000</v>
      </c>
      <c r="T2469" s="14"/>
    </row>
    <row r="2470" spans="1:21" ht="11.85" customHeight="1" x14ac:dyDescent="0.2">
      <c r="A2470" s="3" t="s">
        <v>1146</v>
      </c>
      <c r="C2470" s="2">
        <v>12157.83</v>
      </c>
      <c r="D2470" s="2"/>
      <c r="E2470" s="2">
        <v>11980.39</v>
      </c>
      <c r="F2470" s="2"/>
      <c r="G2470" s="2">
        <v>20381.669999999998</v>
      </c>
      <c r="H2470" s="2"/>
      <c r="I2470" s="2">
        <v>20000</v>
      </c>
      <c r="J2470" s="2"/>
      <c r="K2470" s="4">
        <v>57000</v>
      </c>
      <c r="L2470" s="2"/>
      <c r="M2470" s="4">
        <v>20000</v>
      </c>
      <c r="N2470" s="2"/>
      <c r="O2470" s="4">
        <v>0</v>
      </c>
      <c r="P2470" s="2"/>
      <c r="Q2470" s="4">
        <f t="shared" si="79"/>
        <v>20000</v>
      </c>
      <c r="T2470" s="14"/>
    </row>
    <row r="2471" spans="1:21" ht="11.85" customHeight="1" x14ac:dyDescent="0.2">
      <c r="A2471" s="3" t="s">
        <v>1147</v>
      </c>
      <c r="C2471" s="2">
        <v>0</v>
      </c>
      <c r="D2471" s="2"/>
      <c r="E2471" s="2">
        <v>0</v>
      </c>
      <c r="F2471" s="2"/>
      <c r="G2471" s="2">
        <v>2520</v>
      </c>
      <c r="H2471" s="2"/>
      <c r="I2471" s="2">
        <v>42000</v>
      </c>
      <c r="J2471" s="2"/>
      <c r="K2471" s="4">
        <v>42000</v>
      </c>
      <c r="L2471" s="2"/>
      <c r="M2471" s="4">
        <v>30000</v>
      </c>
      <c r="N2471" s="2"/>
      <c r="O2471" s="4">
        <v>0</v>
      </c>
      <c r="P2471" s="2"/>
      <c r="Q2471" s="4">
        <f t="shared" si="79"/>
        <v>30000</v>
      </c>
      <c r="T2471" s="14"/>
    </row>
    <row r="2472" spans="1:21" ht="11.85" customHeight="1" x14ac:dyDescent="0.2">
      <c r="A2472" s="3" t="s">
        <v>1148</v>
      </c>
      <c r="C2472" s="2">
        <v>7927.12</v>
      </c>
      <c r="D2472" s="2"/>
      <c r="E2472" s="2">
        <v>8354.74</v>
      </c>
      <c r="F2472" s="2"/>
      <c r="G2472" s="2">
        <v>9174.85</v>
      </c>
      <c r="H2472" s="2"/>
      <c r="I2472" s="2">
        <v>10400</v>
      </c>
      <c r="J2472" s="2"/>
      <c r="K2472" s="4">
        <v>10400</v>
      </c>
      <c r="L2472" s="2"/>
      <c r="M2472" s="4">
        <v>11500</v>
      </c>
      <c r="N2472" s="2"/>
      <c r="O2472" s="4">
        <v>0</v>
      </c>
      <c r="P2472" s="2"/>
      <c r="Q2472" s="4">
        <f t="shared" si="79"/>
        <v>11500</v>
      </c>
      <c r="R2472" s="31"/>
      <c r="T2472" s="14"/>
    </row>
    <row r="2473" spans="1:21" ht="11.85" hidden="1" customHeight="1" x14ac:dyDescent="0.2">
      <c r="A2473" s="3" t="s">
        <v>1149</v>
      </c>
      <c r="C2473" s="2">
        <v>0</v>
      </c>
      <c r="D2473" s="2"/>
      <c r="E2473" s="2">
        <v>0</v>
      </c>
      <c r="F2473" s="2"/>
      <c r="G2473" s="2">
        <v>0</v>
      </c>
      <c r="H2473" s="2"/>
      <c r="I2473" s="2">
        <v>0</v>
      </c>
      <c r="J2473" s="2"/>
      <c r="K2473" s="4">
        <v>0</v>
      </c>
      <c r="L2473" s="2"/>
      <c r="M2473" s="4">
        <v>0</v>
      </c>
      <c r="N2473" s="2"/>
      <c r="O2473" s="4">
        <v>0</v>
      </c>
      <c r="P2473" s="2"/>
      <c r="Q2473" s="4">
        <f t="shared" si="79"/>
        <v>0</v>
      </c>
      <c r="T2473" s="14"/>
    </row>
    <row r="2474" spans="1:21" ht="11.85" customHeight="1" x14ac:dyDescent="0.2">
      <c r="A2474" s="3" t="s">
        <v>1150</v>
      </c>
      <c r="C2474" s="2">
        <v>0</v>
      </c>
      <c r="D2474" s="2"/>
      <c r="E2474" s="2">
        <v>0</v>
      </c>
      <c r="F2474" s="2"/>
      <c r="G2474" s="2">
        <v>0</v>
      </c>
      <c r="H2474" s="2"/>
      <c r="I2474" s="2">
        <v>0</v>
      </c>
      <c r="J2474" s="2"/>
      <c r="K2474" s="4">
        <v>0</v>
      </c>
      <c r="L2474" s="2"/>
      <c r="M2474" s="4">
        <v>0</v>
      </c>
      <c r="N2474" s="2"/>
      <c r="O2474" s="4">
        <v>0</v>
      </c>
      <c r="P2474" s="2"/>
      <c r="Q2474" s="4">
        <f t="shared" si="79"/>
        <v>0</v>
      </c>
      <c r="T2474" s="14"/>
    </row>
    <row r="2475" spans="1:21" ht="11.85" customHeight="1" x14ac:dyDescent="0.2">
      <c r="A2475" s="3" t="s">
        <v>1151</v>
      </c>
      <c r="C2475" s="2">
        <v>17739.3</v>
      </c>
      <c r="D2475" s="2"/>
      <c r="E2475" s="2">
        <v>20135.400000000001</v>
      </c>
      <c r="F2475" s="2"/>
      <c r="G2475" s="2">
        <v>25181.07</v>
      </c>
      <c r="H2475" s="2"/>
      <c r="I2475" s="2">
        <v>30000</v>
      </c>
      <c r="J2475" s="2"/>
      <c r="K2475" s="4">
        <v>30000</v>
      </c>
      <c r="L2475" s="2"/>
      <c r="M2475" s="4">
        <v>30000</v>
      </c>
      <c r="N2475" s="2"/>
      <c r="O2475" s="4">
        <v>0</v>
      </c>
      <c r="P2475" s="2"/>
      <c r="Q2475" s="4">
        <f t="shared" si="79"/>
        <v>30000</v>
      </c>
      <c r="T2475" s="14"/>
    </row>
    <row r="2476" spans="1:21" ht="11.85" customHeight="1" x14ac:dyDescent="0.2">
      <c r="A2476" s="3" t="s">
        <v>1152</v>
      </c>
      <c r="C2476" s="2">
        <v>0</v>
      </c>
      <c r="D2476" s="2"/>
      <c r="E2476" s="2">
        <v>0</v>
      </c>
      <c r="F2476" s="2"/>
      <c r="G2476" s="2">
        <v>0</v>
      </c>
      <c r="H2476" s="2"/>
      <c r="I2476" s="2">
        <v>0</v>
      </c>
      <c r="J2476" s="2"/>
      <c r="K2476" s="4">
        <v>0</v>
      </c>
      <c r="L2476" s="2"/>
      <c r="M2476" s="4">
        <v>0</v>
      </c>
      <c r="N2476" s="2"/>
      <c r="O2476" s="4">
        <v>0</v>
      </c>
      <c r="P2476" s="2"/>
      <c r="Q2476" s="4">
        <f t="shared" si="79"/>
        <v>0</v>
      </c>
      <c r="T2476" s="14"/>
    </row>
    <row r="2477" spans="1:21" ht="11.85" customHeight="1" x14ac:dyDescent="0.2">
      <c r="A2477" s="3" t="s">
        <v>1153</v>
      </c>
      <c r="C2477" s="2">
        <v>0</v>
      </c>
      <c r="D2477" s="2"/>
      <c r="E2477" s="2">
        <v>0</v>
      </c>
      <c r="F2477" s="2"/>
      <c r="G2477" s="2">
        <v>0</v>
      </c>
      <c r="H2477" s="2"/>
      <c r="I2477" s="2">
        <v>0</v>
      </c>
      <c r="J2477" s="2"/>
      <c r="K2477" s="4">
        <v>0</v>
      </c>
      <c r="L2477" s="2"/>
      <c r="M2477" s="4">
        <v>350</v>
      </c>
      <c r="N2477" s="2"/>
      <c r="O2477" s="4">
        <v>0</v>
      </c>
      <c r="P2477" s="2"/>
      <c r="Q2477" s="4">
        <f t="shared" si="79"/>
        <v>350</v>
      </c>
      <c r="T2477" s="14"/>
    </row>
    <row r="2478" spans="1:21" ht="11.85" customHeight="1" x14ac:dyDescent="0.2">
      <c r="A2478" s="3" t="s">
        <v>1154</v>
      </c>
      <c r="C2478" s="2">
        <v>0</v>
      </c>
      <c r="D2478" s="2"/>
      <c r="E2478" s="2">
        <v>0</v>
      </c>
      <c r="F2478" s="2"/>
      <c r="G2478" s="2">
        <v>0</v>
      </c>
      <c r="H2478" s="2"/>
      <c r="I2478" s="2">
        <v>350</v>
      </c>
      <c r="J2478" s="2"/>
      <c r="K2478" s="4">
        <v>350</v>
      </c>
      <c r="L2478" s="2"/>
      <c r="M2478" s="4">
        <v>1500</v>
      </c>
      <c r="N2478" s="2"/>
      <c r="O2478" s="4">
        <v>0</v>
      </c>
      <c r="P2478" s="2"/>
      <c r="Q2478" s="4">
        <f t="shared" si="79"/>
        <v>1500</v>
      </c>
      <c r="T2478" s="14"/>
    </row>
    <row r="2479" spans="1:21" ht="11.85" customHeight="1" x14ac:dyDescent="0.2">
      <c r="A2479" s="3" t="s">
        <v>1155</v>
      </c>
      <c r="C2479" s="2">
        <v>3863294.75</v>
      </c>
      <c r="D2479" s="2"/>
      <c r="E2479" s="2">
        <v>3610925.33</v>
      </c>
      <c r="F2479" s="2"/>
      <c r="G2479" s="2">
        <v>3868387.03</v>
      </c>
      <c r="H2479" s="2"/>
      <c r="I2479" s="2">
        <v>3650000</v>
      </c>
      <c r="J2479" s="2"/>
      <c r="K2479" s="4">
        <v>3650000</v>
      </c>
      <c r="L2479" s="2"/>
      <c r="M2479" s="4">
        <v>3300000</v>
      </c>
      <c r="N2479" s="2"/>
      <c r="O2479" s="4">
        <v>0</v>
      </c>
      <c r="P2479" s="2"/>
      <c r="Q2479" s="4">
        <f t="shared" si="79"/>
        <v>3300000</v>
      </c>
      <c r="T2479" s="14"/>
    </row>
    <row r="2480" spans="1:21" ht="11.85" customHeight="1" x14ac:dyDescent="0.2">
      <c r="A2480" s="3" t="s">
        <v>1156</v>
      </c>
      <c r="C2480" s="2">
        <v>0</v>
      </c>
      <c r="D2480" s="2"/>
      <c r="E2480" s="2">
        <v>0</v>
      </c>
      <c r="F2480" s="2"/>
      <c r="G2480" s="2">
        <v>0</v>
      </c>
      <c r="H2480" s="2"/>
      <c r="I2480" s="2">
        <v>734540</v>
      </c>
      <c r="J2480" s="2"/>
      <c r="K2480" s="4">
        <v>734540</v>
      </c>
      <c r="L2480" s="2"/>
      <c r="M2480" s="4">
        <v>682000</v>
      </c>
      <c r="N2480" s="2"/>
      <c r="O2480" s="4">
        <v>0</v>
      </c>
      <c r="P2480" s="2"/>
      <c r="Q2480" s="4">
        <f t="shared" si="79"/>
        <v>682000</v>
      </c>
      <c r="T2480" s="14"/>
    </row>
    <row r="2481" spans="1:20" ht="11.85" customHeight="1" x14ac:dyDescent="0.2">
      <c r="A2481" s="3" t="s">
        <v>1157</v>
      </c>
      <c r="C2481" s="2">
        <v>0</v>
      </c>
      <c r="D2481" s="2"/>
      <c r="E2481" s="2">
        <v>0</v>
      </c>
      <c r="F2481" s="2"/>
      <c r="G2481" s="2">
        <v>0</v>
      </c>
      <c r="H2481" s="2"/>
      <c r="I2481" s="2">
        <v>265500</v>
      </c>
      <c r="J2481" s="2"/>
      <c r="K2481" s="4">
        <v>265500</v>
      </c>
      <c r="L2481" s="2"/>
      <c r="M2481" s="4">
        <v>250500</v>
      </c>
      <c r="N2481" s="2"/>
      <c r="O2481" s="4">
        <v>0</v>
      </c>
      <c r="P2481" s="2"/>
      <c r="Q2481" s="4">
        <f t="shared" si="79"/>
        <v>250500</v>
      </c>
      <c r="T2481" s="14"/>
    </row>
    <row r="2482" spans="1:20" ht="11.85" customHeight="1" x14ac:dyDescent="0.2">
      <c r="A2482" s="3" t="s">
        <v>1158</v>
      </c>
      <c r="C2482" s="15">
        <v>32.1</v>
      </c>
      <c r="D2482" s="2"/>
      <c r="E2482" s="15">
        <v>4.3899999999999997</v>
      </c>
      <c r="F2482" s="2"/>
      <c r="G2482" s="15">
        <v>4.21</v>
      </c>
      <c r="H2482" s="2"/>
      <c r="I2482" s="15">
        <v>300</v>
      </c>
      <c r="J2482" s="2"/>
      <c r="K2482" s="16">
        <v>300</v>
      </c>
      <c r="L2482" s="2"/>
      <c r="M2482" s="16">
        <v>300</v>
      </c>
      <c r="N2482" s="2"/>
      <c r="O2482" s="16">
        <v>0</v>
      </c>
      <c r="P2482" s="2"/>
      <c r="Q2482" s="16">
        <f t="shared" si="79"/>
        <v>300</v>
      </c>
      <c r="T2482" s="14"/>
    </row>
    <row r="2483" spans="1:20" ht="11.85" customHeight="1" x14ac:dyDescent="0.2">
      <c r="A2483" s="3" t="s">
        <v>287</v>
      </c>
      <c r="C2483" s="2">
        <f>SUM(C2468:C2482)</f>
        <v>3904075.3400000003</v>
      </c>
      <c r="D2483" s="2"/>
      <c r="E2483" s="2">
        <f>SUM(E2468:E2482)</f>
        <v>3656298.68</v>
      </c>
      <c r="F2483" s="2"/>
      <c r="G2483" s="2">
        <f>SUM(G2468:G2482)</f>
        <v>3928042.6599999997</v>
      </c>
      <c r="H2483" s="2"/>
      <c r="I2483" s="2">
        <f>SUM(I2468:I2482)</f>
        <v>4758090</v>
      </c>
      <c r="J2483" s="2"/>
      <c r="K2483" s="4">
        <f>SUM(K2468:K2482)</f>
        <v>4795090</v>
      </c>
      <c r="L2483" s="2"/>
      <c r="M2483" s="4">
        <f>SUM(M2468:M2482)</f>
        <v>4331150</v>
      </c>
      <c r="N2483" s="2"/>
      <c r="O2483" s="4">
        <f>SUM(O2468:O2482)</f>
        <v>0</v>
      </c>
      <c r="P2483" s="2"/>
      <c r="Q2483" s="4">
        <f>SUM(Q2468:Q2482)</f>
        <v>4331150</v>
      </c>
      <c r="R2483" s="2"/>
    </row>
    <row r="2484" spans="1:20" ht="11.85" customHeight="1" x14ac:dyDescent="0.2">
      <c r="D2484" s="2"/>
      <c r="F2484" s="2"/>
      <c r="H2484" s="2"/>
      <c r="J2484" s="2"/>
      <c r="L2484" s="2"/>
      <c r="N2484" s="2"/>
      <c r="P2484" s="2"/>
    </row>
    <row r="2485" spans="1:20" ht="11.85" customHeight="1" x14ac:dyDescent="0.2">
      <c r="A2485" s="13" t="s">
        <v>288</v>
      </c>
      <c r="D2485" s="2"/>
      <c r="F2485" s="2"/>
      <c r="H2485" s="2"/>
      <c r="J2485" s="2"/>
      <c r="L2485" s="2"/>
      <c r="N2485" s="2"/>
      <c r="P2485" s="2"/>
    </row>
    <row r="2486" spans="1:20" ht="11.85" customHeight="1" x14ac:dyDescent="0.2">
      <c r="A2486" s="3" t="s">
        <v>1159</v>
      </c>
      <c r="C2486" s="2">
        <v>156.80000000000001</v>
      </c>
      <c r="D2486" s="2"/>
      <c r="E2486" s="2">
        <v>438.28</v>
      </c>
      <c r="F2486" s="2"/>
      <c r="G2486" s="2">
        <v>100</v>
      </c>
      <c r="H2486" s="2"/>
      <c r="I2486" s="2">
        <v>600</v>
      </c>
      <c r="J2486" s="2"/>
      <c r="K2486" s="4">
        <v>600</v>
      </c>
      <c r="L2486" s="2"/>
      <c r="M2486" s="4">
        <v>600</v>
      </c>
      <c r="N2486" s="2"/>
      <c r="O2486" s="4">
        <v>0</v>
      </c>
      <c r="P2486" s="2"/>
      <c r="Q2486" s="4">
        <f t="shared" ref="Q2486:Q2506" si="80">M2486+O2486</f>
        <v>600</v>
      </c>
      <c r="T2486" s="14"/>
    </row>
    <row r="2487" spans="1:20" ht="11.85" customHeight="1" x14ac:dyDescent="0.2">
      <c r="A2487" s="3" t="s">
        <v>1160</v>
      </c>
      <c r="C2487" s="2">
        <v>8968.2000000000007</v>
      </c>
      <c r="D2487" s="2"/>
      <c r="E2487" s="2">
        <v>9087.09</v>
      </c>
      <c r="F2487" s="2"/>
      <c r="G2487" s="2">
        <v>8750.7800000000007</v>
      </c>
      <c r="H2487" s="2"/>
      <c r="I2487" s="2">
        <v>10000</v>
      </c>
      <c r="J2487" s="2"/>
      <c r="K2487" s="4">
        <v>10000</v>
      </c>
      <c r="L2487" s="2"/>
      <c r="M2487" s="4">
        <v>10000</v>
      </c>
      <c r="N2487" s="2"/>
      <c r="O2487" s="4">
        <v>0</v>
      </c>
      <c r="P2487" s="2"/>
      <c r="Q2487" s="4">
        <f t="shared" si="80"/>
        <v>10000</v>
      </c>
      <c r="T2487" s="14"/>
    </row>
    <row r="2488" spans="1:20" ht="11.85" customHeight="1" x14ac:dyDescent="0.2">
      <c r="A2488" s="3" t="s">
        <v>1161</v>
      </c>
      <c r="C2488" s="2">
        <v>8764.7099999999991</v>
      </c>
      <c r="D2488" s="2"/>
      <c r="E2488" s="2">
        <v>12758.74</v>
      </c>
      <c r="F2488" s="2"/>
      <c r="G2488" s="2">
        <v>11927.18</v>
      </c>
      <c r="H2488" s="2"/>
      <c r="I2488" s="2">
        <v>13000</v>
      </c>
      <c r="J2488" s="2"/>
      <c r="K2488" s="4">
        <v>13000</v>
      </c>
      <c r="L2488" s="2"/>
      <c r="M2488" s="4">
        <v>13000</v>
      </c>
      <c r="N2488" s="2"/>
      <c r="O2488" s="4">
        <v>0</v>
      </c>
      <c r="P2488" s="2"/>
      <c r="Q2488" s="4">
        <f t="shared" si="80"/>
        <v>13000</v>
      </c>
      <c r="T2488" s="14"/>
    </row>
    <row r="2489" spans="1:20" ht="11.85" customHeight="1" x14ac:dyDescent="0.2">
      <c r="A2489" s="3" t="s">
        <v>1162</v>
      </c>
      <c r="C2489" s="2">
        <v>39092</v>
      </c>
      <c r="D2489" s="2"/>
      <c r="E2489" s="2">
        <v>67782.11</v>
      </c>
      <c r="F2489" s="2"/>
      <c r="G2489" s="2">
        <v>51824</v>
      </c>
      <c r="H2489" s="2"/>
      <c r="I2489" s="2">
        <v>50000</v>
      </c>
      <c r="J2489" s="2"/>
      <c r="K2489" s="4">
        <v>40000</v>
      </c>
      <c r="L2489" s="2"/>
      <c r="M2489" s="4">
        <v>50000</v>
      </c>
      <c r="N2489" s="2"/>
      <c r="O2489" s="4">
        <v>0</v>
      </c>
      <c r="P2489" s="2"/>
      <c r="Q2489" s="4">
        <f t="shared" si="80"/>
        <v>50000</v>
      </c>
      <c r="T2489" s="14"/>
    </row>
    <row r="2490" spans="1:20" ht="11.85" customHeight="1" x14ac:dyDescent="0.2">
      <c r="A2490" s="3" t="s">
        <v>1163</v>
      </c>
      <c r="C2490" s="2">
        <v>2852.74</v>
      </c>
      <c r="D2490" s="2"/>
      <c r="E2490" s="2">
        <v>3469.57</v>
      </c>
      <c r="F2490" s="2"/>
      <c r="G2490" s="2">
        <v>4783.4799999999996</v>
      </c>
      <c r="H2490" s="2"/>
      <c r="I2490" s="2">
        <v>5000</v>
      </c>
      <c r="J2490" s="2"/>
      <c r="K2490" s="4">
        <v>5000</v>
      </c>
      <c r="L2490" s="2"/>
      <c r="M2490" s="4">
        <v>5000</v>
      </c>
      <c r="N2490" s="2"/>
      <c r="O2490" s="4">
        <v>0</v>
      </c>
      <c r="P2490" s="2"/>
      <c r="Q2490" s="4">
        <f t="shared" si="80"/>
        <v>5000</v>
      </c>
      <c r="T2490" s="14"/>
    </row>
    <row r="2491" spans="1:20" ht="11.85" customHeight="1" x14ac:dyDescent="0.2">
      <c r="A2491" s="3" t="s">
        <v>1164</v>
      </c>
      <c r="C2491" s="2">
        <v>5195.22</v>
      </c>
      <c r="D2491" s="2"/>
      <c r="E2491" s="2">
        <v>7298.51</v>
      </c>
      <c r="F2491" s="2"/>
      <c r="G2491" s="2">
        <v>7915.29</v>
      </c>
      <c r="H2491" s="2"/>
      <c r="I2491" s="2">
        <v>9000</v>
      </c>
      <c r="J2491" s="2"/>
      <c r="K2491" s="4">
        <v>9000</v>
      </c>
      <c r="L2491" s="2"/>
      <c r="M2491" s="4">
        <v>9000</v>
      </c>
      <c r="N2491" s="2"/>
      <c r="O2491" s="4">
        <v>0</v>
      </c>
      <c r="P2491" s="2"/>
      <c r="Q2491" s="4">
        <f t="shared" si="80"/>
        <v>9000</v>
      </c>
      <c r="T2491" s="14"/>
    </row>
    <row r="2492" spans="1:20" ht="11.85" customHeight="1" x14ac:dyDescent="0.2">
      <c r="A2492" s="3" t="s">
        <v>1165</v>
      </c>
      <c r="C2492" s="2">
        <v>889.16</v>
      </c>
      <c r="D2492" s="2"/>
      <c r="E2492" s="2">
        <v>2077.0500000000002</v>
      </c>
      <c r="F2492" s="2"/>
      <c r="G2492" s="2">
        <v>2561.29</v>
      </c>
      <c r="H2492" s="2"/>
      <c r="I2492" s="2">
        <v>3000</v>
      </c>
      <c r="J2492" s="2"/>
      <c r="K2492" s="4">
        <v>3000</v>
      </c>
      <c r="L2492" s="2"/>
      <c r="M2492" s="4">
        <v>3000</v>
      </c>
      <c r="N2492" s="2"/>
      <c r="O2492" s="4">
        <v>0</v>
      </c>
      <c r="P2492" s="2"/>
      <c r="Q2492" s="4">
        <f t="shared" si="80"/>
        <v>3000</v>
      </c>
      <c r="T2492" s="14"/>
    </row>
    <row r="2493" spans="1:20" ht="11.85" customHeight="1" x14ac:dyDescent="0.2">
      <c r="A2493" s="3" t="s">
        <v>1166</v>
      </c>
      <c r="C2493" s="2">
        <v>0</v>
      </c>
      <c r="D2493" s="2"/>
      <c r="E2493" s="2">
        <v>0</v>
      </c>
      <c r="F2493" s="2"/>
      <c r="G2493" s="2">
        <v>0</v>
      </c>
      <c r="H2493" s="2"/>
      <c r="I2493" s="2">
        <v>0</v>
      </c>
      <c r="J2493" s="2"/>
      <c r="K2493" s="4">
        <v>0</v>
      </c>
      <c r="L2493" s="2"/>
      <c r="M2493" s="4">
        <v>0</v>
      </c>
      <c r="N2493" s="2"/>
      <c r="O2493" s="4">
        <v>0</v>
      </c>
      <c r="P2493" s="2"/>
      <c r="Q2493" s="4">
        <f t="shared" si="80"/>
        <v>0</v>
      </c>
      <c r="T2493" s="14"/>
    </row>
    <row r="2494" spans="1:20" ht="11.85" customHeight="1" x14ac:dyDescent="0.2">
      <c r="A2494" s="3" t="s">
        <v>1167</v>
      </c>
      <c r="C2494" s="2">
        <v>279.97000000000003</v>
      </c>
      <c r="D2494" s="2"/>
      <c r="E2494" s="2">
        <v>0</v>
      </c>
      <c r="F2494" s="2"/>
      <c r="G2494" s="2">
        <v>0</v>
      </c>
      <c r="H2494" s="2"/>
      <c r="I2494" s="2">
        <v>1000</v>
      </c>
      <c r="J2494" s="2"/>
      <c r="K2494" s="4">
        <v>1000</v>
      </c>
      <c r="L2494" s="2"/>
      <c r="M2494" s="4">
        <v>1000</v>
      </c>
      <c r="N2494" s="2"/>
      <c r="O2494" s="4">
        <v>0</v>
      </c>
      <c r="P2494" s="2"/>
      <c r="Q2494" s="4">
        <f t="shared" si="80"/>
        <v>1000</v>
      </c>
      <c r="T2494" s="14"/>
    </row>
    <row r="2495" spans="1:20" ht="11.85" customHeight="1" x14ac:dyDescent="0.2">
      <c r="A2495" s="3" t="s">
        <v>1168</v>
      </c>
      <c r="C2495" s="2">
        <v>34261.99</v>
      </c>
      <c r="D2495" s="2"/>
      <c r="E2495" s="2">
        <v>6363.87</v>
      </c>
      <c r="F2495" s="2"/>
      <c r="G2495" s="2">
        <v>10754.74</v>
      </c>
      <c r="H2495" s="2"/>
      <c r="I2495" s="2">
        <v>11000</v>
      </c>
      <c r="J2495" s="2"/>
      <c r="K2495" s="4">
        <v>11000</v>
      </c>
      <c r="L2495" s="2"/>
      <c r="M2495" s="4">
        <v>11000</v>
      </c>
      <c r="N2495" s="2"/>
      <c r="O2495" s="4">
        <v>0</v>
      </c>
      <c r="P2495" s="2"/>
      <c r="Q2495" s="4">
        <f t="shared" si="80"/>
        <v>11000</v>
      </c>
      <c r="T2495" s="14"/>
    </row>
    <row r="2496" spans="1:20" ht="11.85" customHeight="1" x14ac:dyDescent="0.2">
      <c r="A2496" s="3" t="s">
        <v>1169</v>
      </c>
      <c r="C2496" s="2">
        <v>772.97</v>
      </c>
      <c r="D2496" s="2"/>
      <c r="E2496" s="2">
        <v>2949.16</v>
      </c>
      <c r="F2496" s="2"/>
      <c r="G2496" s="2">
        <v>4442.63</v>
      </c>
      <c r="H2496" s="2"/>
      <c r="I2496" s="2">
        <v>1500</v>
      </c>
      <c r="J2496" s="2"/>
      <c r="K2496" s="4">
        <v>1500</v>
      </c>
      <c r="L2496" s="2"/>
      <c r="M2496" s="4">
        <v>1500</v>
      </c>
      <c r="N2496" s="2"/>
      <c r="O2496" s="4">
        <v>0</v>
      </c>
      <c r="P2496" s="2"/>
      <c r="Q2496" s="4">
        <f t="shared" si="80"/>
        <v>1500</v>
      </c>
      <c r="T2496" s="14"/>
    </row>
    <row r="2497" spans="1:21" ht="11.85" customHeight="1" x14ac:dyDescent="0.2">
      <c r="A2497" s="3" t="s">
        <v>1170</v>
      </c>
      <c r="C2497" s="2">
        <v>41330.339999999997</v>
      </c>
      <c r="D2497" s="2"/>
      <c r="E2497" s="2">
        <v>76775.5</v>
      </c>
      <c r="F2497" s="2"/>
      <c r="G2497" s="2">
        <v>43141.15</v>
      </c>
      <c r="H2497" s="2"/>
      <c r="I2497" s="2">
        <v>50000</v>
      </c>
      <c r="J2497" s="2"/>
      <c r="K2497" s="4">
        <v>60000</v>
      </c>
      <c r="L2497" s="2"/>
      <c r="M2497" s="4">
        <v>50000</v>
      </c>
      <c r="N2497" s="2"/>
      <c r="O2497" s="4">
        <v>0</v>
      </c>
      <c r="P2497" s="2"/>
      <c r="Q2497" s="4">
        <f t="shared" si="80"/>
        <v>50000</v>
      </c>
      <c r="T2497" s="14"/>
    </row>
    <row r="2498" spans="1:21" ht="11.85" customHeight="1" x14ac:dyDescent="0.2">
      <c r="A2498" s="3" t="s">
        <v>1171</v>
      </c>
      <c r="C2498" s="2">
        <v>736.72</v>
      </c>
      <c r="D2498" s="2"/>
      <c r="E2498" s="2">
        <v>776.49</v>
      </c>
      <c r="F2498" s="2"/>
      <c r="G2498" s="2">
        <v>1041.1300000000001</v>
      </c>
      <c r="H2498" s="2"/>
      <c r="I2498" s="2">
        <v>1300</v>
      </c>
      <c r="J2498" s="2"/>
      <c r="K2498" s="4">
        <v>1300</v>
      </c>
      <c r="L2498" s="2"/>
      <c r="M2498" s="4">
        <v>1300</v>
      </c>
      <c r="N2498" s="2"/>
      <c r="O2498" s="4">
        <v>0</v>
      </c>
      <c r="P2498" s="2"/>
      <c r="Q2498" s="4">
        <f t="shared" si="80"/>
        <v>1300</v>
      </c>
      <c r="T2498" s="14"/>
    </row>
    <row r="2499" spans="1:21" ht="11.85" customHeight="1" x14ac:dyDescent="0.2">
      <c r="A2499" s="3" t="s">
        <v>1172</v>
      </c>
      <c r="C2499" s="2">
        <v>605</v>
      </c>
      <c r="D2499" s="2"/>
      <c r="E2499" s="2">
        <v>543.23</v>
      </c>
      <c r="F2499" s="2"/>
      <c r="G2499" s="2">
        <v>530.73</v>
      </c>
      <c r="H2499" s="2"/>
      <c r="I2499" s="2">
        <v>715</v>
      </c>
      <c r="J2499" s="2"/>
      <c r="K2499" s="4">
        <v>715</v>
      </c>
      <c r="L2499" s="2"/>
      <c r="M2499" s="4">
        <v>715</v>
      </c>
      <c r="N2499" s="2"/>
      <c r="O2499" s="4">
        <v>0</v>
      </c>
      <c r="P2499" s="2"/>
      <c r="Q2499" s="4">
        <f t="shared" si="80"/>
        <v>715</v>
      </c>
      <c r="T2499" s="14"/>
    </row>
    <row r="2500" spans="1:21" ht="11.85" hidden="1" customHeight="1" x14ac:dyDescent="0.2">
      <c r="A2500" s="3" t="s">
        <v>1173</v>
      </c>
      <c r="C2500" s="2">
        <v>0</v>
      </c>
      <c r="D2500" s="2"/>
      <c r="E2500" s="2">
        <v>0</v>
      </c>
      <c r="F2500" s="2"/>
      <c r="G2500" s="2">
        <v>0</v>
      </c>
      <c r="H2500" s="2"/>
      <c r="I2500" s="2">
        <v>0</v>
      </c>
      <c r="J2500" s="2"/>
      <c r="K2500" s="4">
        <v>0</v>
      </c>
      <c r="L2500" s="2"/>
      <c r="M2500" s="4">
        <v>0</v>
      </c>
      <c r="N2500" s="2"/>
      <c r="O2500" s="4">
        <v>0</v>
      </c>
      <c r="P2500" s="2"/>
      <c r="Q2500" s="4">
        <f t="shared" si="80"/>
        <v>0</v>
      </c>
      <c r="T2500" s="14"/>
    </row>
    <row r="2501" spans="1:21" ht="11.85" hidden="1" customHeight="1" x14ac:dyDescent="0.2">
      <c r="A2501" s="3" t="s">
        <v>1174</v>
      </c>
      <c r="C2501" s="2">
        <v>0</v>
      </c>
      <c r="D2501" s="2"/>
      <c r="E2501" s="2">
        <v>0</v>
      </c>
      <c r="F2501" s="2"/>
      <c r="G2501" s="2">
        <v>0</v>
      </c>
      <c r="H2501" s="2"/>
      <c r="I2501" s="2">
        <v>0</v>
      </c>
      <c r="J2501" s="2"/>
      <c r="K2501" s="4">
        <v>0</v>
      </c>
      <c r="L2501" s="2"/>
      <c r="M2501" s="4">
        <v>0</v>
      </c>
      <c r="N2501" s="2"/>
      <c r="O2501" s="4">
        <v>0</v>
      </c>
      <c r="P2501" s="2"/>
      <c r="Q2501" s="4">
        <f t="shared" si="80"/>
        <v>0</v>
      </c>
      <c r="T2501" s="14"/>
    </row>
    <row r="2502" spans="1:21" ht="11.85" customHeight="1" x14ac:dyDescent="0.2">
      <c r="A2502" s="3" t="s">
        <v>1175</v>
      </c>
      <c r="C2502" s="2">
        <v>2362.59</v>
      </c>
      <c r="D2502" s="2"/>
      <c r="E2502" s="2">
        <v>2578.9499999999998</v>
      </c>
      <c r="F2502" s="2"/>
      <c r="G2502" s="2">
        <v>2932.17</v>
      </c>
      <c r="H2502" s="2"/>
      <c r="I2502" s="2">
        <v>3000</v>
      </c>
      <c r="J2502" s="2"/>
      <c r="K2502" s="4">
        <v>3000</v>
      </c>
      <c r="L2502" s="2"/>
      <c r="M2502" s="4">
        <v>3000</v>
      </c>
      <c r="N2502" s="2"/>
      <c r="O2502" s="4">
        <v>0</v>
      </c>
      <c r="P2502" s="2"/>
      <c r="Q2502" s="4">
        <f t="shared" si="80"/>
        <v>3000</v>
      </c>
      <c r="T2502" s="14"/>
    </row>
    <row r="2503" spans="1:21" ht="11.85" customHeight="1" x14ac:dyDescent="0.2">
      <c r="A2503" s="3" t="s">
        <v>1176</v>
      </c>
      <c r="C2503" s="2">
        <v>0</v>
      </c>
      <c r="D2503" s="2"/>
      <c r="E2503" s="2">
        <v>9654.76</v>
      </c>
      <c r="F2503" s="2"/>
      <c r="G2503" s="2">
        <v>13828.14</v>
      </c>
      <c r="H2503" s="2"/>
      <c r="I2503" s="2">
        <v>10000</v>
      </c>
      <c r="J2503" s="2"/>
      <c r="K2503" s="4">
        <v>10000</v>
      </c>
      <c r="L2503" s="2"/>
      <c r="M2503" s="4">
        <v>10000</v>
      </c>
      <c r="N2503" s="2"/>
      <c r="O2503" s="4">
        <v>0</v>
      </c>
      <c r="P2503" s="2"/>
      <c r="Q2503" s="4">
        <f t="shared" si="80"/>
        <v>10000</v>
      </c>
      <c r="T2503" s="14"/>
    </row>
    <row r="2504" spans="1:21" ht="11.85" customHeight="1" x14ac:dyDescent="0.2">
      <c r="A2504" s="3" t="s">
        <v>1177</v>
      </c>
      <c r="C2504" s="2">
        <v>20003</v>
      </c>
      <c r="D2504" s="2"/>
      <c r="E2504" s="2">
        <v>20000</v>
      </c>
      <c r="F2504" s="2"/>
      <c r="G2504" s="2">
        <v>23200</v>
      </c>
      <c r="H2504" s="2"/>
      <c r="I2504" s="2">
        <v>25000</v>
      </c>
      <c r="J2504" s="2"/>
      <c r="K2504" s="4">
        <v>25000</v>
      </c>
      <c r="L2504" s="2"/>
      <c r="M2504" s="4">
        <v>25000</v>
      </c>
      <c r="N2504" s="2"/>
      <c r="O2504" s="4">
        <v>0</v>
      </c>
      <c r="P2504" s="2"/>
      <c r="Q2504" s="4">
        <f t="shared" si="80"/>
        <v>25000</v>
      </c>
      <c r="T2504" s="14"/>
    </row>
    <row r="2505" spans="1:21" ht="11.85" hidden="1" customHeight="1" x14ac:dyDescent="0.2">
      <c r="A2505" s="3" t="s">
        <v>1178</v>
      </c>
      <c r="C2505" s="2">
        <v>0</v>
      </c>
      <c r="D2505" s="2"/>
      <c r="E2505" s="2">
        <v>0</v>
      </c>
      <c r="F2505" s="2"/>
      <c r="G2505" s="2">
        <v>0</v>
      </c>
      <c r="H2505" s="2"/>
      <c r="I2505" s="2">
        <v>0</v>
      </c>
      <c r="J2505" s="2"/>
      <c r="K2505" s="4">
        <v>0</v>
      </c>
      <c r="L2505" s="2"/>
      <c r="M2505" s="4">
        <v>0</v>
      </c>
      <c r="N2505" s="2"/>
      <c r="O2505" s="4">
        <v>0</v>
      </c>
      <c r="P2505" s="2"/>
      <c r="Q2505" s="4">
        <f t="shared" si="80"/>
        <v>0</v>
      </c>
      <c r="T2505" s="14"/>
    </row>
    <row r="2506" spans="1:21" ht="11.85" customHeight="1" x14ac:dyDescent="0.2">
      <c r="A2506" s="3" t="s">
        <v>1179</v>
      </c>
      <c r="C2506" s="15">
        <v>12985.4</v>
      </c>
      <c r="D2506" s="2"/>
      <c r="E2506" s="15">
        <v>11800.8</v>
      </c>
      <c r="F2506" s="2"/>
      <c r="G2506" s="15">
        <v>9676.9599999999991</v>
      </c>
      <c r="H2506" s="2"/>
      <c r="I2506" s="15">
        <v>7500</v>
      </c>
      <c r="J2506" s="2"/>
      <c r="K2506" s="16">
        <v>7500</v>
      </c>
      <c r="L2506" s="2"/>
      <c r="M2506" s="16">
        <v>6000</v>
      </c>
      <c r="N2506" s="2"/>
      <c r="O2506" s="16">
        <v>2000</v>
      </c>
      <c r="P2506" s="2"/>
      <c r="Q2506" s="16">
        <f t="shared" si="80"/>
        <v>8000</v>
      </c>
      <c r="T2506" s="14"/>
    </row>
    <row r="2507" spans="1:21" ht="11.85" customHeight="1" x14ac:dyDescent="0.2">
      <c r="A2507" s="3" t="s">
        <v>310</v>
      </c>
      <c r="C2507" s="2">
        <f>SUM(C2486:C2492)+SUM(C2493:C2506)</f>
        <v>179256.81</v>
      </c>
      <c r="D2507" s="2"/>
      <c r="E2507" s="2">
        <f>SUM(E2486:E2492)+SUM(E2493:E2506)</f>
        <v>234354.11</v>
      </c>
      <c r="F2507" s="2"/>
      <c r="G2507" s="2">
        <f>SUM(G2486:G2492)+SUM(G2493:G2506)</f>
        <v>197409.66999999998</v>
      </c>
      <c r="H2507" s="2"/>
      <c r="I2507" s="2">
        <f>SUM(I2486:I2492)+SUM(I2493:I2506)</f>
        <v>201615</v>
      </c>
      <c r="J2507" s="2"/>
      <c r="K2507" s="4">
        <f>SUM(K2486:K2492)+SUM(K2493:K2506)</f>
        <v>201615</v>
      </c>
      <c r="L2507" s="2"/>
      <c r="M2507" s="4">
        <f>SUM(M2486:M2492)+SUM(M2493:M2506)</f>
        <v>200115</v>
      </c>
      <c r="N2507" s="2"/>
      <c r="O2507" s="4">
        <f>SUM(O2486:O2492)+SUM(O2493:O2506)</f>
        <v>2000</v>
      </c>
      <c r="P2507" s="2"/>
      <c r="Q2507" s="4">
        <f>SUM(Q2486:Q2492)+SUM(Q2493:Q2506)</f>
        <v>202115</v>
      </c>
      <c r="R2507" s="4"/>
      <c r="U2507" s="2"/>
    </row>
    <row r="2508" spans="1:21" ht="11.85" customHeight="1" x14ac:dyDescent="0.2">
      <c r="D2508" s="2"/>
      <c r="F2508" s="2"/>
      <c r="H2508" s="2"/>
      <c r="J2508" s="2"/>
      <c r="L2508" s="2"/>
      <c r="N2508" s="2"/>
      <c r="P2508" s="2"/>
    </row>
    <row r="2509" spans="1:21" ht="11.85" customHeight="1" x14ac:dyDescent="0.2">
      <c r="A2509" s="3" t="s">
        <v>1180</v>
      </c>
      <c r="C2509" s="20">
        <v>11666</v>
      </c>
      <c r="D2509" s="2"/>
      <c r="E2509" s="20">
        <v>39770</v>
      </c>
      <c r="F2509" s="2"/>
      <c r="G2509" s="20">
        <v>236650.05</v>
      </c>
      <c r="H2509" s="2"/>
      <c r="I2509" s="20">
        <v>350000</v>
      </c>
      <c r="J2509" s="2"/>
      <c r="K2509" s="21">
        <v>436080</v>
      </c>
      <c r="L2509" s="2"/>
      <c r="M2509" s="21">
        <v>5000</v>
      </c>
      <c r="N2509" s="2"/>
      <c r="O2509" s="21">
        <v>0</v>
      </c>
      <c r="P2509" s="2"/>
      <c r="Q2509" s="21">
        <f>M2509+O2509</f>
        <v>5000</v>
      </c>
    </row>
    <row r="2510" spans="1:21" ht="11.85" customHeight="1" x14ac:dyDescent="0.2">
      <c r="A2510" s="3" t="s">
        <v>1181</v>
      </c>
      <c r="C2510" s="15">
        <v>0</v>
      </c>
      <c r="D2510" s="2"/>
      <c r="E2510" s="15">
        <v>96830</v>
      </c>
      <c r="F2510" s="2"/>
      <c r="G2510" s="15">
        <v>12530.57</v>
      </c>
      <c r="H2510" s="2"/>
      <c r="I2510" s="15">
        <v>0</v>
      </c>
      <c r="J2510" s="2"/>
      <c r="K2510" s="16">
        <v>750000</v>
      </c>
      <c r="L2510" s="2"/>
      <c r="M2510" s="16">
        <v>0</v>
      </c>
      <c r="N2510" s="2"/>
      <c r="O2510" s="16">
        <v>8000</v>
      </c>
      <c r="P2510" s="2"/>
      <c r="Q2510" s="16">
        <f>M2510+O2510</f>
        <v>8000</v>
      </c>
    </row>
    <row r="2511" spans="1:21" ht="11.85" customHeight="1" x14ac:dyDescent="0.2">
      <c r="A2511" s="3" t="s">
        <v>313</v>
      </c>
      <c r="C2511" s="2">
        <f>SUM(C2509:C2510)</f>
        <v>11666</v>
      </c>
      <c r="D2511" s="2"/>
      <c r="E2511" s="2">
        <f>SUM(E2509:E2510)</f>
        <v>136600</v>
      </c>
      <c r="F2511" s="2"/>
      <c r="G2511" s="2">
        <f>SUM(G2509:G2510)</f>
        <v>249180.62</v>
      </c>
      <c r="H2511" s="2"/>
      <c r="I2511" s="2">
        <f>SUM(I2509:I2510)</f>
        <v>350000</v>
      </c>
      <c r="J2511" s="2"/>
      <c r="K2511" s="4">
        <f>SUM(K2509:K2510)</f>
        <v>1186080</v>
      </c>
      <c r="L2511" s="2"/>
      <c r="M2511" s="4">
        <f>SUM(M2509:M2510)</f>
        <v>5000</v>
      </c>
      <c r="N2511" s="2"/>
      <c r="O2511" s="4">
        <f>SUM(O2509:O2510)</f>
        <v>8000</v>
      </c>
      <c r="P2511" s="2"/>
      <c r="Q2511" s="4">
        <f>SUM(Q2509:Q2510)</f>
        <v>13000</v>
      </c>
    </row>
    <row r="2512" spans="1:21" ht="11.85" customHeight="1" x14ac:dyDescent="0.2">
      <c r="A2512" s="1"/>
      <c r="B2512" s="1"/>
      <c r="E2512" s="2" t="str">
        <f>$E$1</f>
        <v>CITY OF BRADY</v>
      </c>
    </row>
    <row r="2513" spans="1:20" ht="11.85" customHeight="1" x14ac:dyDescent="0.2">
      <c r="E2513" s="2" t="str">
        <f>$E$2</f>
        <v>BUDGET REPORT</v>
      </c>
    </row>
    <row r="2514" spans="1:20" ht="11.85" customHeight="1" x14ac:dyDescent="0.2">
      <c r="E2514" s="2" t="str">
        <f>$E$3</f>
        <v>FISCAL YEAR 2019 - 2020</v>
      </c>
    </row>
    <row r="2515" spans="1:20" ht="11.85" customHeight="1" x14ac:dyDescent="0.2">
      <c r="A2515" s="3" t="s">
        <v>1084</v>
      </c>
    </row>
    <row r="2516" spans="1:20" ht="11.85" customHeight="1" x14ac:dyDescent="0.2">
      <c r="A2516" s="3" t="s">
        <v>1133</v>
      </c>
    </row>
    <row r="2517" spans="1:20" ht="11.85" customHeight="1" x14ac:dyDescent="0.2">
      <c r="I2517" s="55" t="str">
        <f>$I$6</f>
        <v>(----- 2018-2019 ------)</v>
      </c>
      <c r="J2517" s="55"/>
      <c r="K2517" s="55"/>
      <c r="L2517" s="6"/>
      <c r="M2517" s="55" t="str">
        <f>$M$6</f>
        <v>2019-2020</v>
      </c>
      <c r="N2517" s="55"/>
      <c r="O2517" s="55"/>
      <c r="P2517" s="55"/>
      <c r="Q2517" s="55"/>
    </row>
    <row r="2518" spans="1:20" ht="11.85" customHeight="1" x14ac:dyDescent="0.2">
      <c r="C2518" s="7" t="str">
        <f>$C$7</f>
        <v>2015-2016</v>
      </c>
      <c r="D2518" s="6"/>
      <c r="E2518" s="7" t="str">
        <f>$E$7</f>
        <v>2016-2017</v>
      </c>
      <c r="F2518" s="6"/>
      <c r="G2518" s="7" t="str">
        <f>$G$7</f>
        <v>2017-2018</v>
      </c>
      <c r="H2518" s="6"/>
      <c r="I2518" s="7" t="s">
        <v>9</v>
      </c>
      <c r="J2518" s="6"/>
      <c r="K2518" s="8" t="str">
        <f>+$K$7</f>
        <v>PROJECTED</v>
      </c>
      <c r="L2518" s="6"/>
      <c r="M2518" s="8" t="str">
        <f>$M$7</f>
        <v>2019-2020</v>
      </c>
      <c r="N2518" s="6"/>
      <c r="O2518" s="8" t="str">
        <f>$O$7</f>
        <v>2019-2020</v>
      </c>
      <c r="P2518" s="6"/>
      <c r="Q2518" s="8" t="str">
        <f>$Q$7</f>
        <v>APPROVED</v>
      </c>
    </row>
    <row r="2519" spans="1:20" ht="11.85" customHeight="1" x14ac:dyDescent="0.2">
      <c r="A2519" s="9" t="s">
        <v>257</v>
      </c>
      <c r="C2519" s="10" t="s">
        <v>12</v>
      </c>
      <c r="D2519" s="6"/>
      <c r="E2519" s="10" t="s">
        <v>12</v>
      </c>
      <c r="F2519" s="6"/>
      <c r="G2519" s="10" t="s">
        <v>12</v>
      </c>
      <c r="H2519" s="6"/>
      <c r="I2519" s="10" t="s">
        <v>13</v>
      </c>
      <c r="J2519" s="6"/>
      <c r="K2519" s="11" t="s">
        <v>13</v>
      </c>
      <c r="L2519" s="6"/>
      <c r="M2519" s="11" t="str">
        <f>$M$8</f>
        <v>BASE</v>
      </c>
      <c r="N2519" s="6"/>
      <c r="O2519" s="11" t="str">
        <f>$O$8</f>
        <v>SUPPLEMENTAL</v>
      </c>
      <c r="P2519" s="6"/>
      <c r="Q2519" s="11" t="str">
        <f>$Q$8</f>
        <v>BUDGET</v>
      </c>
    </row>
    <row r="2520" spans="1:20" ht="11.85" customHeight="1" x14ac:dyDescent="0.2">
      <c r="D2520" s="2"/>
      <c r="F2520" s="2"/>
      <c r="H2520" s="2"/>
      <c r="J2520" s="2"/>
      <c r="L2520" s="2"/>
      <c r="N2520" s="2"/>
      <c r="P2520" s="2"/>
    </row>
    <row r="2521" spans="1:20" ht="11.85" customHeight="1" x14ac:dyDescent="0.2">
      <c r="A2521" s="13" t="s">
        <v>976</v>
      </c>
      <c r="D2521" s="2"/>
      <c r="F2521" s="2"/>
      <c r="H2521" s="2"/>
      <c r="J2521" s="2"/>
      <c r="L2521" s="2"/>
      <c r="N2521" s="2"/>
      <c r="P2521" s="2"/>
    </row>
    <row r="2522" spans="1:20" ht="11.85" customHeight="1" x14ac:dyDescent="0.2">
      <c r="A2522" s="3" t="s">
        <v>1182</v>
      </c>
      <c r="C2522" s="2">
        <v>0</v>
      </c>
      <c r="D2522" s="2"/>
      <c r="E2522" s="2">
        <v>0</v>
      </c>
      <c r="F2522" s="2"/>
      <c r="G2522" s="2">
        <v>0</v>
      </c>
      <c r="H2522" s="2"/>
      <c r="I2522" s="2">
        <v>0</v>
      </c>
      <c r="J2522" s="2"/>
      <c r="K2522" s="4">
        <v>0</v>
      </c>
      <c r="L2522" s="2"/>
      <c r="M2522" s="4">
        <v>0</v>
      </c>
      <c r="N2522" s="2"/>
      <c r="O2522" s="4">
        <v>0</v>
      </c>
      <c r="P2522" s="2"/>
      <c r="Q2522" s="4">
        <f>M2522+O2522</f>
        <v>0</v>
      </c>
    </row>
    <row r="2523" spans="1:20" ht="11.85" customHeight="1" x14ac:dyDescent="0.2">
      <c r="A2523" s="3" t="s">
        <v>1183</v>
      </c>
      <c r="C2523" s="15">
        <v>0</v>
      </c>
      <c r="D2523" s="2"/>
      <c r="E2523" s="15">
        <v>0</v>
      </c>
      <c r="F2523" s="2"/>
      <c r="G2523" s="15">
        <v>0</v>
      </c>
      <c r="H2523" s="2"/>
      <c r="I2523" s="15">
        <v>0</v>
      </c>
      <c r="J2523" s="2"/>
      <c r="K2523" s="16">
        <v>0</v>
      </c>
      <c r="L2523" s="2"/>
      <c r="M2523" s="16">
        <v>0</v>
      </c>
      <c r="N2523" s="2"/>
      <c r="O2523" s="16">
        <v>0</v>
      </c>
      <c r="P2523" s="2"/>
      <c r="Q2523" s="16">
        <f>M2523+O2523</f>
        <v>0</v>
      </c>
    </row>
    <row r="2524" spans="1:20" ht="11.85" customHeight="1" x14ac:dyDescent="0.2">
      <c r="A2524" s="3" t="s">
        <v>978</v>
      </c>
      <c r="C2524" s="2">
        <f>SUM(C2522:C2523)</f>
        <v>0</v>
      </c>
      <c r="D2524" s="2"/>
      <c r="E2524" s="2">
        <f>SUM(E2522:E2523)</f>
        <v>0</v>
      </c>
      <c r="F2524" s="2"/>
      <c r="G2524" s="2">
        <f>SUM(G2522:G2523)</f>
        <v>0</v>
      </c>
      <c r="H2524" s="2"/>
      <c r="I2524" s="2">
        <f>SUM(I2522:I2523)</f>
        <v>0</v>
      </c>
      <c r="J2524" s="2"/>
      <c r="K2524" s="4">
        <f>SUM(K2522:K2523)</f>
        <v>0</v>
      </c>
      <c r="L2524" s="2"/>
      <c r="M2524" s="4">
        <f>SUM(M2522:M2523)</f>
        <v>0</v>
      </c>
      <c r="N2524" s="2"/>
      <c r="O2524" s="4">
        <f>SUM(O2522:O2523)</f>
        <v>0</v>
      </c>
      <c r="P2524" s="2"/>
      <c r="Q2524" s="4">
        <f>SUM(Q2522:Q2523)</f>
        <v>0</v>
      </c>
    </row>
    <row r="2525" spans="1:20" ht="11.85" customHeight="1" x14ac:dyDescent="0.2">
      <c r="D2525" s="2"/>
      <c r="F2525" s="2"/>
      <c r="H2525" s="2"/>
      <c r="J2525" s="2"/>
      <c r="L2525" s="2"/>
      <c r="N2525" s="2"/>
      <c r="P2525" s="2"/>
    </row>
    <row r="2526" spans="1:20" ht="11.85" customHeight="1" x14ac:dyDescent="0.2">
      <c r="A2526" s="13" t="s">
        <v>314</v>
      </c>
      <c r="D2526" s="2"/>
      <c r="F2526" s="2"/>
      <c r="H2526" s="2"/>
      <c r="J2526" s="2"/>
      <c r="L2526" s="2"/>
      <c r="N2526" s="2"/>
      <c r="P2526" s="2"/>
    </row>
    <row r="2527" spans="1:20" ht="11.85" customHeight="1" x14ac:dyDescent="0.2">
      <c r="A2527" s="3" t="s">
        <v>1184</v>
      </c>
      <c r="C2527" s="2">
        <v>70259.990000000005</v>
      </c>
      <c r="D2527" s="2"/>
      <c r="E2527" s="2">
        <v>58316.08</v>
      </c>
      <c r="F2527" s="2"/>
      <c r="G2527" s="2">
        <v>60439.92</v>
      </c>
      <c r="H2527" s="2"/>
      <c r="I2527" s="2">
        <v>60000</v>
      </c>
      <c r="J2527" s="2"/>
      <c r="K2527" s="4">
        <v>60000</v>
      </c>
      <c r="L2527" s="2"/>
      <c r="M2527" s="4">
        <v>55500</v>
      </c>
      <c r="N2527" s="2"/>
      <c r="O2527" s="4">
        <v>18000</v>
      </c>
      <c r="P2527" s="2"/>
      <c r="Q2527" s="4">
        <f t="shared" ref="Q2527:Q2532" si="81">M2527+O2527</f>
        <v>73500</v>
      </c>
      <c r="T2527" s="14"/>
    </row>
    <row r="2528" spans="1:20" ht="11.85" customHeight="1" x14ac:dyDescent="0.2">
      <c r="A2528" s="3" t="s">
        <v>1185</v>
      </c>
      <c r="C2528" s="2">
        <v>27500</v>
      </c>
      <c r="D2528" s="2"/>
      <c r="E2528" s="2">
        <v>0</v>
      </c>
      <c r="F2528" s="2"/>
      <c r="G2528" s="2">
        <v>0</v>
      </c>
      <c r="H2528" s="2"/>
      <c r="I2528" s="2">
        <v>0</v>
      </c>
      <c r="J2528" s="2"/>
      <c r="K2528" s="4">
        <v>0</v>
      </c>
      <c r="L2528" s="2"/>
      <c r="M2528" s="4">
        <v>0</v>
      </c>
      <c r="N2528" s="2"/>
      <c r="O2528" s="4">
        <v>130000</v>
      </c>
      <c r="P2528" s="2"/>
      <c r="Q2528" s="4">
        <f t="shared" si="81"/>
        <v>130000</v>
      </c>
    </row>
    <row r="2529" spans="1:23" ht="11.85" hidden="1" customHeight="1" x14ac:dyDescent="0.2">
      <c r="A2529" s="3" t="s">
        <v>1186</v>
      </c>
      <c r="C2529" s="2">
        <v>0</v>
      </c>
      <c r="D2529" s="2"/>
      <c r="E2529" s="2">
        <v>0</v>
      </c>
      <c r="F2529" s="2"/>
      <c r="G2529" s="2">
        <v>0</v>
      </c>
      <c r="H2529" s="2"/>
      <c r="I2529" s="2">
        <v>0</v>
      </c>
      <c r="J2529" s="2"/>
      <c r="K2529" s="4">
        <v>0</v>
      </c>
      <c r="L2529" s="2"/>
      <c r="M2529" s="4">
        <v>0</v>
      </c>
      <c r="N2529" s="2"/>
      <c r="O2529" s="4">
        <v>0</v>
      </c>
      <c r="P2529" s="2"/>
      <c r="Q2529" s="4">
        <f t="shared" si="81"/>
        <v>0</v>
      </c>
    </row>
    <row r="2530" spans="1:23" ht="11.85" customHeight="1" x14ac:dyDescent="0.2">
      <c r="A2530" s="3" t="s">
        <v>1187</v>
      </c>
      <c r="C2530" s="20">
        <v>2574649.19</v>
      </c>
      <c r="D2530" s="20"/>
      <c r="E2530" s="20">
        <v>2600000</v>
      </c>
      <c r="F2530" s="20"/>
      <c r="G2530" s="20">
        <v>2860000</v>
      </c>
      <c r="H2530" s="20"/>
      <c r="I2530" s="20">
        <v>1946863</v>
      </c>
      <c r="J2530" s="20"/>
      <c r="K2530" s="21">
        <v>1566863</v>
      </c>
      <c r="L2530" s="20"/>
      <c r="M2530" s="21">
        <v>2600000</v>
      </c>
      <c r="N2530" s="20"/>
      <c r="O2530" s="21">
        <v>0</v>
      </c>
      <c r="P2530" s="20"/>
      <c r="Q2530" s="4">
        <f t="shared" si="81"/>
        <v>2600000</v>
      </c>
    </row>
    <row r="2531" spans="1:23" ht="11.85" customHeight="1" x14ac:dyDescent="0.2">
      <c r="A2531" s="3" t="s">
        <v>1188</v>
      </c>
      <c r="C2531" s="20">
        <v>0</v>
      </c>
      <c r="D2531" s="2"/>
      <c r="E2531" s="20">
        <v>0</v>
      </c>
      <c r="F2531" s="2"/>
      <c r="G2531" s="20">
        <v>38400</v>
      </c>
      <c r="H2531" s="2"/>
      <c r="I2531" s="20">
        <v>0</v>
      </c>
      <c r="J2531" s="2"/>
      <c r="K2531" s="21">
        <v>0</v>
      </c>
      <c r="L2531" s="2"/>
      <c r="M2531" s="21">
        <v>0</v>
      </c>
      <c r="N2531" s="2"/>
      <c r="O2531" s="21">
        <v>0</v>
      </c>
      <c r="P2531" s="2"/>
      <c r="Q2531" s="21">
        <f t="shared" si="81"/>
        <v>0</v>
      </c>
    </row>
    <row r="2532" spans="1:23" ht="11.85" customHeight="1" x14ac:dyDescent="0.2">
      <c r="A2532" s="3" t="s">
        <v>1189</v>
      </c>
      <c r="C2532" s="15">
        <v>0</v>
      </c>
      <c r="D2532" s="2"/>
      <c r="E2532" s="15">
        <v>0</v>
      </c>
      <c r="F2532" s="2"/>
      <c r="G2532" s="15">
        <v>221500</v>
      </c>
      <c r="H2532" s="2"/>
      <c r="I2532" s="15">
        <v>0</v>
      </c>
      <c r="J2532" s="2"/>
      <c r="K2532" s="16">
        <v>0</v>
      </c>
      <c r="L2532" s="2"/>
      <c r="M2532" s="16">
        <v>0</v>
      </c>
      <c r="N2532" s="2"/>
      <c r="O2532" s="16">
        <v>0</v>
      </c>
      <c r="P2532" s="2"/>
      <c r="Q2532" s="16">
        <f t="shared" si="81"/>
        <v>0</v>
      </c>
      <c r="R2532" s="2"/>
      <c r="U2532" s="4"/>
    </row>
    <row r="2533" spans="1:23" ht="11.85" customHeight="1" x14ac:dyDescent="0.2">
      <c r="A2533" s="3" t="s">
        <v>318</v>
      </c>
      <c r="C2533" s="2">
        <f>SUM(C2527:C2532)</f>
        <v>2672409.1800000002</v>
      </c>
      <c r="D2533" s="2"/>
      <c r="E2533" s="2">
        <f>SUM(E2527:E2532)</f>
        <v>2658316.08</v>
      </c>
      <c r="F2533" s="2"/>
      <c r="G2533" s="2">
        <f>SUM(G2527:G2532)</f>
        <v>3180339.92</v>
      </c>
      <c r="H2533" s="2"/>
      <c r="I2533" s="2">
        <f>SUM(I2527:I2532)</f>
        <v>2006863</v>
      </c>
      <c r="J2533" s="2"/>
      <c r="K2533" s="4">
        <f>SUM(K2527:K2532)</f>
        <v>1626863</v>
      </c>
      <c r="L2533" s="2"/>
      <c r="M2533" s="4">
        <f>SUM(M2527:M2532)</f>
        <v>2655500</v>
      </c>
      <c r="N2533" s="2"/>
      <c r="O2533" s="4">
        <f>SUM(O2527:O2532)</f>
        <v>148000</v>
      </c>
      <c r="P2533" s="2"/>
      <c r="Q2533" s="4">
        <f>SUM(Q2527:Q2532)</f>
        <v>2803500</v>
      </c>
      <c r="R2533" s="2"/>
      <c r="U2533" s="4"/>
      <c r="V2533" s="39"/>
      <c r="W2533" s="2"/>
    </row>
    <row r="2534" spans="1:23" ht="11.85" customHeight="1" x14ac:dyDescent="0.2">
      <c r="D2534" s="2"/>
      <c r="F2534" s="2"/>
      <c r="H2534" s="2"/>
      <c r="J2534" s="2"/>
      <c r="L2534" s="2"/>
      <c r="N2534" s="2"/>
      <c r="P2534" s="2"/>
      <c r="T2534" s="14"/>
      <c r="U2534" s="4"/>
    </row>
    <row r="2535" spans="1:23" ht="11.85" customHeight="1" x14ac:dyDescent="0.2">
      <c r="A2535" s="3" t="s">
        <v>1190</v>
      </c>
      <c r="C2535" s="2">
        <f>C2465+C2483+C2507+C2511+C2524+C2533</f>
        <v>7092865.4199999999</v>
      </c>
      <c r="D2535" s="2"/>
      <c r="E2535" s="2">
        <f>E2465+E2483+E2507+E2511+E2524+E2533</f>
        <v>7008106.9500000002</v>
      </c>
      <c r="F2535" s="2"/>
      <c r="G2535" s="2">
        <f>G2465+G2483+G2507+G2511+G2524+G2533</f>
        <v>7896880.2999999998</v>
      </c>
      <c r="H2535" s="2"/>
      <c r="I2535" s="2">
        <f>I2465+I2483+I2507+I2511+I2524+I2533</f>
        <v>7696010</v>
      </c>
      <c r="J2535" s="2"/>
      <c r="K2535" s="4">
        <f>K2465+K2483+K2507+K2511+K2524+K2533</f>
        <v>8189090</v>
      </c>
      <c r="L2535" s="2"/>
      <c r="M2535" s="4">
        <f>M2465+M2483+M2507+M2511+M2524+M2533</f>
        <v>7577433</v>
      </c>
      <c r="N2535" s="2"/>
      <c r="O2535" s="4">
        <f>O2465+O2483+O2507+O2511+O2524+O2533</f>
        <v>158000</v>
      </c>
      <c r="P2535" s="2"/>
      <c r="Q2535" s="4">
        <f>Q2465+Q2483+Q2507+Q2511+Q2524+Q2533</f>
        <v>7735433</v>
      </c>
      <c r="R2535" s="2"/>
      <c r="U2535" s="4"/>
    </row>
    <row r="2536" spans="1:23" ht="11.85" customHeight="1" x14ac:dyDescent="0.2">
      <c r="R2536" s="2"/>
      <c r="U2536" s="4"/>
    </row>
    <row r="2537" spans="1:23" ht="11.85" customHeight="1" x14ac:dyDescent="0.2">
      <c r="U2537" s="4"/>
    </row>
    <row r="2538" spans="1:23" ht="11.85" customHeight="1" x14ac:dyDescent="0.2"/>
    <row r="2539" spans="1:23" ht="11.85" customHeight="1" x14ac:dyDescent="0.2"/>
    <row r="2540" spans="1:23" ht="11.85" customHeight="1" x14ac:dyDescent="0.2"/>
    <row r="2541" spans="1:23" ht="11.85" customHeight="1" x14ac:dyDescent="0.2"/>
    <row r="2542" spans="1:23" ht="11.85" customHeight="1" x14ac:dyDescent="0.2"/>
    <row r="2543" spans="1:23" ht="11.85" customHeight="1" x14ac:dyDescent="0.2"/>
    <row r="2544" spans="1:23" ht="11.85" customHeight="1" x14ac:dyDescent="0.2"/>
    <row r="2545" ht="11.85" customHeight="1" x14ac:dyDescent="0.2"/>
    <row r="2546" ht="11.85" customHeight="1" x14ac:dyDescent="0.2"/>
    <row r="2547" ht="11.85" customHeight="1" x14ac:dyDescent="0.2"/>
    <row r="2548" ht="11.85" customHeight="1" x14ac:dyDescent="0.2"/>
    <row r="2549" ht="11.85" customHeight="1" x14ac:dyDescent="0.2"/>
    <row r="2550" ht="11.85" customHeight="1" x14ac:dyDescent="0.2"/>
    <row r="2551" ht="11.85" customHeight="1" x14ac:dyDescent="0.2"/>
    <row r="2552" ht="11.85" customHeight="1" x14ac:dyDescent="0.2"/>
    <row r="2553" ht="11.85" customHeight="1" x14ac:dyDescent="0.2"/>
    <row r="2554" ht="11.85" customHeight="1" x14ac:dyDescent="0.2"/>
    <row r="2555" ht="11.85" customHeight="1" x14ac:dyDescent="0.2"/>
    <row r="2556" ht="11.85" customHeight="1" x14ac:dyDescent="0.2"/>
    <row r="2557" ht="11.85" customHeight="1" x14ac:dyDescent="0.2"/>
    <row r="2558" ht="11.85" customHeight="1" x14ac:dyDescent="0.2"/>
    <row r="2559" ht="11.85" customHeight="1" x14ac:dyDescent="0.2"/>
    <row r="2560" ht="11.85" customHeight="1" x14ac:dyDescent="0.2"/>
    <row r="2561" spans="1:5" ht="11.85" customHeight="1" x14ac:dyDescent="0.2"/>
    <row r="2562" spans="1:5" ht="11.85" customHeight="1" x14ac:dyDescent="0.2"/>
    <row r="2563" spans="1:5" ht="11.85" customHeight="1" x14ac:dyDescent="0.2"/>
    <row r="2564" spans="1:5" ht="11.85" customHeight="1" x14ac:dyDescent="0.2"/>
    <row r="2565" spans="1:5" ht="11.85" customHeight="1" x14ac:dyDescent="0.2"/>
    <row r="2566" spans="1:5" ht="11.85" customHeight="1" x14ac:dyDescent="0.2"/>
    <row r="2567" spans="1:5" ht="11.85" customHeight="1" x14ac:dyDescent="0.2"/>
    <row r="2568" spans="1:5" ht="11.85" customHeight="1" x14ac:dyDescent="0.2"/>
    <row r="2569" spans="1:5" ht="11.85" customHeight="1" x14ac:dyDescent="0.2"/>
    <row r="2570" spans="1:5" ht="11.85" customHeight="1" x14ac:dyDescent="0.2"/>
    <row r="2571" spans="1:5" ht="11.85" customHeight="1" x14ac:dyDescent="0.2"/>
    <row r="2572" spans="1:5" ht="11.85" customHeight="1" x14ac:dyDescent="0.2"/>
    <row r="2573" spans="1:5" ht="11.85" customHeight="1" x14ac:dyDescent="0.2"/>
    <row r="2574" spans="1:5" ht="11.85" customHeight="1" x14ac:dyDescent="0.2"/>
    <row r="2575" spans="1:5" ht="11.85" customHeight="1" x14ac:dyDescent="0.2">
      <c r="A2575" s="1"/>
      <c r="B2575" s="1"/>
      <c r="E2575" s="2" t="str">
        <f>$E$1</f>
        <v>CITY OF BRADY</v>
      </c>
    </row>
    <row r="2576" spans="1:5" ht="11.85" customHeight="1" x14ac:dyDescent="0.2">
      <c r="E2576" s="2" t="str">
        <f>$E$2</f>
        <v>BUDGET REPORT</v>
      </c>
    </row>
    <row r="2577" spans="1:20" ht="11.85" customHeight="1" x14ac:dyDescent="0.2">
      <c r="E2577" s="2" t="str">
        <f>$E$3</f>
        <v>FISCAL YEAR 2019 - 2020</v>
      </c>
    </row>
    <row r="2578" spans="1:20" ht="11.85" customHeight="1" x14ac:dyDescent="0.2">
      <c r="A2578" s="3" t="s">
        <v>1084</v>
      </c>
    </row>
    <row r="2579" spans="1:20" ht="11.85" customHeight="1" x14ac:dyDescent="0.2">
      <c r="A2579" s="3" t="s">
        <v>1191</v>
      </c>
    </row>
    <row r="2580" spans="1:20" ht="11.85" customHeight="1" x14ac:dyDescent="0.2">
      <c r="A2580" s="34" t="s">
        <v>1192</v>
      </c>
      <c r="I2580" s="55" t="str">
        <f>$I$6</f>
        <v>(----- 2018-2019 ------)</v>
      </c>
      <c r="J2580" s="55"/>
      <c r="K2580" s="55"/>
      <c r="L2580" s="6"/>
      <c r="M2580" s="55" t="str">
        <f>$M$6</f>
        <v>2019-2020</v>
      </c>
      <c r="N2580" s="55"/>
      <c r="O2580" s="55"/>
      <c r="P2580" s="55"/>
      <c r="Q2580" s="55"/>
    </row>
    <row r="2581" spans="1:20" ht="11.85" customHeight="1" x14ac:dyDescent="0.2">
      <c r="C2581" s="7" t="str">
        <f>$C$7</f>
        <v>2015-2016</v>
      </c>
      <c r="D2581" s="6"/>
      <c r="E2581" s="7" t="str">
        <f>$E$7</f>
        <v>2016-2017</v>
      </c>
      <c r="F2581" s="6"/>
      <c r="G2581" s="7" t="str">
        <f>$G$7</f>
        <v>2017-2018</v>
      </c>
      <c r="H2581" s="6"/>
      <c r="I2581" s="7" t="s">
        <v>9</v>
      </c>
      <c r="J2581" s="6"/>
      <c r="K2581" s="8" t="str">
        <f>+$K$7</f>
        <v>PROJECTED</v>
      </c>
      <c r="L2581" s="6"/>
      <c r="M2581" s="8" t="str">
        <f>$M$7</f>
        <v>2019-2020</v>
      </c>
      <c r="N2581" s="6"/>
      <c r="O2581" s="8" t="str">
        <f>$O$7</f>
        <v>2019-2020</v>
      </c>
      <c r="P2581" s="6"/>
      <c r="Q2581" s="8" t="str">
        <f>$Q$7</f>
        <v>APPROVED</v>
      </c>
    </row>
    <row r="2582" spans="1:20" ht="11.85" customHeight="1" x14ac:dyDescent="0.2">
      <c r="A2582" s="9" t="s">
        <v>257</v>
      </c>
      <c r="C2582" s="10" t="s">
        <v>12</v>
      </c>
      <c r="D2582" s="6"/>
      <c r="E2582" s="10" t="s">
        <v>12</v>
      </c>
      <c r="F2582" s="6"/>
      <c r="G2582" s="10" t="s">
        <v>12</v>
      </c>
      <c r="H2582" s="6"/>
      <c r="I2582" s="10" t="s">
        <v>13</v>
      </c>
      <c r="J2582" s="6"/>
      <c r="K2582" s="11" t="s">
        <v>13</v>
      </c>
      <c r="L2582" s="6"/>
      <c r="M2582" s="11" t="str">
        <f>$M$8</f>
        <v>BASE</v>
      </c>
      <c r="N2582" s="6"/>
      <c r="O2582" s="11" t="str">
        <f>$O$8</f>
        <v>SUPPLEMENTAL</v>
      </c>
      <c r="P2582" s="6"/>
      <c r="Q2582" s="11" t="str">
        <f>$Q$8</f>
        <v>BUDGET</v>
      </c>
    </row>
    <row r="2583" spans="1:20" ht="11.85" customHeight="1" x14ac:dyDescent="0.2"/>
    <row r="2584" spans="1:20" ht="11.85" customHeight="1" x14ac:dyDescent="0.2">
      <c r="A2584" s="13" t="s">
        <v>258</v>
      </c>
    </row>
    <row r="2585" spans="1:20" ht="11.85" customHeight="1" x14ac:dyDescent="0.2">
      <c r="A2585" s="3" t="s">
        <v>1193</v>
      </c>
      <c r="C2585" s="2">
        <v>82250.3</v>
      </c>
      <c r="D2585" s="2"/>
      <c r="E2585" s="2">
        <v>79712.56</v>
      </c>
      <c r="F2585" s="2"/>
      <c r="G2585" s="2">
        <v>0</v>
      </c>
      <c r="H2585" s="2"/>
      <c r="I2585" s="2">
        <v>0</v>
      </c>
      <c r="J2585" s="2"/>
      <c r="K2585" s="4">
        <v>0</v>
      </c>
      <c r="L2585" s="2"/>
      <c r="M2585" s="4">
        <v>0</v>
      </c>
      <c r="N2585" s="2"/>
      <c r="O2585" s="4">
        <v>0</v>
      </c>
      <c r="P2585" s="2"/>
      <c r="Q2585" s="4">
        <f t="shared" ref="Q2585:Q2593" si="82">M2585+O2585</f>
        <v>0</v>
      </c>
      <c r="T2585" s="14"/>
    </row>
    <row r="2586" spans="1:20" ht="11.85" customHeight="1" x14ac:dyDescent="0.2">
      <c r="A2586" s="3" t="s">
        <v>1194</v>
      </c>
      <c r="C2586" s="2">
        <v>11814.89</v>
      </c>
      <c r="D2586" s="2"/>
      <c r="E2586" s="2">
        <v>11867.64</v>
      </c>
      <c r="F2586" s="2"/>
      <c r="G2586" s="2">
        <v>0</v>
      </c>
      <c r="H2586" s="2"/>
      <c r="I2586" s="2">
        <v>0</v>
      </c>
      <c r="J2586" s="2"/>
      <c r="K2586" s="4">
        <v>0</v>
      </c>
      <c r="L2586" s="2"/>
      <c r="M2586" s="4">
        <v>0</v>
      </c>
      <c r="N2586" s="2"/>
      <c r="O2586" s="4">
        <v>0</v>
      </c>
      <c r="P2586" s="2"/>
      <c r="Q2586" s="4">
        <f t="shared" si="82"/>
        <v>0</v>
      </c>
      <c r="T2586" s="14"/>
    </row>
    <row r="2587" spans="1:20" ht="11.85" customHeight="1" x14ac:dyDescent="0.2">
      <c r="A2587" s="3" t="s">
        <v>1195</v>
      </c>
      <c r="C2587" s="2">
        <v>2400</v>
      </c>
      <c r="D2587" s="2"/>
      <c r="E2587" s="2">
        <v>2400</v>
      </c>
      <c r="F2587" s="2"/>
      <c r="G2587" s="2">
        <v>0</v>
      </c>
      <c r="H2587" s="2"/>
      <c r="I2587" s="2">
        <v>0</v>
      </c>
      <c r="J2587" s="2"/>
      <c r="K2587" s="4">
        <v>0</v>
      </c>
      <c r="L2587" s="2"/>
      <c r="M2587" s="4">
        <v>0</v>
      </c>
      <c r="N2587" s="2"/>
      <c r="O2587" s="4">
        <v>0</v>
      </c>
      <c r="P2587" s="2"/>
      <c r="Q2587" s="4">
        <f>M2587+O2587</f>
        <v>0</v>
      </c>
      <c r="T2587" s="14"/>
    </row>
    <row r="2588" spans="1:20" ht="11.85" customHeight="1" x14ac:dyDescent="0.2">
      <c r="A2588" s="3" t="s">
        <v>1196</v>
      </c>
      <c r="C2588" s="2">
        <v>3640</v>
      </c>
      <c r="D2588" s="2"/>
      <c r="E2588" s="2">
        <v>3640</v>
      </c>
      <c r="F2588" s="2"/>
      <c r="G2588" s="2">
        <v>0</v>
      </c>
      <c r="H2588" s="2"/>
      <c r="I2588" s="2">
        <v>0</v>
      </c>
      <c r="J2588" s="2"/>
      <c r="K2588" s="4">
        <v>0</v>
      </c>
      <c r="L2588" s="2"/>
      <c r="M2588" s="4">
        <v>0</v>
      </c>
      <c r="N2588" s="2"/>
      <c r="O2588" s="4">
        <v>0</v>
      </c>
      <c r="P2588" s="2"/>
      <c r="Q2588" s="4">
        <f t="shared" si="82"/>
        <v>0</v>
      </c>
      <c r="T2588" s="14"/>
    </row>
    <row r="2589" spans="1:20" ht="11.85" customHeight="1" x14ac:dyDescent="0.2">
      <c r="A2589" s="3" t="s">
        <v>1197</v>
      </c>
      <c r="C2589" s="2">
        <v>18792.48</v>
      </c>
      <c r="D2589" s="2"/>
      <c r="E2589" s="2">
        <v>19728</v>
      </c>
      <c r="F2589" s="2"/>
      <c r="G2589" s="2">
        <v>0</v>
      </c>
      <c r="H2589" s="2"/>
      <c r="I2589" s="2">
        <v>0</v>
      </c>
      <c r="J2589" s="2"/>
      <c r="K2589" s="4">
        <v>0</v>
      </c>
      <c r="L2589" s="2"/>
      <c r="M2589" s="4">
        <v>0</v>
      </c>
      <c r="N2589" s="2"/>
      <c r="O2589" s="4">
        <v>0</v>
      </c>
      <c r="P2589" s="2"/>
      <c r="Q2589" s="4">
        <f t="shared" si="82"/>
        <v>0</v>
      </c>
      <c r="T2589" s="14"/>
    </row>
    <row r="2590" spans="1:20" ht="11.85" customHeight="1" x14ac:dyDescent="0.2">
      <c r="A2590" s="3" t="s">
        <v>1198</v>
      </c>
      <c r="C2590" s="2">
        <v>9959.25</v>
      </c>
      <c r="D2590" s="2"/>
      <c r="E2590" s="2">
        <v>10446.36</v>
      </c>
      <c r="F2590" s="2"/>
      <c r="G2590" s="2">
        <v>0</v>
      </c>
      <c r="H2590" s="2"/>
      <c r="I2590" s="2">
        <v>0</v>
      </c>
      <c r="J2590" s="2"/>
      <c r="K2590" s="4">
        <v>0</v>
      </c>
      <c r="L2590" s="2"/>
      <c r="M2590" s="4">
        <v>0</v>
      </c>
      <c r="N2590" s="2"/>
      <c r="O2590" s="4">
        <v>0</v>
      </c>
      <c r="P2590" s="2"/>
      <c r="Q2590" s="4">
        <f t="shared" si="82"/>
        <v>0</v>
      </c>
      <c r="T2590" s="14"/>
    </row>
    <row r="2591" spans="1:20" ht="11.85" customHeight="1" x14ac:dyDescent="0.2">
      <c r="A2591" s="3" t="s">
        <v>1199</v>
      </c>
      <c r="C2591" s="2">
        <v>2265.02</v>
      </c>
      <c r="D2591" s="2"/>
      <c r="E2591" s="2">
        <v>2201.4</v>
      </c>
      <c r="F2591" s="2"/>
      <c r="G2591" s="2">
        <v>0</v>
      </c>
      <c r="H2591" s="2"/>
      <c r="I2591" s="2">
        <v>0</v>
      </c>
      <c r="J2591" s="2"/>
      <c r="K2591" s="4">
        <v>0</v>
      </c>
      <c r="L2591" s="2"/>
      <c r="M2591" s="4">
        <v>0</v>
      </c>
      <c r="N2591" s="2"/>
      <c r="O2591" s="4">
        <v>0</v>
      </c>
      <c r="P2591" s="2"/>
      <c r="Q2591" s="4">
        <f t="shared" si="82"/>
        <v>0</v>
      </c>
      <c r="T2591" s="14"/>
    </row>
    <row r="2592" spans="1:20" ht="11.85" customHeight="1" x14ac:dyDescent="0.2">
      <c r="A2592" s="3" t="s">
        <v>1200</v>
      </c>
      <c r="C2592" s="2">
        <v>408.12</v>
      </c>
      <c r="D2592" s="2"/>
      <c r="E2592" s="2">
        <v>35.869999999999997</v>
      </c>
      <c r="F2592" s="2"/>
      <c r="G2592" s="2">
        <v>0</v>
      </c>
      <c r="H2592" s="2"/>
      <c r="I2592" s="2">
        <v>0</v>
      </c>
      <c r="J2592" s="2"/>
      <c r="K2592" s="4">
        <v>0</v>
      </c>
      <c r="L2592" s="2"/>
      <c r="M2592" s="4">
        <v>0</v>
      </c>
      <c r="N2592" s="2"/>
      <c r="O2592" s="4">
        <v>0</v>
      </c>
      <c r="P2592" s="2"/>
      <c r="Q2592" s="4">
        <f t="shared" si="82"/>
        <v>0</v>
      </c>
      <c r="T2592" s="14"/>
    </row>
    <row r="2593" spans="1:21" ht="11.85" customHeight="1" x14ac:dyDescent="0.2">
      <c r="A2593" s="3" t="s">
        <v>1201</v>
      </c>
      <c r="C2593" s="15">
        <v>7591.64</v>
      </c>
      <c r="D2593" s="2"/>
      <c r="E2593" s="15">
        <v>7397.34</v>
      </c>
      <c r="F2593" s="2"/>
      <c r="G2593" s="15">
        <v>0</v>
      </c>
      <c r="H2593" s="2"/>
      <c r="I2593" s="15">
        <v>0</v>
      </c>
      <c r="J2593" s="2"/>
      <c r="K2593" s="16">
        <v>0</v>
      </c>
      <c r="L2593" s="2"/>
      <c r="M2593" s="16">
        <v>0</v>
      </c>
      <c r="N2593" s="2"/>
      <c r="O2593" s="16">
        <v>0</v>
      </c>
      <c r="P2593" s="2"/>
      <c r="Q2593" s="16">
        <f t="shared" si="82"/>
        <v>0</v>
      </c>
      <c r="T2593" s="14"/>
    </row>
    <row r="2594" spans="1:21" ht="11.85" customHeight="1" x14ac:dyDescent="0.2">
      <c r="A2594" s="3" t="s">
        <v>269</v>
      </c>
      <c r="C2594" s="2">
        <f>SUM(C2585:C2593)</f>
        <v>139121.70000000001</v>
      </c>
      <c r="D2594" s="2"/>
      <c r="E2594" s="2">
        <f>SUM(E2585:E2593)</f>
        <v>137429.16999999998</v>
      </c>
      <c r="F2594" s="2"/>
      <c r="G2594" s="2">
        <f>SUM(G2585:G2593)</f>
        <v>0</v>
      </c>
      <c r="H2594" s="2"/>
      <c r="I2594" s="2">
        <f>SUM(I2585:I2593)</f>
        <v>0</v>
      </c>
      <c r="J2594" s="2"/>
      <c r="K2594" s="4">
        <f>SUM(K2585:K2593)</f>
        <v>0</v>
      </c>
      <c r="L2594" s="2"/>
      <c r="M2594" s="4">
        <f>SUM(M2585:M2593)</f>
        <v>0</v>
      </c>
      <c r="N2594" s="2"/>
      <c r="O2594" s="4">
        <f>SUM(O2585:O2593)</f>
        <v>0</v>
      </c>
      <c r="P2594" s="2"/>
      <c r="Q2594" s="4">
        <f>SUM(Q2585:Q2593)</f>
        <v>0</v>
      </c>
      <c r="R2594" s="2"/>
      <c r="U2594" s="2"/>
    </row>
    <row r="2595" spans="1:21" ht="11.85" customHeight="1" x14ac:dyDescent="0.2">
      <c r="D2595" s="2"/>
      <c r="F2595" s="2"/>
      <c r="H2595" s="2"/>
      <c r="J2595" s="2"/>
      <c r="L2595" s="2"/>
      <c r="N2595" s="2"/>
      <c r="P2595" s="2"/>
    </row>
    <row r="2596" spans="1:21" ht="11.85" customHeight="1" x14ac:dyDescent="0.2">
      <c r="A2596" s="13" t="s">
        <v>270</v>
      </c>
      <c r="D2596" s="2"/>
      <c r="F2596" s="2"/>
      <c r="H2596" s="2"/>
      <c r="J2596" s="2"/>
      <c r="L2596" s="2"/>
      <c r="N2596" s="2"/>
      <c r="P2596" s="2"/>
    </row>
    <row r="2597" spans="1:21" ht="11.85" customHeight="1" x14ac:dyDescent="0.2">
      <c r="A2597" s="3" t="s">
        <v>1202</v>
      </c>
      <c r="C2597" s="2">
        <v>0</v>
      </c>
      <c r="D2597" s="2"/>
      <c r="E2597" s="2">
        <v>124.95</v>
      </c>
      <c r="F2597" s="2"/>
      <c r="G2597" s="2">
        <v>0</v>
      </c>
      <c r="H2597" s="2"/>
      <c r="I2597" s="2">
        <v>0</v>
      </c>
      <c r="J2597" s="2"/>
      <c r="K2597" s="4">
        <v>0</v>
      </c>
      <c r="L2597" s="2"/>
      <c r="M2597" s="4">
        <v>0</v>
      </c>
      <c r="N2597" s="2"/>
      <c r="O2597" s="4">
        <v>0</v>
      </c>
      <c r="P2597" s="2"/>
      <c r="Q2597" s="4">
        <f t="shared" ref="Q2597:Q2609" si="83">M2597+O2597</f>
        <v>0</v>
      </c>
      <c r="T2597" s="14"/>
    </row>
    <row r="2598" spans="1:21" ht="11.85" customHeight="1" x14ac:dyDescent="0.2">
      <c r="A2598" s="3" t="s">
        <v>1203</v>
      </c>
      <c r="C2598" s="2">
        <v>73959.38</v>
      </c>
      <c r="D2598" s="2"/>
      <c r="E2598" s="2">
        <v>71534.33</v>
      </c>
      <c r="F2598" s="2"/>
      <c r="G2598" s="2">
        <v>0</v>
      </c>
      <c r="H2598" s="2"/>
      <c r="I2598" s="2">
        <v>0</v>
      </c>
      <c r="J2598" s="2"/>
      <c r="K2598" s="4">
        <v>0</v>
      </c>
      <c r="L2598" s="2"/>
      <c r="M2598" s="4">
        <v>0</v>
      </c>
      <c r="N2598" s="2"/>
      <c r="O2598" s="4">
        <v>0</v>
      </c>
      <c r="P2598" s="2"/>
      <c r="Q2598" s="4">
        <f t="shared" si="83"/>
        <v>0</v>
      </c>
      <c r="T2598" s="14"/>
    </row>
    <row r="2599" spans="1:21" ht="11.85" customHeight="1" x14ac:dyDescent="0.2">
      <c r="A2599" s="3" t="s">
        <v>1204</v>
      </c>
      <c r="C2599" s="2">
        <v>0</v>
      </c>
      <c r="D2599" s="2"/>
      <c r="E2599" s="2">
        <v>11056.1</v>
      </c>
      <c r="F2599" s="2"/>
      <c r="G2599" s="2">
        <v>0</v>
      </c>
      <c r="H2599" s="2"/>
      <c r="I2599" s="2">
        <v>0</v>
      </c>
      <c r="J2599" s="2"/>
      <c r="K2599" s="4">
        <v>0</v>
      </c>
      <c r="L2599" s="2"/>
      <c r="M2599" s="4">
        <v>0</v>
      </c>
      <c r="N2599" s="2"/>
      <c r="O2599" s="4">
        <v>0</v>
      </c>
      <c r="P2599" s="2"/>
      <c r="Q2599" s="4">
        <f t="shared" si="83"/>
        <v>0</v>
      </c>
      <c r="T2599" s="14"/>
    </row>
    <row r="2600" spans="1:21" ht="11.85" customHeight="1" x14ac:dyDescent="0.2">
      <c r="A2600" s="3" t="s">
        <v>1205</v>
      </c>
      <c r="C2600" s="2">
        <v>8211.69</v>
      </c>
      <c r="D2600" s="2"/>
      <c r="E2600" s="2">
        <v>12824.17</v>
      </c>
      <c r="F2600" s="2"/>
      <c r="G2600" s="2">
        <v>0</v>
      </c>
      <c r="H2600" s="2"/>
      <c r="I2600" s="2">
        <v>0</v>
      </c>
      <c r="J2600" s="2"/>
      <c r="K2600" s="4">
        <v>0</v>
      </c>
      <c r="L2600" s="2"/>
      <c r="M2600" s="4">
        <v>0</v>
      </c>
      <c r="N2600" s="2"/>
      <c r="O2600" s="4">
        <v>0</v>
      </c>
      <c r="P2600" s="2"/>
      <c r="Q2600" s="4">
        <f t="shared" si="83"/>
        <v>0</v>
      </c>
      <c r="T2600" s="14"/>
    </row>
    <row r="2601" spans="1:21" ht="11.85" hidden="1" customHeight="1" x14ac:dyDescent="0.2">
      <c r="A2601" s="3" t="s">
        <v>1206</v>
      </c>
      <c r="C2601" s="2">
        <v>0</v>
      </c>
      <c r="D2601" s="2"/>
      <c r="E2601" s="2">
        <v>0</v>
      </c>
      <c r="F2601" s="2"/>
      <c r="G2601" s="2">
        <v>0</v>
      </c>
      <c r="H2601" s="2"/>
      <c r="I2601" s="2">
        <v>0</v>
      </c>
      <c r="J2601" s="2"/>
      <c r="K2601" s="4">
        <v>0</v>
      </c>
      <c r="L2601" s="2"/>
      <c r="M2601" s="4">
        <v>0</v>
      </c>
      <c r="N2601" s="2"/>
      <c r="O2601" s="4">
        <v>0</v>
      </c>
      <c r="P2601" s="2"/>
      <c r="Q2601" s="4">
        <f t="shared" si="83"/>
        <v>0</v>
      </c>
      <c r="T2601" s="14"/>
    </row>
    <row r="2602" spans="1:21" ht="11.85" hidden="1" customHeight="1" x14ac:dyDescent="0.2">
      <c r="A2602" s="3" t="s">
        <v>1207</v>
      </c>
      <c r="C2602" s="2">
        <v>0</v>
      </c>
      <c r="D2602" s="2"/>
      <c r="E2602" s="2">
        <v>0</v>
      </c>
      <c r="F2602" s="2"/>
      <c r="G2602" s="2">
        <v>0</v>
      </c>
      <c r="H2602" s="2"/>
      <c r="I2602" s="2">
        <v>0</v>
      </c>
      <c r="J2602" s="2"/>
      <c r="K2602" s="4">
        <v>0</v>
      </c>
      <c r="L2602" s="2"/>
      <c r="M2602" s="4">
        <v>0</v>
      </c>
      <c r="N2602" s="2"/>
      <c r="O2602" s="4">
        <v>0</v>
      </c>
      <c r="P2602" s="2"/>
      <c r="Q2602" s="4">
        <f t="shared" si="83"/>
        <v>0</v>
      </c>
      <c r="T2602" s="14"/>
    </row>
    <row r="2603" spans="1:21" ht="11.85" customHeight="1" x14ac:dyDescent="0.2">
      <c r="A2603" s="3" t="s">
        <v>1208</v>
      </c>
      <c r="C2603" s="2">
        <v>6988.91</v>
      </c>
      <c r="D2603" s="2"/>
      <c r="E2603" s="2">
        <v>7316.76</v>
      </c>
      <c r="F2603" s="2"/>
      <c r="G2603" s="2">
        <v>0</v>
      </c>
      <c r="H2603" s="2"/>
      <c r="I2603" s="2">
        <v>0</v>
      </c>
      <c r="J2603" s="2"/>
      <c r="K2603" s="4">
        <v>0</v>
      </c>
      <c r="L2603" s="2"/>
      <c r="M2603" s="4">
        <v>0</v>
      </c>
      <c r="N2603" s="2"/>
      <c r="O2603" s="4">
        <v>0</v>
      </c>
      <c r="P2603" s="2"/>
      <c r="Q2603" s="4">
        <f t="shared" si="83"/>
        <v>0</v>
      </c>
      <c r="T2603" s="14"/>
    </row>
    <row r="2604" spans="1:21" ht="11.85" customHeight="1" x14ac:dyDescent="0.2">
      <c r="A2604" s="3" t="s">
        <v>1209</v>
      </c>
      <c r="C2604" s="2">
        <v>0</v>
      </c>
      <c r="D2604" s="2"/>
      <c r="E2604" s="2">
        <v>0</v>
      </c>
      <c r="F2604" s="2"/>
      <c r="G2604" s="2">
        <v>0</v>
      </c>
      <c r="H2604" s="2"/>
      <c r="I2604" s="2">
        <v>0</v>
      </c>
      <c r="J2604" s="2"/>
      <c r="K2604" s="4">
        <v>0</v>
      </c>
      <c r="L2604" s="2"/>
      <c r="M2604" s="4">
        <v>0</v>
      </c>
      <c r="N2604" s="2"/>
      <c r="O2604" s="4">
        <v>0</v>
      </c>
      <c r="P2604" s="2"/>
      <c r="Q2604" s="4">
        <f t="shared" si="83"/>
        <v>0</v>
      </c>
      <c r="T2604" s="14"/>
    </row>
    <row r="2605" spans="1:21" ht="11.85" customHeight="1" x14ac:dyDescent="0.2">
      <c r="A2605" s="3" t="s">
        <v>1210</v>
      </c>
      <c r="C2605" s="2">
        <v>0</v>
      </c>
      <c r="D2605" s="2"/>
      <c r="E2605" s="2">
        <v>0</v>
      </c>
      <c r="F2605" s="2"/>
      <c r="G2605" s="2">
        <v>0</v>
      </c>
      <c r="H2605" s="2"/>
      <c r="I2605" s="2">
        <v>0</v>
      </c>
      <c r="J2605" s="2"/>
      <c r="K2605" s="4">
        <v>0</v>
      </c>
      <c r="L2605" s="2"/>
      <c r="M2605" s="4">
        <v>0</v>
      </c>
      <c r="N2605" s="2"/>
      <c r="O2605" s="4">
        <v>0</v>
      </c>
      <c r="P2605" s="2"/>
      <c r="Q2605" s="4">
        <f t="shared" si="83"/>
        <v>0</v>
      </c>
      <c r="T2605" s="14"/>
    </row>
    <row r="2606" spans="1:21" ht="11.85" customHeight="1" x14ac:dyDescent="0.2">
      <c r="A2606" s="3" t="s">
        <v>1211</v>
      </c>
      <c r="C2606" s="2">
        <v>339.54</v>
      </c>
      <c r="D2606" s="2"/>
      <c r="E2606" s="2">
        <v>300.27999999999997</v>
      </c>
      <c r="F2606" s="2"/>
      <c r="G2606" s="2">
        <v>0</v>
      </c>
      <c r="H2606" s="2"/>
      <c r="I2606" s="2">
        <v>0</v>
      </c>
      <c r="J2606" s="2"/>
      <c r="K2606" s="4">
        <v>0</v>
      </c>
      <c r="L2606" s="2"/>
      <c r="M2606" s="4">
        <v>0</v>
      </c>
      <c r="N2606" s="2"/>
      <c r="O2606" s="4">
        <v>0</v>
      </c>
      <c r="P2606" s="2"/>
      <c r="Q2606" s="4">
        <f t="shared" si="83"/>
        <v>0</v>
      </c>
      <c r="T2606" s="14"/>
    </row>
    <row r="2607" spans="1:21" ht="11.85" customHeight="1" x14ac:dyDescent="0.2">
      <c r="A2607" s="3" t="s">
        <v>1212</v>
      </c>
      <c r="C2607" s="2">
        <v>0</v>
      </c>
      <c r="D2607" s="2"/>
      <c r="E2607" s="2">
        <v>0</v>
      </c>
      <c r="F2607" s="2"/>
      <c r="G2607" s="2">
        <v>0</v>
      </c>
      <c r="H2607" s="2"/>
      <c r="I2607" s="2">
        <v>0</v>
      </c>
      <c r="J2607" s="2"/>
      <c r="K2607" s="4">
        <v>0</v>
      </c>
      <c r="L2607" s="2"/>
      <c r="M2607" s="4">
        <v>0</v>
      </c>
      <c r="N2607" s="2"/>
      <c r="O2607" s="4">
        <v>0</v>
      </c>
      <c r="P2607" s="2"/>
      <c r="Q2607" s="4">
        <f t="shared" si="83"/>
        <v>0</v>
      </c>
      <c r="T2607" s="14"/>
    </row>
    <row r="2608" spans="1:21" ht="11.85" customHeight="1" x14ac:dyDescent="0.2">
      <c r="A2608" s="3" t="s">
        <v>1213</v>
      </c>
      <c r="C2608" s="2">
        <v>65</v>
      </c>
      <c r="D2608" s="2"/>
      <c r="E2608" s="2">
        <v>0</v>
      </c>
      <c r="F2608" s="2"/>
      <c r="G2608" s="2">
        <v>0</v>
      </c>
      <c r="H2608" s="2"/>
      <c r="I2608" s="2">
        <v>0</v>
      </c>
      <c r="J2608" s="2"/>
      <c r="K2608" s="4">
        <v>0</v>
      </c>
      <c r="L2608" s="2"/>
      <c r="M2608" s="4">
        <v>0</v>
      </c>
      <c r="N2608" s="2"/>
      <c r="O2608" s="4">
        <v>0</v>
      </c>
      <c r="P2608" s="2"/>
      <c r="Q2608" s="4">
        <f t="shared" si="83"/>
        <v>0</v>
      </c>
      <c r="T2608" s="14"/>
    </row>
    <row r="2609" spans="1:20" ht="11.85" customHeight="1" x14ac:dyDescent="0.2">
      <c r="A2609" s="3" t="s">
        <v>1214</v>
      </c>
      <c r="C2609" s="15">
        <v>300</v>
      </c>
      <c r="D2609" s="2"/>
      <c r="E2609" s="15">
        <v>550</v>
      </c>
      <c r="F2609" s="2"/>
      <c r="G2609" s="15">
        <v>0</v>
      </c>
      <c r="H2609" s="2"/>
      <c r="I2609" s="15">
        <v>0</v>
      </c>
      <c r="J2609" s="2"/>
      <c r="K2609" s="16">
        <v>0</v>
      </c>
      <c r="L2609" s="2"/>
      <c r="M2609" s="16">
        <v>0</v>
      </c>
      <c r="N2609" s="2"/>
      <c r="O2609" s="16">
        <v>0</v>
      </c>
      <c r="P2609" s="2"/>
      <c r="Q2609" s="16">
        <f t="shared" si="83"/>
        <v>0</v>
      </c>
      <c r="T2609" s="14"/>
    </row>
    <row r="2610" spans="1:20" ht="11.85" customHeight="1" x14ac:dyDescent="0.2">
      <c r="A2610" s="3" t="s">
        <v>287</v>
      </c>
      <c r="C2610" s="2">
        <f>SUM(C2597:C2609)</f>
        <v>89864.52</v>
      </c>
      <c r="D2610" s="2"/>
      <c r="E2610" s="2">
        <f>SUM(E2597:E2609)</f>
        <v>103706.59</v>
      </c>
      <c r="F2610" s="2"/>
      <c r="G2610" s="2">
        <f>SUM(G2597:G2609)</f>
        <v>0</v>
      </c>
      <c r="H2610" s="2"/>
      <c r="I2610" s="2">
        <f>SUM(I2597:I2609)</f>
        <v>0</v>
      </c>
      <c r="J2610" s="2"/>
      <c r="K2610" s="4">
        <f>SUM(K2597:K2609)</f>
        <v>0</v>
      </c>
      <c r="L2610" s="2"/>
      <c r="M2610" s="4">
        <f>SUM(M2597:M2609)</f>
        <v>0</v>
      </c>
      <c r="N2610" s="2"/>
      <c r="O2610" s="4">
        <f>SUM(O2597:O2609)</f>
        <v>0</v>
      </c>
      <c r="P2610" s="2"/>
      <c r="Q2610" s="4">
        <f>SUM(Q2597:Q2609)</f>
        <v>0</v>
      </c>
    </row>
    <row r="2611" spans="1:20" ht="11.85" customHeight="1" x14ac:dyDescent="0.2">
      <c r="D2611" s="2"/>
      <c r="F2611" s="2"/>
      <c r="H2611" s="2"/>
      <c r="J2611" s="2"/>
      <c r="L2611" s="2"/>
      <c r="N2611" s="2"/>
      <c r="P2611" s="2"/>
    </row>
    <row r="2612" spans="1:20" ht="11.85" customHeight="1" x14ac:dyDescent="0.2">
      <c r="A2612" s="13" t="s">
        <v>288</v>
      </c>
      <c r="D2612" s="2"/>
      <c r="F2612" s="2"/>
      <c r="H2612" s="2"/>
      <c r="J2612" s="2"/>
      <c r="L2612" s="2"/>
      <c r="N2612" s="2"/>
      <c r="P2612" s="2"/>
    </row>
    <row r="2613" spans="1:20" ht="11.85" customHeight="1" x14ac:dyDescent="0.2">
      <c r="A2613" s="3" t="s">
        <v>1215</v>
      </c>
      <c r="C2613" s="2">
        <v>312.14999999999998</v>
      </c>
      <c r="D2613" s="2"/>
      <c r="E2613" s="2">
        <v>738.58</v>
      </c>
      <c r="F2613" s="2"/>
      <c r="G2613" s="2">
        <v>0</v>
      </c>
      <c r="H2613" s="2"/>
      <c r="I2613" s="2">
        <v>0</v>
      </c>
      <c r="J2613" s="2"/>
      <c r="K2613" s="4">
        <v>0</v>
      </c>
      <c r="L2613" s="2"/>
      <c r="M2613" s="4">
        <v>0</v>
      </c>
      <c r="N2613" s="2"/>
      <c r="O2613" s="4">
        <v>0</v>
      </c>
      <c r="P2613" s="2"/>
      <c r="Q2613" s="4">
        <f t="shared" ref="Q2613:Q2631" si="84">M2613+O2613</f>
        <v>0</v>
      </c>
      <c r="T2613" s="14"/>
    </row>
    <row r="2614" spans="1:20" ht="11.85" customHeight="1" x14ac:dyDescent="0.2">
      <c r="A2614" s="3" t="s">
        <v>1216</v>
      </c>
      <c r="C2614" s="2">
        <v>558.46</v>
      </c>
      <c r="D2614" s="2"/>
      <c r="E2614" s="2">
        <v>1830.19</v>
      </c>
      <c r="F2614" s="2"/>
      <c r="G2614" s="2">
        <v>0</v>
      </c>
      <c r="H2614" s="2"/>
      <c r="I2614" s="2">
        <v>0</v>
      </c>
      <c r="J2614" s="2"/>
      <c r="K2614" s="4">
        <v>0</v>
      </c>
      <c r="L2614" s="2"/>
      <c r="M2614" s="4">
        <v>0</v>
      </c>
      <c r="N2614" s="2"/>
      <c r="O2614" s="4">
        <v>0</v>
      </c>
      <c r="P2614" s="2"/>
      <c r="Q2614" s="4">
        <f t="shared" si="84"/>
        <v>0</v>
      </c>
      <c r="T2614" s="14"/>
    </row>
    <row r="2615" spans="1:20" ht="11.85" customHeight="1" x14ac:dyDescent="0.2">
      <c r="A2615" s="3" t="s">
        <v>1217</v>
      </c>
      <c r="C2615" s="2">
        <v>2884.73</v>
      </c>
      <c r="D2615" s="2"/>
      <c r="E2615" s="2">
        <v>3440.25</v>
      </c>
      <c r="F2615" s="2"/>
      <c r="G2615" s="2">
        <v>0</v>
      </c>
      <c r="H2615" s="2"/>
      <c r="I2615" s="2">
        <v>0</v>
      </c>
      <c r="J2615" s="2"/>
      <c r="K2615" s="4">
        <v>0</v>
      </c>
      <c r="L2615" s="2"/>
      <c r="M2615" s="4">
        <v>0</v>
      </c>
      <c r="N2615" s="2"/>
      <c r="O2615" s="4">
        <v>0</v>
      </c>
      <c r="P2615" s="2"/>
      <c r="Q2615" s="4">
        <f t="shared" si="84"/>
        <v>0</v>
      </c>
      <c r="T2615" s="14"/>
    </row>
    <row r="2616" spans="1:20" ht="11.85" customHeight="1" x14ac:dyDescent="0.2">
      <c r="A2616" s="3" t="s">
        <v>1218</v>
      </c>
      <c r="C2616" s="2">
        <v>1053.32</v>
      </c>
      <c r="D2616" s="2"/>
      <c r="E2616" s="2">
        <v>1546.85</v>
      </c>
      <c r="F2616" s="2"/>
      <c r="G2616" s="2">
        <v>0</v>
      </c>
      <c r="H2616" s="2"/>
      <c r="I2616" s="2">
        <v>0</v>
      </c>
      <c r="J2616" s="2"/>
      <c r="K2616" s="4">
        <v>0</v>
      </c>
      <c r="L2616" s="2"/>
      <c r="M2616" s="4">
        <v>0</v>
      </c>
      <c r="N2616" s="2"/>
      <c r="O2616" s="4">
        <v>0</v>
      </c>
      <c r="P2616" s="2"/>
      <c r="Q2616" s="4">
        <f t="shared" si="84"/>
        <v>0</v>
      </c>
      <c r="T2616" s="14"/>
    </row>
    <row r="2617" spans="1:20" ht="11.85" customHeight="1" x14ac:dyDescent="0.2">
      <c r="A2617" s="3" t="s">
        <v>1219</v>
      </c>
      <c r="C2617" s="2">
        <v>2866.28</v>
      </c>
      <c r="D2617" s="2"/>
      <c r="E2617" s="2">
        <v>768.31</v>
      </c>
      <c r="F2617" s="2"/>
      <c r="G2617" s="2">
        <v>0</v>
      </c>
      <c r="H2617" s="2"/>
      <c r="I2617" s="2">
        <v>0</v>
      </c>
      <c r="J2617" s="2"/>
      <c r="K2617" s="4">
        <v>0</v>
      </c>
      <c r="L2617" s="2"/>
      <c r="M2617" s="4">
        <v>0</v>
      </c>
      <c r="N2617" s="2"/>
      <c r="O2617" s="4">
        <v>0</v>
      </c>
      <c r="P2617" s="2"/>
      <c r="Q2617" s="4">
        <f t="shared" si="84"/>
        <v>0</v>
      </c>
      <c r="T2617" s="14"/>
    </row>
    <row r="2618" spans="1:20" ht="11.85" customHeight="1" x14ac:dyDescent="0.2">
      <c r="A2618" s="3" t="s">
        <v>1220</v>
      </c>
      <c r="C2618" s="2">
        <v>0</v>
      </c>
      <c r="D2618" s="2"/>
      <c r="E2618" s="2">
        <v>0</v>
      </c>
      <c r="F2618" s="2"/>
      <c r="G2618" s="2">
        <v>0</v>
      </c>
      <c r="H2618" s="2"/>
      <c r="I2618" s="2">
        <v>0</v>
      </c>
      <c r="J2618" s="2"/>
      <c r="K2618" s="4">
        <v>0</v>
      </c>
      <c r="L2618" s="2"/>
      <c r="M2618" s="4">
        <v>0</v>
      </c>
      <c r="N2618" s="2"/>
      <c r="O2618" s="4">
        <v>0</v>
      </c>
      <c r="P2618" s="2"/>
      <c r="Q2618" s="4">
        <f t="shared" si="84"/>
        <v>0</v>
      </c>
      <c r="T2618" s="14"/>
    </row>
    <row r="2619" spans="1:20" ht="11.85" customHeight="1" x14ac:dyDescent="0.2">
      <c r="A2619" s="3" t="s">
        <v>1221</v>
      </c>
      <c r="C2619" s="2">
        <v>0</v>
      </c>
      <c r="D2619" s="2"/>
      <c r="E2619" s="2">
        <v>0</v>
      </c>
      <c r="F2619" s="2"/>
      <c r="G2619" s="2">
        <v>0</v>
      </c>
      <c r="H2619" s="2"/>
      <c r="I2619" s="2">
        <v>0</v>
      </c>
      <c r="J2619" s="2"/>
      <c r="K2619" s="4">
        <v>0</v>
      </c>
      <c r="L2619" s="2"/>
      <c r="M2619" s="4">
        <v>0</v>
      </c>
      <c r="N2619" s="2"/>
      <c r="O2619" s="4">
        <v>0</v>
      </c>
      <c r="P2619" s="2"/>
      <c r="Q2619" s="4">
        <f t="shared" si="84"/>
        <v>0</v>
      </c>
      <c r="T2619" s="14"/>
    </row>
    <row r="2620" spans="1:20" ht="11.85" customHeight="1" x14ac:dyDescent="0.2">
      <c r="A2620" s="3" t="s">
        <v>1222</v>
      </c>
      <c r="C2620" s="2">
        <v>0</v>
      </c>
      <c r="D2620" s="2"/>
      <c r="E2620" s="2">
        <v>0</v>
      </c>
      <c r="F2620" s="2"/>
      <c r="G2620" s="2">
        <v>0</v>
      </c>
      <c r="H2620" s="2"/>
      <c r="I2620" s="2">
        <v>0</v>
      </c>
      <c r="J2620" s="2"/>
      <c r="K2620" s="4">
        <v>0</v>
      </c>
      <c r="L2620" s="2"/>
      <c r="M2620" s="4">
        <v>0</v>
      </c>
      <c r="N2620" s="2"/>
      <c r="O2620" s="4">
        <v>0</v>
      </c>
      <c r="P2620" s="2"/>
      <c r="Q2620" s="4">
        <f t="shared" si="84"/>
        <v>0</v>
      </c>
      <c r="T2620" s="14"/>
    </row>
    <row r="2621" spans="1:20" ht="11.85" customHeight="1" x14ac:dyDescent="0.2">
      <c r="A2621" s="3" t="s">
        <v>1223</v>
      </c>
      <c r="C2621" s="2">
        <v>0</v>
      </c>
      <c r="D2621" s="2"/>
      <c r="E2621" s="2">
        <v>0</v>
      </c>
      <c r="F2621" s="2"/>
      <c r="G2621" s="2">
        <v>0</v>
      </c>
      <c r="H2621" s="2"/>
      <c r="I2621" s="2">
        <v>0</v>
      </c>
      <c r="J2621" s="2"/>
      <c r="K2621" s="4">
        <v>0</v>
      </c>
      <c r="L2621" s="2"/>
      <c r="M2621" s="4">
        <v>0</v>
      </c>
      <c r="N2621" s="2"/>
      <c r="O2621" s="4">
        <v>0</v>
      </c>
      <c r="P2621" s="2"/>
      <c r="Q2621" s="4">
        <f t="shared" si="84"/>
        <v>0</v>
      </c>
      <c r="T2621" s="14"/>
    </row>
    <row r="2622" spans="1:20" ht="11.85" customHeight="1" x14ac:dyDescent="0.2">
      <c r="A2622" s="3" t="s">
        <v>1224</v>
      </c>
      <c r="C2622" s="2">
        <v>1328.65</v>
      </c>
      <c r="D2622" s="2"/>
      <c r="E2622" s="2">
        <v>1724.84</v>
      </c>
      <c r="F2622" s="2"/>
      <c r="G2622" s="2">
        <v>0</v>
      </c>
      <c r="H2622" s="2"/>
      <c r="I2622" s="2">
        <v>0</v>
      </c>
      <c r="J2622" s="2"/>
      <c r="K2622" s="4">
        <v>0</v>
      </c>
      <c r="L2622" s="2"/>
      <c r="M2622" s="4">
        <v>0</v>
      </c>
      <c r="N2622" s="2"/>
      <c r="O2622" s="4">
        <v>0</v>
      </c>
      <c r="P2622" s="2"/>
      <c r="Q2622" s="4">
        <f t="shared" si="84"/>
        <v>0</v>
      </c>
      <c r="T2622" s="14"/>
    </row>
    <row r="2623" spans="1:20" ht="11.85" customHeight="1" x14ac:dyDescent="0.2">
      <c r="A2623" s="3" t="s">
        <v>1225</v>
      </c>
      <c r="C2623" s="2">
        <v>10453.709999999999</v>
      </c>
      <c r="D2623" s="2"/>
      <c r="E2623" s="2">
        <v>6000.73</v>
      </c>
      <c r="F2623" s="2"/>
      <c r="G2623" s="2">
        <v>0</v>
      </c>
      <c r="H2623" s="2"/>
      <c r="I2623" s="2">
        <v>0</v>
      </c>
      <c r="J2623" s="2"/>
      <c r="K2623" s="4">
        <v>0</v>
      </c>
      <c r="L2623" s="2"/>
      <c r="M2623" s="4">
        <v>0</v>
      </c>
      <c r="N2623" s="2"/>
      <c r="O2623" s="4">
        <v>0</v>
      </c>
      <c r="P2623" s="2"/>
      <c r="Q2623" s="4">
        <f t="shared" si="84"/>
        <v>0</v>
      </c>
      <c r="T2623" s="14"/>
    </row>
    <row r="2624" spans="1:20" ht="11.85" customHeight="1" x14ac:dyDescent="0.2">
      <c r="A2624" s="3" t="s">
        <v>1226</v>
      </c>
      <c r="C2624" s="2">
        <v>900</v>
      </c>
      <c r="D2624" s="2"/>
      <c r="E2624" s="2">
        <v>900</v>
      </c>
      <c r="F2624" s="2"/>
      <c r="G2624" s="2">
        <v>0</v>
      </c>
      <c r="H2624" s="2"/>
      <c r="I2624" s="2">
        <v>0</v>
      </c>
      <c r="J2624" s="2"/>
      <c r="K2624" s="4">
        <v>0</v>
      </c>
      <c r="L2624" s="2"/>
      <c r="M2624" s="4">
        <v>0</v>
      </c>
      <c r="N2624" s="2"/>
      <c r="O2624" s="4">
        <v>0</v>
      </c>
      <c r="P2624" s="2"/>
      <c r="Q2624" s="4">
        <f t="shared" si="84"/>
        <v>0</v>
      </c>
      <c r="T2624" s="14"/>
    </row>
    <row r="2625" spans="1:20" ht="11.85" customHeight="1" x14ac:dyDescent="0.2">
      <c r="A2625" s="3" t="s">
        <v>1227</v>
      </c>
      <c r="C2625" s="2">
        <v>170</v>
      </c>
      <c r="D2625" s="2"/>
      <c r="E2625" s="2">
        <v>75</v>
      </c>
      <c r="F2625" s="2"/>
      <c r="G2625" s="2">
        <v>0</v>
      </c>
      <c r="H2625" s="2"/>
      <c r="I2625" s="2">
        <v>0</v>
      </c>
      <c r="J2625" s="2"/>
      <c r="K2625" s="4">
        <v>0</v>
      </c>
      <c r="L2625" s="2"/>
      <c r="M2625" s="4">
        <v>0</v>
      </c>
      <c r="N2625" s="2"/>
      <c r="O2625" s="4">
        <v>0</v>
      </c>
      <c r="P2625" s="2"/>
      <c r="Q2625" s="4">
        <f t="shared" si="84"/>
        <v>0</v>
      </c>
      <c r="T2625" s="14"/>
    </row>
    <row r="2626" spans="1:20" ht="11.85" hidden="1" customHeight="1" x14ac:dyDescent="0.2">
      <c r="A2626" s="3" t="s">
        <v>1228</v>
      </c>
      <c r="C2626" s="2">
        <v>0</v>
      </c>
      <c r="D2626" s="2"/>
      <c r="E2626" s="2">
        <v>0</v>
      </c>
      <c r="F2626" s="2"/>
      <c r="G2626" s="2">
        <v>0</v>
      </c>
      <c r="H2626" s="2"/>
      <c r="I2626" s="2">
        <v>0</v>
      </c>
      <c r="J2626" s="2"/>
      <c r="K2626" s="4">
        <v>0</v>
      </c>
      <c r="L2626" s="2"/>
      <c r="M2626" s="4">
        <v>0</v>
      </c>
      <c r="N2626" s="2"/>
      <c r="O2626" s="4">
        <v>0</v>
      </c>
      <c r="P2626" s="2"/>
      <c r="Q2626" s="4">
        <f t="shared" si="84"/>
        <v>0</v>
      </c>
      <c r="T2626" s="14"/>
    </row>
    <row r="2627" spans="1:20" ht="11.85" customHeight="1" x14ac:dyDescent="0.2">
      <c r="A2627" s="3" t="s">
        <v>1229</v>
      </c>
      <c r="C2627" s="2">
        <v>24749.84</v>
      </c>
      <c r="D2627" s="2"/>
      <c r="E2627" s="2">
        <v>23664</v>
      </c>
      <c r="F2627" s="2"/>
      <c r="G2627" s="2">
        <v>0</v>
      </c>
      <c r="H2627" s="2"/>
      <c r="I2627" s="2">
        <v>0</v>
      </c>
      <c r="J2627" s="2"/>
      <c r="K2627" s="4">
        <v>0</v>
      </c>
      <c r="L2627" s="2"/>
      <c r="M2627" s="4">
        <v>0</v>
      </c>
      <c r="N2627" s="2"/>
      <c r="O2627" s="4">
        <v>0</v>
      </c>
      <c r="P2627" s="2"/>
      <c r="Q2627" s="4">
        <f t="shared" si="84"/>
        <v>0</v>
      </c>
      <c r="T2627" s="14"/>
    </row>
    <row r="2628" spans="1:20" ht="11.85" customHeight="1" x14ac:dyDescent="0.2">
      <c r="A2628" s="3" t="s">
        <v>1230</v>
      </c>
      <c r="C2628" s="2">
        <v>311.19</v>
      </c>
      <c r="D2628" s="2"/>
      <c r="E2628" s="2">
        <v>515.95000000000005</v>
      </c>
      <c r="F2628" s="2"/>
      <c r="G2628" s="2">
        <v>0</v>
      </c>
      <c r="H2628" s="2"/>
      <c r="I2628" s="2">
        <v>0</v>
      </c>
      <c r="J2628" s="2"/>
      <c r="K2628" s="4">
        <v>0</v>
      </c>
      <c r="L2628" s="2"/>
      <c r="M2628" s="4">
        <v>0</v>
      </c>
      <c r="N2628" s="2"/>
      <c r="O2628" s="4">
        <v>0</v>
      </c>
      <c r="P2628" s="2"/>
      <c r="Q2628" s="4">
        <f t="shared" si="84"/>
        <v>0</v>
      </c>
      <c r="T2628" s="14"/>
    </row>
    <row r="2629" spans="1:20" ht="11.85" customHeight="1" x14ac:dyDescent="0.2">
      <c r="A2629" s="3" t="s">
        <v>1231</v>
      </c>
      <c r="C2629" s="2">
        <v>31741.58</v>
      </c>
      <c r="D2629" s="2"/>
      <c r="E2629" s="2">
        <v>23872.03</v>
      </c>
      <c r="F2629" s="2"/>
      <c r="G2629" s="2">
        <v>0</v>
      </c>
      <c r="H2629" s="2"/>
      <c r="I2629" s="2">
        <v>0</v>
      </c>
      <c r="J2629" s="2"/>
      <c r="K2629" s="4">
        <v>0</v>
      </c>
      <c r="L2629" s="2"/>
      <c r="M2629" s="4">
        <v>0</v>
      </c>
      <c r="N2629" s="2"/>
      <c r="O2629" s="4">
        <v>0</v>
      </c>
      <c r="P2629" s="2"/>
      <c r="Q2629" s="4">
        <f t="shared" si="84"/>
        <v>0</v>
      </c>
      <c r="T2629" s="14"/>
    </row>
    <row r="2630" spans="1:20" ht="11.85" hidden="1" customHeight="1" x14ac:dyDescent="0.2">
      <c r="A2630" s="3" t="s">
        <v>1232</v>
      </c>
      <c r="C2630" s="2">
        <v>0</v>
      </c>
      <c r="D2630" s="2"/>
      <c r="E2630" s="2">
        <v>0</v>
      </c>
      <c r="F2630" s="2"/>
      <c r="G2630" s="2">
        <v>0</v>
      </c>
      <c r="H2630" s="2"/>
      <c r="I2630" s="2">
        <v>0</v>
      </c>
      <c r="J2630" s="2"/>
      <c r="K2630" s="4">
        <v>0</v>
      </c>
      <c r="L2630" s="2"/>
      <c r="M2630" s="4">
        <v>0</v>
      </c>
      <c r="N2630" s="2"/>
      <c r="O2630" s="4">
        <v>0</v>
      </c>
      <c r="P2630" s="2"/>
      <c r="Q2630" s="4">
        <f t="shared" si="84"/>
        <v>0</v>
      </c>
      <c r="T2630" s="14"/>
    </row>
    <row r="2631" spans="1:20" ht="11.85" customHeight="1" x14ac:dyDescent="0.2">
      <c r="A2631" s="3" t="s">
        <v>1233</v>
      </c>
      <c r="C2631" s="2">
        <v>3004</v>
      </c>
      <c r="D2631" s="2"/>
      <c r="E2631" s="2">
        <v>2750</v>
      </c>
      <c r="F2631" s="2"/>
      <c r="G2631" s="2">
        <v>0</v>
      </c>
      <c r="H2631" s="2"/>
      <c r="I2631" s="2">
        <v>0</v>
      </c>
      <c r="J2631" s="2"/>
      <c r="K2631" s="4">
        <v>0</v>
      </c>
      <c r="L2631" s="2"/>
      <c r="M2631" s="4">
        <v>0</v>
      </c>
      <c r="N2631" s="2"/>
      <c r="O2631" s="4">
        <v>0</v>
      </c>
      <c r="P2631" s="2"/>
      <c r="Q2631" s="4">
        <f t="shared" si="84"/>
        <v>0</v>
      </c>
      <c r="T2631" s="14"/>
    </row>
    <row r="2632" spans="1:20" ht="11.85" customHeight="1" x14ac:dyDescent="0.2">
      <c r="A2632" s="3" t="s">
        <v>1234</v>
      </c>
      <c r="C2632" s="15">
        <v>17810.5</v>
      </c>
      <c r="D2632" s="20"/>
      <c r="E2632" s="15">
        <v>17109</v>
      </c>
      <c r="F2632" s="20"/>
      <c r="G2632" s="15">
        <v>0</v>
      </c>
      <c r="H2632" s="20"/>
      <c r="I2632" s="15">
        <v>0</v>
      </c>
      <c r="J2632" s="20"/>
      <c r="K2632" s="16">
        <v>0</v>
      </c>
      <c r="L2632" s="20"/>
      <c r="M2632" s="16">
        <v>0</v>
      </c>
      <c r="N2632" s="20"/>
      <c r="O2632" s="16">
        <v>0</v>
      </c>
      <c r="P2632" s="20"/>
      <c r="Q2632" s="16">
        <f>M2632+O2632</f>
        <v>0</v>
      </c>
      <c r="T2632" s="14"/>
    </row>
    <row r="2633" spans="1:20" ht="11.85" customHeight="1" x14ac:dyDescent="0.2">
      <c r="A2633" s="3" t="s">
        <v>310</v>
      </c>
      <c r="C2633" s="2">
        <f>SUM(C2613:C2619)+SUM(C2620:C2632)</f>
        <v>98144.41</v>
      </c>
      <c r="D2633" s="2"/>
      <c r="E2633" s="2">
        <f>SUM(E2613:E2619)+SUM(E2620:E2632)</f>
        <v>84935.729999999981</v>
      </c>
      <c r="F2633" s="2"/>
      <c r="G2633" s="2">
        <f>SUM(G2613:G2619)+SUM(G2620:G2632)</f>
        <v>0</v>
      </c>
      <c r="H2633" s="2"/>
      <c r="I2633" s="2">
        <f>SUM(I2613:I2619)+SUM(I2620:I2632)</f>
        <v>0</v>
      </c>
      <c r="J2633" s="2"/>
      <c r="K2633" s="4">
        <f>SUM(K2613:K2619)+SUM(K2620:K2632)</f>
        <v>0</v>
      </c>
      <c r="L2633" s="2"/>
      <c r="M2633" s="4">
        <f>SUM(M2613:M2619)+SUM(M2620:M2632)</f>
        <v>0</v>
      </c>
      <c r="N2633" s="2"/>
      <c r="O2633" s="4">
        <f>SUM(O2613:O2619)+SUM(O2620:O2632)</f>
        <v>0</v>
      </c>
      <c r="P2633" s="2"/>
      <c r="Q2633" s="4">
        <f>SUM(Q2613:Q2619)+SUM(Q2620:Q2632)</f>
        <v>0</v>
      </c>
      <c r="R2633" s="2"/>
    </row>
    <row r="2634" spans="1:20" ht="11.85" customHeight="1" x14ac:dyDescent="0.2">
      <c r="D2634" s="2"/>
      <c r="F2634" s="2"/>
      <c r="H2634" s="2"/>
      <c r="J2634" s="2"/>
      <c r="L2634" s="2"/>
      <c r="N2634" s="2"/>
      <c r="P2634" s="2"/>
    </row>
    <row r="2635" spans="1:20" ht="11.85" customHeight="1" x14ac:dyDescent="0.2">
      <c r="A2635" s="3" t="s">
        <v>1235</v>
      </c>
      <c r="C2635" s="20">
        <v>0</v>
      </c>
      <c r="D2635" s="2"/>
      <c r="E2635" s="20">
        <v>0</v>
      </c>
      <c r="F2635" s="20"/>
      <c r="G2635" s="20">
        <v>0</v>
      </c>
      <c r="H2635" s="2"/>
      <c r="I2635" s="20">
        <v>0</v>
      </c>
      <c r="J2635" s="2"/>
      <c r="K2635" s="21">
        <v>0</v>
      </c>
      <c r="L2635" s="2"/>
      <c r="M2635" s="21">
        <v>0</v>
      </c>
      <c r="N2635" s="2"/>
      <c r="O2635" s="21">
        <v>0</v>
      </c>
      <c r="P2635" s="2"/>
      <c r="Q2635" s="21">
        <f>M2635+O2635</f>
        <v>0</v>
      </c>
    </row>
    <row r="2636" spans="1:20" ht="11.85" customHeight="1" x14ac:dyDescent="0.2">
      <c r="A2636" s="3" t="s">
        <v>1236</v>
      </c>
      <c r="C2636" s="15">
        <v>0</v>
      </c>
      <c r="D2636" s="2"/>
      <c r="E2636" s="15">
        <v>65129.71</v>
      </c>
      <c r="F2636" s="2"/>
      <c r="G2636" s="15">
        <v>0</v>
      </c>
      <c r="H2636" s="2"/>
      <c r="I2636" s="15">
        <v>0</v>
      </c>
      <c r="J2636" s="2"/>
      <c r="K2636" s="16">
        <v>0</v>
      </c>
      <c r="L2636" s="2"/>
      <c r="M2636" s="16">
        <v>0</v>
      </c>
      <c r="N2636" s="2"/>
      <c r="O2636" s="16">
        <v>0</v>
      </c>
      <c r="P2636" s="2"/>
      <c r="Q2636" s="16">
        <v>0</v>
      </c>
    </row>
    <row r="2637" spans="1:20" ht="11.85" customHeight="1" x14ac:dyDescent="0.2">
      <c r="A2637" s="3" t="s">
        <v>313</v>
      </c>
      <c r="C2637" s="2">
        <f>SUM(C2635:C2636)</f>
        <v>0</v>
      </c>
      <c r="D2637" s="2"/>
      <c r="E2637" s="2">
        <f>SUM(E2635:E2636)</f>
        <v>65129.71</v>
      </c>
      <c r="F2637" s="2"/>
      <c r="G2637" s="2">
        <f>SUM(G2635:G2636)</f>
        <v>0</v>
      </c>
      <c r="H2637" s="2"/>
      <c r="I2637" s="2">
        <f>SUM(I2635:I2636)</f>
        <v>0</v>
      </c>
      <c r="J2637" s="2"/>
      <c r="K2637" s="4">
        <f>SUM(K2635:K2636)</f>
        <v>0</v>
      </c>
      <c r="L2637" s="2"/>
      <c r="M2637" s="4">
        <f>SUM(M2635:M2636)</f>
        <v>0</v>
      </c>
      <c r="N2637" s="2"/>
      <c r="O2637" s="4">
        <f>SUM(O2635:O2636)</f>
        <v>0</v>
      </c>
      <c r="P2637" s="2"/>
      <c r="Q2637" s="4">
        <f>SUM(Q2635:Q2636)</f>
        <v>0</v>
      </c>
    </row>
    <row r="2638" spans="1:20" ht="11.85" customHeight="1" x14ac:dyDescent="0.2">
      <c r="D2638" s="2"/>
      <c r="F2638" s="2"/>
      <c r="H2638" s="2"/>
      <c r="J2638" s="2"/>
      <c r="L2638" s="2"/>
      <c r="N2638" s="2"/>
      <c r="P2638" s="2"/>
    </row>
    <row r="2639" spans="1:20" ht="11.85" customHeight="1" x14ac:dyDescent="0.2">
      <c r="A2639" s="1"/>
      <c r="B2639" s="1"/>
      <c r="E2639" s="2" t="str">
        <f>$E$1</f>
        <v>CITY OF BRADY</v>
      </c>
    </row>
    <row r="2640" spans="1:20" ht="11.85" customHeight="1" x14ac:dyDescent="0.2">
      <c r="E2640" s="2" t="str">
        <f>$E$2</f>
        <v>BUDGET REPORT</v>
      </c>
    </row>
    <row r="2641" spans="1:20" ht="11.85" customHeight="1" x14ac:dyDescent="0.2">
      <c r="E2641" s="2" t="str">
        <f>$E$3</f>
        <v>FISCAL YEAR 2019 - 2020</v>
      </c>
    </row>
    <row r="2642" spans="1:20" ht="11.85" customHeight="1" x14ac:dyDescent="0.2">
      <c r="A2642" s="3" t="s">
        <v>1084</v>
      </c>
    </row>
    <row r="2643" spans="1:20" ht="11.85" customHeight="1" x14ac:dyDescent="0.2">
      <c r="A2643" s="3" t="s">
        <v>1191</v>
      </c>
    </row>
    <row r="2644" spans="1:20" ht="11.85" customHeight="1" x14ac:dyDescent="0.2">
      <c r="A2644" s="34" t="s">
        <v>1192</v>
      </c>
      <c r="I2644" s="55" t="str">
        <f>$I$6</f>
        <v>(----- 2018-2019 ------)</v>
      </c>
      <c r="J2644" s="55"/>
      <c r="K2644" s="55"/>
      <c r="L2644" s="6"/>
      <c r="M2644" s="55" t="str">
        <f>$M$6</f>
        <v>2019-2020</v>
      </c>
      <c r="N2644" s="55"/>
      <c r="O2644" s="55"/>
      <c r="P2644" s="55"/>
      <c r="Q2644" s="55"/>
    </row>
    <row r="2645" spans="1:20" ht="11.85" customHeight="1" x14ac:dyDescent="0.2">
      <c r="C2645" s="7" t="str">
        <f>$C$7</f>
        <v>2015-2016</v>
      </c>
      <c r="D2645" s="6"/>
      <c r="E2645" s="7" t="str">
        <f>$E$7</f>
        <v>2016-2017</v>
      </c>
      <c r="F2645" s="6"/>
      <c r="G2645" s="7" t="str">
        <f>$G$7</f>
        <v>2017-2018</v>
      </c>
      <c r="H2645" s="6"/>
      <c r="I2645" s="7" t="s">
        <v>9</v>
      </c>
      <c r="J2645" s="6"/>
      <c r="K2645" s="8" t="str">
        <f>+$K$7</f>
        <v>PROJECTED</v>
      </c>
      <c r="L2645" s="6"/>
      <c r="M2645" s="8" t="str">
        <f>$M$7</f>
        <v>2019-2020</v>
      </c>
      <c r="N2645" s="6"/>
      <c r="O2645" s="8" t="str">
        <f>$O$7</f>
        <v>2019-2020</v>
      </c>
      <c r="P2645" s="6"/>
      <c r="Q2645" s="8" t="str">
        <f>$Q$7</f>
        <v>APPROVED</v>
      </c>
    </row>
    <row r="2646" spans="1:20" ht="11.85" customHeight="1" x14ac:dyDescent="0.2">
      <c r="A2646" s="9" t="s">
        <v>257</v>
      </c>
      <c r="C2646" s="10" t="s">
        <v>12</v>
      </c>
      <c r="D2646" s="6"/>
      <c r="E2646" s="10" t="s">
        <v>12</v>
      </c>
      <c r="F2646" s="6"/>
      <c r="G2646" s="10" t="s">
        <v>12</v>
      </c>
      <c r="H2646" s="6"/>
      <c r="I2646" s="10" t="s">
        <v>13</v>
      </c>
      <c r="J2646" s="6"/>
      <c r="K2646" s="11" t="s">
        <v>13</v>
      </c>
      <c r="L2646" s="6"/>
      <c r="M2646" s="11" t="str">
        <f>$M$8</f>
        <v>BASE</v>
      </c>
      <c r="N2646" s="6"/>
      <c r="O2646" s="11" t="str">
        <f>$O$8</f>
        <v>SUPPLEMENTAL</v>
      </c>
      <c r="P2646" s="6"/>
      <c r="Q2646" s="11" t="str">
        <f>$Q$8</f>
        <v>BUDGET</v>
      </c>
    </row>
    <row r="2647" spans="1:20" ht="11.85" customHeight="1" x14ac:dyDescent="0.2">
      <c r="D2647" s="2"/>
      <c r="F2647" s="2"/>
      <c r="H2647" s="2"/>
      <c r="J2647" s="2"/>
      <c r="L2647" s="2"/>
      <c r="N2647" s="2"/>
      <c r="P2647" s="2"/>
    </row>
    <row r="2648" spans="1:20" ht="11.85" customHeight="1" x14ac:dyDescent="0.2">
      <c r="A2648" s="13" t="s">
        <v>976</v>
      </c>
      <c r="D2648" s="2"/>
      <c r="F2648" s="2"/>
      <c r="H2648" s="2"/>
      <c r="J2648" s="2"/>
      <c r="L2648" s="2"/>
      <c r="N2648" s="2"/>
      <c r="P2648" s="2"/>
    </row>
    <row r="2649" spans="1:20" ht="11.85" customHeight="1" x14ac:dyDescent="0.2">
      <c r="A2649" s="3" t="s">
        <v>1237</v>
      </c>
      <c r="C2649" s="15">
        <v>44289.85</v>
      </c>
      <c r="D2649" s="2"/>
      <c r="E2649" s="15">
        <v>445103.73</v>
      </c>
      <c r="F2649" s="2"/>
      <c r="G2649" s="15">
        <v>0</v>
      </c>
      <c r="H2649" s="2"/>
      <c r="I2649" s="15">
        <v>0</v>
      </c>
      <c r="J2649" s="2"/>
      <c r="K2649" s="16">
        <v>0</v>
      </c>
      <c r="L2649" s="2"/>
      <c r="M2649" s="16">
        <v>0</v>
      </c>
      <c r="N2649" s="2"/>
      <c r="O2649" s="16">
        <v>0</v>
      </c>
      <c r="P2649" s="2"/>
      <c r="Q2649" s="16">
        <f>M2649+O2649</f>
        <v>0</v>
      </c>
    </row>
    <row r="2650" spans="1:20" ht="11.85" customHeight="1" x14ac:dyDescent="0.2">
      <c r="A2650" s="3" t="s">
        <v>978</v>
      </c>
      <c r="C2650" s="2">
        <f>SUM(C2649:C2649)</f>
        <v>44289.85</v>
      </c>
      <c r="D2650" s="2"/>
      <c r="E2650" s="2">
        <f>SUM(E2649:E2649)</f>
        <v>445103.73</v>
      </c>
      <c r="F2650" s="2"/>
      <c r="G2650" s="2">
        <f>SUM(G2649:G2649)</f>
        <v>0</v>
      </c>
      <c r="H2650" s="2"/>
      <c r="I2650" s="2">
        <f>SUM(I2649:I2649)</f>
        <v>0</v>
      </c>
      <c r="J2650" s="2"/>
      <c r="K2650" s="4">
        <f>SUM(K2649:K2649)</f>
        <v>0</v>
      </c>
      <c r="L2650" s="2"/>
      <c r="M2650" s="4">
        <f>SUM(M2649:M2649)</f>
        <v>0</v>
      </c>
      <c r="N2650" s="2"/>
      <c r="O2650" s="4">
        <f>SUM(O2649:O2649)</f>
        <v>0</v>
      </c>
      <c r="P2650" s="2"/>
      <c r="Q2650" s="4">
        <f>SUM(Q2649:Q2649)</f>
        <v>0</v>
      </c>
    </row>
    <row r="2651" spans="1:20" ht="11.85" customHeight="1" x14ac:dyDescent="0.2">
      <c r="D2651" s="2"/>
      <c r="F2651" s="2"/>
      <c r="H2651" s="2"/>
      <c r="J2651" s="2"/>
      <c r="L2651" s="2"/>
      <c r="N2651" s="2"/>
      <c r="P2651" s="2"/>
    </row>
    <row r="2652" spans="1:20" ht="11.85" customHeight="1" x14ac:dyDescent="0.2">
      <c r="A2652" s="13" t="s">
        <v>314</v>
      </c>
      <c r="D2652" s="2"/>
      <c r="F2652" s="2"/>
      <c r="H2652" s="2"/>
      <c r="J2652" s="2"/>
      <c r="L2652" s="2"/>
      <c r="N2652" s="2"/>
      <c r="P2652" s="2"/>
    </row>
    <row r="2653" spans="1:20" ht="11.85" customHeight="1" x14ac:dyDescent="0.2">
      <c r="A2653" s="3" t="s">
        <v>1238</v>
      </c>
      <c r="C2653" s="2">
        <v>115000</v>
      </c>
      <c r="D2653" s="2"/>
      <c r="E2653" s="2">
        <v>115000</v>
      </c>
      <c r="F2653" s="2"/>
      <c r="G2653" s="2">
        <v>0</v>
      </c>
      <c r="H2653" s="2"/>
      <c r="I2653" s="2">
        <v>0</v>
      </c>
      <c r="J2653" s="2"/>
      <c r="K2653" s="4">
        <v>0</v>
      </c>
      <c r="L2653" s="2"/>
      <c r="M2653" s="4">
        <v>0</v>
      </c>
      <c r="N2653" s="2"/>
      <c r="O2653" s="4">
        <v>0</v>
      </c>
      <c r="P2653" s="2"/>
      <c r="Q2653" s="4">
        <f t="shared" ref="Q2653:Q2659" si="85">M2653+O2653</f>
        <v>0</v>
      </c>
      <c r="T2653" s="14"/>
    </row>
    <row r="2654" spans="1:20" ht="11.85" customHeight="1" x14ac:dyDescent="0.2">
      <c r="A2654" s="3" t="s">
        <v>1239</v>
      </c>
      <c r="C2654" s="2">
        <v>0</v>
      </c>
      <c r="D2654" s="2"/>
      <c r="E2654" s="2">
        <v>0</v>
      </c>
      <c r="F2654" s="2"/>
      <c r="G2654" s="2">
        <v>0</v>
      </c>
      <c r="H2654" s="2"/>
      <c r="I2654" s="2">
        <v>0</v>
      </c>
      <c r="J2654" s="2"/>
      <c r="K2654" s="4">
        <v>0</v>
      </c>
      <c r="L2654" s="2"/>
      <c r="M2654" s="4">
        <v>0</v>
      </c>
      <c r="N2654" s="2"/>
      <c r="O2654" s="4">
        <v>0</v>
      </c>
      <c r="P2654" s="2"/>
      <c r="Q2654" s="4">
        <f t="shared" si="85"/>
        <v>0</v>
      </c>
    </row>
    <row r="2655" spans="1:20" ht="11.85" customHeight="1" x14ac:dyDescent="0.2">
      <c r="A2655" s="3" t="s">
        <v>1240</v>
      </c>
      <c r="C2655" s="2">
        <v>41885</v>
      </c>
      <c r="D2655" s="2"/>
      <c r="E2655" s="2">
        <v>100000</v>
      </c>
      <c r="F2655" s="2"/>
      <c r="G2655" s="2">
        <v>0</v>
      </c>
      <c r="H2655" s="2"/>
      <c r="I2655" s="2">
        <v>0</v>
      </c>
      <c r="J2655" s="2"/>
      <c r="K2655" s="4">
        <v>0</v>
      </c>
      <c r="L2655" s="2"/>
      <c r="M2655" s="4">
        <v>0</v>
      </c>
      <c r="N2655" s="2"/>
      <c r="O2655" s="4">
        <v>0</v>
      </c>
      <c r="P2655" s="2"/>
      <c r="Q2655" s="4">
        <f t="shared" si="85"/>
        <v>0</v>
      </c>
    </row>
    <row r="2656" spans="1:20" ht="11.85" hidden="1" customHeight="1" x14ac:dyDescent="0.2">
      <c r="A2656" s="3" t="s">
        <v>1241</v>
      </c>
      <c r="C2656" s="2">
        <v>0</v>
      </c>
      <c r="D2656" s="2"/>
      <c r="E2656" s="2">
        <v>0</v>
      </c>
      <c r="F2656" s="2"/>
      <c r="G2656" s="2">
        <v>0</v>
      </c>
      <c r="H2656" s="2"/>
      <c r="I2656" s="2">
        <v>0</v>
      </c>
      <c r="J2656" s="2"/>
      <c r="K2656" s="4">
        <v>0</v>
      </c>
      <c r="L2656" s="2"/>
      <c r="M2656" s="4">
        <v>0</v>
      </c>
      <c r="N2656" s="2"/>
      <c r="O2656" s="4">
        <v>0</v>
      </c>
      <c r="P2656" s="2"/>
      <c r="Q2656" s="4">
        <f t="shared" si="85"/>
        <v>0</v>
      </c>
    </row>
    <row r="2657" spans="1:22" ht="11.85" customHeight="1" x14ac:dyDescent="0.2">
      <c r="A2657" s="3" t="s">
        <v>1242</v>
      </c>
      <c r="C2657" s="20">
        <v>0</v>
      </c>
      <c r="D2657" s="20"/>
      <c r="E2657" s="20">
        <v>0</v>
      </c>
      <c r="F2657" s="20"/>
      <c r="G2657" s="20">
        <v>0</v>
      </c>
      <c r="H2657" s="20"/>
      <c r="I2657" s="20">
        <v>0</v>
      </c>
      <c r="J2657" s="20"/>
      <c r="K2657" s="21">
        <v>0</v>
      </c>
      <c r="L2657" s="20"/>
      <c r="M2657" s="21">
        <v>0</v>
      </c>
      <c r="N2657" s="20"/>
      <c r="O2657" s="21">
        <v>0</v>
      </c>
      <c r="P2657" s="20"/>
      <c r="Q2657" s="4">
        <f t="shared" si="85"/>
        <v>0</v>
      </c>
    </row>
    <row r="2658" spans="1:22" ht="11.85" customHeight="1" x14ac:dyDescent="0.2">
      <c r="A2658" s="3" t="s">
        <v>1243</v>
      </c>
      <c r="C2658" s="20">
        <v>0</v>
      </c>
      <c r="D2658" s="20"/>
      <c r="E2658" s="20">
        <v>0</v>
      </c>
      <c r="F2658" s="20"/>
      <c r="G2658" s="20">
        <v>2839248.62</v>
      </c>
      <c r="H2658" s="20"/>
      <c r="I2658" s="20">
        <v>0</v>
      </c>
      <c r="J2658" s="20"/>
      <c r="K2658" s="21">
        <v>0</v>
      </c>
      <c r="L2658" s="20"/>
      <c r="M2658" s="21">
        <v>0</v>
      </c>
      <c r="N2658" s="20"/>
      <c r="O2658" s="21">
        <v>0</v>
      </c>
      <c r="P2658" s="20"/>
      <c r="Q2658" s="4">
        <f t="shared" si="85"/>
        <v>0</v>
      </c>
    </row>
    <row r="2659" spans="1:22" ht="11.85" customHeight="1" x14ac:dyDescent="0.2">
      <c r="A2659" s="3" t="s">
        <v>1244</v>
      </c>
      <c r="C2659" s="15">
        <v>0</v>
      </c>
      <c r="D2659" s="2"/>
      <c r="E2659" s="15">
        <v>0</v>
      </c>
      <c r="F2659" s="2"/>
      <c r="G2659" s="15">
        <v>0</v>
      </c>
      <c r="H2659" s="2"/>
      <c r="I2659" s="15">
        <v>0</v>
      </c>
      <c r="J2659" s="2"/>
      <c r="K2659" s="16">
        <v>0</v>
      </c>
      <c r="L2659" s="2"/>
      <c r="M2659" s="16">
        <v>0</v>
      </c>
      <c r="N2659" s="2"/>
      <c r="O2659" s="16">
        <v>0</v>
      </c>
      <c r="P2659" s="2"/>
      <c r="Q2659" s="16">
        <f t="shared" si="85"/>
        <v>0</v>
      </c>
      <c r="R2659" s="2"/>
    </row>
    <row r="2660" spans="1:22" ht="11.85" customHeight="1" x14ac:dyDescent="0.2">
      <c r="A2660" s="3" t="s">
        <v>318</v>
      </c>
      <c r="C2660" s="2">
        <f>SUM(C2653:C2659)</f>
        <v>156885</v>
      </c>
      <c r="D2660" s="2"/>
      <c r="E2660" s="2">
        <f>SUM(E2653:E2659)</f>
        <v>215000</v>
      </c>
      <c r="F2660" s="2"/>
      <c r="G2660" s="2">
        <f>SUM(G2653:G2659)</f>
        <v>2839248.62</v>
      </c>
      <c r="H2660" s="2"/>
      <c r="I2660" s="2">
        <f>SUM(I2653:I2659)</f>
        <v>0</v>
      </c>
      <c r="J2660" s="2"/>
      <c r="K2660" s="4">
        <f>SUM(K2653:K2659)</f>
        <v>0</v>
      </c>
      <c r="L2660" s="2"/>
      <c r="M2660" s="4">
        <f>SUM(M2653:M2659)</f>
        <v>0</v>
      </c>
      <c r="N2660" s="2"/>
      <c r="O2660" s="4">
        <f>SUM(O2653:O2659)</f>
        <v>0</v>
      </c>
      <c r="P2660" s="2"/>
      <c r="Q2660" s="4">
        <f>SUM(Q2653:Q2659)</f>
        <v>0</v>
      </c>
    </row>
    <row r="2661" spans="1:22" ht="11.85" customHeight="1" x14ac:dyDescent="0.2">
      <c r="D2661" s="2"/>
      <c r="F2661" s="2"/>
      <c r="H2661" s="2"/>
      <c r="J2661" s="2"/>
      <c r="L2661" s="2"/>
      <c r="N2661" s="2"/>
      <c r="P2661" s="2"/>
      <c r="T2661" s="14"/>
    </row>
    <row r="2662" spans="1:22" ht="11.85" customHeight="1" x14ac:dyDescent="0.2">
      <c r="A2662" s="3" t="s">
        <v>1245</v>
      </c>
      <c r="C2662" s="2">
        <f>C2594+C2610+C2633+C2637+C2650+C2660</f>
        <v>528305.48</v>
      </c>
      <c r="D2662" s="2"/>
      <c r="E2662" s="2">
        <f>E2594+E2610+E2633+E2637+E2650+E2660</f>
        <v>1051304.93</v>
      </c>
      <c r="F2662" s="2"/>
      <c r="G2662" s="2">
        <f>G2594+G2610+G2633+G2637+G2650+G2660</f>
        <v>2839248.62</v>
      </c>
      <c r="H2662" s="2"/>
      <c r="I2662" s="2">
        <f>I2594+I2610+I2633+I2637+I2650+I2660</f>
        <v>0</v>
      </c>
      <c r="J2662" s="2"/>
      <c r="K2662" s="4">
        <f>K2594+K2610+K2633+K2637+K2650+K2660</f>
        <v>0</v>
      </c>
      <c r="L2662" s="2"/>
      <c r="M2662" s="4">
        <f>M2594+M2610+M2633+M2637+M2650+M2660</f>
        <v>0</v>
      </c>
      <c r="N2662" s="2"/>
      <c r="O2662" s="4">
        <f>O2594+O2610+O2633+O2637+O2650+O2660</f>
        <v>0</v>
      </c>
      <c r="P2662" s="2"/>
      <c r="Q2662" s="4">
        <f>Q2594+Q2610+Q2633+Q2637+Q2650+Q2660</f>
        <v>0</v>
      </c>
      <c r="R2662" s="2"/>
      <c r="U2662" s="17"/>
      <c r="V2662" s="2"/>
    </row>
    <row r="2663" spans="1:22" ht="11.85" customHeight="1" x14ac:dyDescent="0.2"/>
    <row r="2664" spans="1:22" ht="11.85" customHeight="1" x14ac:dyDescent="0.2"/>
    <row r="2665" spans="1:22" ht="11.85" customHeight="1" x14ac:dyDescent="0.2"/>
    <row r="2666" spans="1:22" ht="11.85" customHeight="1" x14ac:dyDescent="0.2"/>
    <row r="2667" spans="1:22" ht="11.85" customHeight="1" x14ac:dyDescent="0.2"/>
    <row r="2668" spans="1:22" ht="11.85" customHeight="1" x14ac:dyDescent="0.2"/>
    <row r="2669" spans="1:22" ht="11.85" customHeight="1" x14ac:dyDescent="0.2"/>
    <row r="2670" spans="1:22" ht="11.85" customHeight="1" x14ac:dyDescent="0.2"/>
    <row r="2671" spans="1:22" ht="11.85" customHeight="1" x14ac:dyDescent="0.2"/>
    <row r="2672" spans="1:22" ht="11.85" customHeight="1" x14ac:dyDescent="0.2"/>
    <row r="2673" ht="11.85" customHeight="1" x14ac:dyDescent="0.2"/>
    <row r="2674" ht="11.85" customHeight="1" x14ac:dyDescent="0.2"/>
    <row r="2675" ht="11.85" customHeight="1" x14ac:dyDescent="0.2"/>
    <row r="2676" ht="11.85" customHeight="1" x14ac:dyDescent="0.2"/>
    <row r="2677" ht="11.85" customHeight="1" x14ac:dyDescent="0.2"/>
    <row r="2678" ht="11.85" customHeight="1" x14ac:dyDescent="0.2"/>
    <row r="2679" ht="11.85" customHeight="1" x14ac:dyDescent="0.2"/>
    <row r="2680" ht="11.85" customHeight="1" x14ac:dyDescent="0.2"/>
    <row r="2681" ht="11.85" customHeight="1" x14ac:dyDescent="0.2"/>
    <row r="2682" ht="11.85" customHeight="1" x14ac:dyDescent="0.2"/>
    <row r="2683" ht="11.85" customHeight="1" x14ac:dyDescent="0.2"/>
    <row r="2684" ht="11.85" customHeight="1" x14ac:dyDescent="0.2"/>
    <row r="2685" ht="11.85" customHeight="1" x14ac:dyDescent="0.2"/>
    <row r="2686" ht="11.85" customHeight="1" x14ac:dyDescent="0.2"/>
    <row r="2687" ht="11.85" customHeight="1" x14ac:dyDescent="0.2"/>
    <row r="2688" ht="11.85" customHeight="1" x14ac:dyDescent="0.2"/>
    <row r="2689" spans="1:5" ht="11.85" customHeight="1" x14ac:dyDescent="0.2"/>
    <row r="2690" spans="1:5" ht="11.85" customHeight="1" x14ac:dyDescent="0.2"/>
    <row r="2691" spans="1:5" ht="11.85" customHeight="1" x14ac:dyDescent="0.2"/>
    <row r="2692" spans="1:5" ht="11.85" customHeight="1" x14ac:dyDescent="0.2"/>
    <row r="2693" spans="1:5" ht="11.85" customHeight="1" x14ac:dyDescent="0.2"/>
    <row r="2694" spans="1:5" ht="11.85" customHeight="1" x14ac:dyDescent="0.2"/>
    <row r="2695" spans="1:5" ht="11.85" customHeight="1" x14ac:dyDescent="0.2"/>
    <row r="2696" spans="1:5" ht="11.85" customHeight="1" x14ac:dyDescent="0.2"/>
    <row r="2697" spans="1:5" ht="11.85" customHeight="1" x14ac:dyDescent="0.2"/>
    <row r="2698" spans="1:5" ht="11.85" customHeight="1" x14ac:dyDescent="0.2"/>
    <row r="2699" spans="1:5" ht="11.85" customHeight="1" x14ac:dyDescent="0.2"/>
    <row r="2700" spans="1:5" ht="11.85" customHeight="1" x14ac:dyDescent="0.2"/>
    <row r="2701" spans="1:5" ht="11.85" customHeight="1" x14ac:dyDescent="0.2"/>
    <row r="2702" spans="1:5" ht="11.85" customHeight="1" x14ac:dyDescent="0.2"/>
    <row r="2703" spans="1:5" ht="11.85" customHeight="1" x14ac:dyDescent="0.2">
      <c r="A2703" s="1"/>
      <c r="B2703" s="1"/>
      <c r="E2703" s="2" t="str">
        <f>$E$1</f>
        <v>CITY OF BRADY</v>
      </c>
    </row>
    <row r="2704" spans="1:5" ht="11.85" customHeight="1" x14ac:dyDescent="0.2">
      <c r="E2704" s="2" t="str">
        <f>$E$2</f>
        <v>BUDGET REPORT</v>
      </c>
    </row>
    <row r="2705" spans="1:22" ht="11.85" customHeight="1" x14ac:dyDescent="0.2">
      <c r="E2705" s="2" t="str">
        <f>$E$3</f>
        <v>FISCAL YEAR 2019 - 2020</v>
      </c>
    </row>
    <row r="2706" spans="1:22" ht="11.85" customHeight="1" x14ac:dyDescent="0.2">
      <c r="A2706" s="3" t="s">
        <v>1084</v>
      </c>
    </row>
    <row r="2707" spans="1:22" ht="11.85" customHeight="1" x14ac:dyDescent="0.2">
      <c r="A2707" s="3" t="s">
        <v>1246</v>
      </c>
    </row>
    <row r="2708" spans="1:22" ht="11.85" customHeight="1" x14ac:dyDescent="0.2">
      <c r="A2708" s="34" t="s">
        <v>1192</v>
      </c>
      <c r="I2708" s="55" t="str">
        <f>$I$6</f>
        <v>(----- 2018-2019 ------)</v>
      </c>
      <c r="J2708" s="55"/>
      <c r="K2708" s="55"/>
      <c r="L2708" s="6"/>
      <c r="M2708" s="55" t="str">
        <f>$M$6</f>
        <v>2019-2020</v>
      </c>
      <c r="N2708" s="55"/>
      <c r="O2708" s="55"/>
      <c r="P2708" s="55"/>
      <c r="Q2708" s="55"/>
    </row>
    <row r="2709" spans="1:22" ht="11.85" customHeight="1" x14ac:dyDescent="0.2">
      <c r="C2709" s="7" t="str">
        <f>$C$7</f>
        <v>2015-2016</v>
      </c>
      <c r="D2709" s="6"/>
      <c r="E2709" s="7" t="str">
        <f>$E$7</f>
        <v>2016-2017</v>
      </c>
      <c r="F2709" s="6"/>
      <c r="G2709" s="7" t="str">
        <f>$G$7</f>
        <v>2017-2018</v>
      </c>
      <c r="H2709" s="6"/>
      <c r="I2709" s="7" t="s">
        <v>9</v>
      </c>
      <c r="J2709" s="6"/>
      <c r="K2709" s="8" t="str">
        <f>+$K$7</f>
        <v>PROJECTED</v>
      </c>
      <c r="L2709" s="6"/>
      <c r="M2709" s="8" t="str">
        <f>$M$7</f>
        <v>2019-2020</v>
      </c>
      <c r="N2709" s="6"/>
      <c r="O2709" s="8" t="str">
        <f>$O$7</f>
        <v>2019-2020</v>
      </c>
      <c r="P2709" s="6"/>
      <c r="Q2709" s="8" t="str">
        <f>$Q$7</f>
        <v>APPROVED</v>
      </c>
    </row>
    <row r="2710" spans="1:22" ht="11.85" customHeight="1" x14ac:dyDescent="0.2">
      <c r="A2710" s="9" t="s">
        <v>257</v>
      </c>
      <c r="C2710" s="10" t="s">
        <v>12</v>
      </c>
      <c r="D2710" s="6"/>
      <c r="E2710" s="10" t="s">
        <v>12</v>
      </c>
      <c r="F2710" s="6"/>
      <c r="G2710" s="10" t="s">
        <v>12</v>
      </c>
      <c r="H2710" s="6"/>
      <c r="I2710" s="10" t="s">
        <v>13</v>
      </c>
      <c r="J2710" s="6"/>
      <c r="K2710" s="11" t="s">
        <v>13</v>
      </c>
      <c r="L2710" s="6"/>
      <c r="M2710" s="11" t="str">
        <f>$M$8</f>
        <v>BASE</v>
      </c>
      <c r="N2710" s="6"/>
      <c r="O2710" s="11" t="str">
        <f>$O$8</f>
        <v>SUPPLEMENTAL</v>
      </c>
      <c r="P2710" s="6"/>
      <c r="Q2710" s="11" t="str">
        <f>$Q$8</f>
        <v>BUDGET</v>
      </c>
    </row>
    <row r="2711" spans="1:22" ht="11.85" customHeight="1" x14ac:dyDescent="0.2"/>
    <row r="2712" spans="1:22" ht="11.85" customHeight="1" x14ac:dyDescent="0.2">
      <c r="A2712" s="13" t="s">
        <v>270</v>
      </c>
      <c r="D2712" s="2"/>
      <c r="F2712" s="2"/>
      <c r="H2712" s="2"/>
      <c r="J2712" s="2"/>
      <c r="L2712" s="2"/>
      <c r="N2712" s="2"/>
      <c r="P2712" s="2"/>
    </row>
    <row r="2713" spans="1:22" ht="11.85" customHeight="1" x14ac:dyDescent="0.2">
      <c r="A2713" s="3" t="s">
        <v>1247</v>
      </c>
      <c r="C2713" s="2">
        <v>0</v>
      </c>
      <c r="D2713" s="2"/>
      <c r="E2713" s="2">
        <v>25012</v>
      </c>
      <c r="F2713" s="2"/>
      <c r="G2713" s="2">
        <v>0</v>
      </c>
      <c r="H2713" s="2"/>
      <c r="I2713" s="2">
        <v>0</v>
      </c>
      <c r="J2713" s="2"/>
      <c r="K2713" s="4">
        <v>0</v>
      </c>
      <c r="L2713" s="2"/>
      <c r="M2713" s="4">
        <v>0</v>
      </c>
      <c r="N2713" s="2"/>
      <c r="O2713" s="4">
        <v>0</v>
      </c>
      <c r="P2713" s="2"/>
      <c r="Q2713" s="4">
        <f>M2713+O2713</f>
        <v>0</v>
      </c>
      <c r="T2713" s="14"/>
    </row>
    <row r="2714" spans="1:22" ht="11.85" customHeight="1" x14ac:dyDescent="0.2">
      <c r="A2714" s="3" t="s">
        <v>1248</v>
      </c>
      <c r="C2714" s="15">
        <v>72146.89</v>
      </c>
      <c r="D2714" s="2"/>
      <c r="E2714" s="15">
        <v>677404.49</v>
      </c>
      <c r="F2714" s="2"/>
      <c r="G2714" s="15">
        <v>0</v>
      </c>
      <c r="H2714" s="2"/>
      <c r="I2714" s="15">
        <v>0</v>
      </c>
      <c r="J2714" s="2"/>
      <c r="K2714" s="16">
        <v>0</v>
      </c>
      <c r="L2714" s="2"/>
      <c r="M2714" s="16">
        <v>0</v>
      </c>
      <c r="N2714" s="2"/>
      <c r="O2714" s="16">
        <v>0</v>
      </c>
      <c r="P2714" s="2"/>
      <c r="Q2714" s="16">
        <f>M2714+O2714</f>
        <v>0</v>
      </c>
      <c r="T2714" s="14"/>
      <c r="V2714" s="15"/>
    </row>
    <row r="2715" spans="1:22" ht="11.85" customHeight="1" x14ac:dyDescent="0.2">
      <c r="A2715" s="3" t="s">
        <v>287</v>
      </c>
      <c r="C2715" s="2">
        <f>SUM(C2713:C2714)</f>
        <v>72146.89</v>
      </c>
      <c r="D2715" s="2"/>
      <c r="E2715" s="2">
        <f>SUM(E2713:E2714)</f>
        <v>702416.49</v>
      </c>
      <c r="F2715" s="2"/>
      <c r="G2715" s="2">
        <f>SUM(G2713:G2714)</f>
        <v>0</v>
      </c>
      <c r="H2715" s="2"/>
      <c r="I2715" s="2">
        <f>SUM(I2713:I2714)</f>
        <v>0</v>
      </c>
      <c r="J2715" s="2"/>
      <c r="K2715" s="4">
        <f>SUM(K2713:K2714)</f>
        <v>0</v>
      </c>
      <c r="L2715" s="2"/>
      <c r="M2715" s="4">
        <f>SUM(M2713:M2714)</f>
        <v>0</v>
      </c>
      <c r="N2715" s="2"/>
      <c r="O2715" s="4">
        <f>SUM(O2713:O2714)</f>
        <v>0</v>
      </c>
      <c r="P2715" s="2"/>
      <c r="Q2715" s="4">
        <f>SUM(Q2713:Q2714)</f>
        <v>0</v>
      </c>
    </row>
    <row r="2716" spans="1:22" ht="11.85" customHeight="1" x14ac:dyDescent="0.2">
      <c r="D2716" s="2"/>
      <c r="F2716" s="2"/>
      <c r="H2716" s="2"/>
      <c r="J2716" s="2"/>
      <c r="L2716" s="2"/>
      <c r="N2716" s="2"/>
      <c r="P2716" s="2"/>
    </row>
    <row r="2717" spans="1:22" ht="11.85" customHeight="1" x14ac:dyDescent="0.2">
      <c r="A2717" s="13" t="s">
        <v>314</v>
      </c>
      <c r="D2717" s="2"/>
      <c r="F2717" s="2"/>
      <c r="H2717" s="2"/>
      <c r="J2717" s="2"/>
      <c r="L2717" s="2"/>
      <c r="N2717" s="2"/>
      <c r="P2717" s="2"/>
    </row>
    <row r="2718" spans="1:22" ht="11.85" customHeight="1" x14ac:dyDescent="0.2">
      <c r="A2718" s="3" t="s">
        <v>1249</v>
      </c>
      <c r="C2718" s="15">
        <v>0</v>
      </c>
      <c r="D2718" s="2"/>
      <c r="E2718" s="15">
        <v>0</v>
      </c>
      <c r="F2718" s="2"/>
      <c r="G2718" s="15">
        <v>0</v>
      </c>
      <c r="H2718" s="2"/>
      <c r="I2718" s="15">
        <v>0</v>
      </c>
      <c r="J2718" s="2"/>
      <c r="K2718" s="16">
        <v>0</v>
      </c>
      <c r="L2718" s="2"/>
      <c r="M2718" s="16">
        <v>0</v>
      </c>
      <c r="N2718" s="2"/>
      <c r="O2718" s="16">
        <v>0</v>
      </c>
      <c r="P2718" s="2"/>
      <c r="Q2718" s="16">
        <f>M2718+O2718</f>
        <v>0</v>
      </c>
    </row>
    <row r="2719" spans="1:22" ht="11.85" customHeight="1" x14ac:dyDescent="0.2">
      <c r="A2719" s="3" t="s">
        <v>318</v>
      </c>
      <c r="C2719" s="2">
        <f>SUM(C2718:C2718)</f>
        <v>0</v>
      </c>
      <c r="D2719" s="2"/>
      <c r="E2719" s="2">
        <f>SUM(E2718:E2718)</f>
        <v>0</v>
      </c>
      <c r="F2719" s="2"/>
      <c r="G2719" s="2">
        <f>SUM(G2718:G2718)</f>
        <v>0</v>
      </c>
      <c r="H2719" s="2"/>
      <c r="I2719" s="2">
        <f>SUM(I2718:I2718)</f>
        <v>0</v>
      </c>
      <c r="J2719" s="2"/>
      <c r="K2719" s="4">
        <f>SUM(K2718:K2718)</f>
        <v>0</v>
      </c>
      <c r="L2719" s="2"/>
      <c r="M2719" s="4">
        <f>SUM(M2718:M2718)</f>
        <v>0</v>
      </c>
      <c r="N2719" s="2"/>
      <c r="O2719" s="4">
        <f>SUM(O2718:O2718)</f>
        <v>0</v>
      </c>
      <c r="P2719" s="2"/>
      <c r="Q2719" s="4">
        <f>SUM(Q2718:Q2718)</f>
        <v>0</v>
      </c>
      <c r="V2719" s="39"/>
    </row>
    <row r="2720" spans="1:22" ht="11.85" customHeight="1" x14ac:dyDescent="0.2">
      <c r="D2720" s="2"/>
      <c r="F2720" s="2"/>
      <c r="H2720" s="2"/>
      <c r="J2720" s="2"/>
      <c r="L2720" s="2"/>
      <c r="N2720" s="2"/>
      <c r="P2720" s="2"/>
      <c r="T2720" s="14"/>
    </row>
    <row r="2721" spans="1:21" ht="11.85" customHeight="1" x14ac:dyDescent="0.2">
      <c r="A2721" s="3" t="s">
        <v>1250</v>
      </c>
      <c r="C2721" s="2">
        <f>+C2715+C2719</f>
        <v>72146.89</v>
      </c>
      <c r="D2721" s="2"/>
      <c r="E2721" s="2">
        <f>+E2715+E2719</f>
        <v>702416.49</v>
      </c>
      <c r="F2721" s="2"/>
      <c r="G2721" s="2">
        <f>+G2715+G2719</f>
        <v>0</v>
      </c>
      <c r="H2721" s="2"/>
      <c r="I2721" s="2">
        <f>+I2715+I2719</f>
        <v>0</v>
      </c>
      <c r="J2721" s="2"/>
      <c r="K2721" s="4">
        <f>+K2715+K2719</f>
        <v>0</v>
      </c>
      <c r="L2721" s="4"/>
      <c r="M2721" s="4">
        <f>+M2715+M2719</f>
        <v>0</v>
      </c>
      <c r="N2721" s="4"/>
      <c r="O2721" s="4">
        <f>+O2715+O2719</f>
        <v>0</v>
      </c>
      <c r="P2721" s="4"/>
      <c r="Q2721" s="4">
        <f>+Q2715+Q2719</f>
        <v>0</v>
      </c>
      <c r="R2721" s="2"/>
      <c r="U2721" s="17"/>
    </row>
    <row r="2722" spans="1:21" ht="11.85" customHeight="1" x14ac:dyDescent="0.2">
      <c r="D2722" s="2"/>
      <c r="F2722" s="2"/>
      <c r="H2722" s="2"/>
      <c r="J2722" s="2"/>
      <c r="L2722" s="2"/>
      <c r="N2722" s="2"/>
      <c r="P2722" s="2"/>
      <c r="T2722" s="14"/>
    </row>
    <row r="2723" spans="1:21" ht="11.85" customHeight="1" x14ac:dyDescent="0.2">
      <c r="D2723" s="2"/>
      <c r="F2723" s="2"/>
      <c r="H2723" s="2"/>
      <c r="J2723" s="2"/>
      <c r="L2723" s="2"/>
      <c r="N2723" s="2"/>
      <c r="P2723" s="2"/>
      <c r="T2723" s="14"/>
    </row>
    <row r="2724" spans="1:21" ht="11.85" customHeight="1" x14ac:dyDescent="0.2">
      <c r="D2724" s="2"/>
      <c r="F2724" s="2"/>
      <c r="H2724" s="2"/>
      <c r="J2724" s="2"/>
      <c r="L2724" s="2"/>
      <c r="N2724" s="2"/>
      <c r="P2724" s="2"/>
      <c r="T2724" s="14"/>
    </row>
    <row r="2725" spans="1:21" ht="11.85" customHeight="1" x14ac:dyDescent="0.2">
      <c r="D2725" s="2"/>
      <c r="F2725" s="2"/>
      <c r="H2725" s="2"/>
      <c r="J2725" s="2"/>
      <c r="L2725" s="2"/>
      <c r="N2725" s="2"/>
      <c r="P2725" s="2"/>
      <c r="T2725" s="14"/>
    </row>
    <row r="2726" spans="1:21" ht="11.85" customHeight="1" x14ac:dyDescent="0.2">
      <c r="D2726" s="2"/>
      <c r="F2726" s="2"/>
      <c r="H2726" s="2"/>
      <c r="J2726" s="2"/>
      <c r="L2726" s="2"/>
      <c r="N2726" s="2"/>
      <c r="P2726" s="2"/>
      <c r="T2726" s="14"/>
    </row>
    <row r="2727" spans="1:21" ht="11.85" customHeight="1" x14ac:dyDescent="0.2">
      <c r="D2727" s="2"/>
      <c r="F2727" s="2"/>
      <c r="H2727" s="2"/>
      <c r="J2727" s="2"/>
      <c r="L2727" s="2"/>
      <c r="N2727" s="2"/>
      <c r="P2727" s="2"/>
      <c r="T2727" s="14"/>
    </row>
    <row r="2728" spans="1:21" ht="11.85" customHeight="1" x14ac:dyDescent="0.2">
      <c r="D2728" s="2"/>
      <c r="F2728" s="2"/>
      <c r="H2728" s="2"/>
      <c r="J2728" s="2"/>
      <c r="L2728" s="2"/>
      <c r="N2728" s="2"/>
      <c r="P2728" s="2"/>
      <c r="T2728" s="14"/>
    </row>
    <row r="2729" spans="1:21" ht="11.85" customHeight="1" x14ac:dyDescent="0.2">
      <c r="D2729" s="2"/>
      <c r="F2729" s="2"/>
      <c r="H2729" s="2"/>
      <c r="J2729" s="2"/>
      <c r="L2729" s="2"/>
      <c r="N2729" s="2"/>
      <c r="P2729" s="2"/>
      <c r="T2729" s="14"/>
    </row>
    <row r="2730" spans="1:21" ht="11.85" customHeight="1" x14ac:dyDescent="0.2">
      <c r="D2730" s="2"/>
      <c r="F2730" s="2"/>
      <c r="H2730" s="2"/>
      <c r="J2730" s="2"/>
      <c r="L2730" s="2"/>
      <c r="N2730" s="2"/>
      <c r="P2730" s="2"/>
      <c r="T2730" s="14"/>
    </row>
    <row r="2731" spans="1:21" ht="11.85" customHeight="1" x14ac:dyDescent="0.2">
      <c r="D2731" s="2"/>
      <c r="F2731" s="2"/>
      <c r="H2731" s="2"/>
      <c r="J2731" s="2"/>
      <c r="L2731" s="2"/>
      <c r="N2731" s="2"/>
      <c r="P2731" s="2"/>
      <c r="T2731" s="14"/>
    </row>
    <row r="2732" spans="1:21" ht="11.85" customHeight="1" x14ac:dyDescent="0.2">
      <c r="D2732" s="2"/>
      <c r="F2732" s="2"/>
      <c r="H2732" s="2"/>
      <c r="J2732" s="2"/>
      <c r="L2732" s="2"/>
      <c r="N2732" s="2"/>
      <c r="P2732" s="2"/>
      <c r="T2732" s="14"/>
    </row>
    <row r="2733" spans="1:21" ht="11.85" customHeight="1" x14ac:dyDescent="0.2">
      <c r="D2733" s="2"/>
      <c r="F2733" s="2"/>
      <c r="H2733" s="2"/>
      <c r="J2733" s="2"/>
      <c r="L2733" s="2"/>
      <c r="N2733" s="2"/>
      <c r="P2733" s="2"/>
      <c r="T2733" s="14"/>
    </row>
    <row r="2734" spans="1:21" ht="11.85" customHeight="1" x14ac:dyDescent="0.2">
      <c r="D2734" s="2"/>
      <c r="F2734" s="2"/>
      <c r="H2734" s="2"/>
      <c r="J2734" s="2"/>
      <c r="L2734" s="2"/>
      <c r="N2734" s="2"/>
      <c r="P2734" s="2"/>
      <c r="T2734" s="14"/>
    </row>
    <row r="2735" spans="1:21" ht="11.85" customHeight="1" x14ac:dyDescent="0.2">
      <c r="D2735" s="2"/>
      <c r="F2735" s="2"/>
      <c r="H2735" s="2"/>
      <c r="J2735" s="2"/>
      <c r="L2735" s="2"/>
      <c r="N2735" s="2"/>
      <c r="P2735" s="2"/>
      <c r="T2735" s="14"/>
    </row>
    <row r="2736" spans="1:21" ht="11.85" customHeight="1" x14ac:dyDescent="0.2">
      <c r="D2736" s="2"/>
      <c r="F2736" s="2"/>
      <c r="H2736" s="2"/>
      <c r="J2736" s="2"/>
      <c r="L2736" s="2"/>
      <c r="N2736" s="2"/>
      <c r="P2736" s="2"/>
      <c r="T2736" s="14"/>
    </row>
    <row r="2737" spans="4:20" ht="11.85" customHeight="1" x14ac:dyDescent="0.2">
      <c r="D2737" s="2"/>
      <c r="F2737" s="2"/>
      <c r="H2737" s="2"/>
      <c r="J2737" s="2"/>
      <c r="L2737" s="2"/>
      <c r="N2737" s="2"/>
      <c r="P2737" s="2"/>
      <c r="T2737" s="14"/>
    </row>
    <row r="2738" spans="4:20" ht="11.85" customHeight="1" x14ac:dyDescent="0.2">
      <c r="D2738" s="2"/>
      <c r="F2738" s="2"/>
      <c r="H2738" s="2"/>
      <c r="J2738" s="2"/>
      <c r="L2738" s="2"/>
      <c r="N2738" s="2"/>
      <c r="P2738" s="2"/>
      <c r="T2738" s="14"/>
    </row>
    <row r="2739" spans="4:20" ht="11.85" customHeight="1" x14ac:dyDescent="0.2">
      <c r="D2739" s="2"/>
      <c r="F2739" s="2"/>
      <c r="H2739" s="2"/>
      <c r="J2739" s="2"/>
      <c r="L2739" s="2"/>
      <c r="N2739" s="2"/>
      <c r="P2739" s="2"/>
      <c r="T2739" s="14"/>
    </row>
    <row r="2740" spans="4:20" ht="11.85" customHeight="1" x14ac:dyDescent="0.2">
      <c r="D2740" s="2"/>
      <c r="F2740" s="2"/>
      <c r="H2740" s="2"/>
      <c r="J2740" s="2"/>
      <c r="L2740" s="2"/>
      <c r="N2740" s="2"/>
      <c r="P2740" s="2"/>
      <c r="T2740" s="14"/>
    </row>
    <row r="2741" spans="4:20" ht="11.85" customHeight="1" x14ac:dyDescent="0.2">
      <c r="D2741" s="2"/>
      <c r="F2741" s="2"/>
      <c r="H2741" s="2"/>
      <c r="J2741" s="2"/>
      <c r="L2741" s="2"/>
      <c r="N2741" s="2"/>
      <c r="P2741" s="2"/>
      <c r="T2741" s="14"/>
    </row>
    <row r="2742" spans="4:20" ht="11.85" customHeight="1" x14ac:dyDescent="0.2">
      <c r="D2742" s="2"/>
      <c r="F2742" s="2"/>
      <c r="H2742" s="2"/>
      <c r="J2742" s="2"/>
      <c r="L2742" s="2"/>
      <c r="N2742" s="2"/>
      <c r="P2742" s="2"/>
      <c r="T2742" s="14"/>
    </row>
    <row r="2743" spans="4:20" ht="11.85" customHeight="1" x14ac:dyDescent="0.2">
      <c r="D2743" s="2"/>
      <c r="F2743" s="2"/>
      <c r="H2743" s="2"/>
      <c r="J2743" s="2"/>
      <c r="L2743" s="2"/>
      <c r="N2743" s="2"/>
      <c r="P2743" s="2"/>
      <c r="T2743" s="14"/>
    </row>
    <row r="2744" spans="4:20" ht="11.85" customHeight="1" x14ac:dyDescent="0.2">
      <c r="D2744" s="2"/>
      <c r="F2744" s="2"/>
      <c r="H2744" s="2"/>
      <c r="J2744" s="2"/>
      <c r="L2744" s="2"/>
      <c r="N2744" s="2"/>
      <c r="P2744" s="2"/>
      <c r="T2744" s="14"/>
    </row>
    <row r="2745" spans="4:20" ht="11.85" customHeight="1" x14ac:dyDescent="0.2">
      <c r="D2745" s="2"/>
      <c r="F2745" s="2"/>
      <c r="H2745" s="2"/>
      <c r="J2745" s="2"/>
      <c r="L2745" s="2"/>
      <c r="N2745" s="2"/>
      <c r="P2745" s="2"/>
      <c r="T2745" s="14"/>
    </row>
    <row r="2746" spans="4:20" ht="11.25" customHeight="1" x14ac:dyDescent="0.2">
      <c r="D2746" s="2"/>
      <c r="F2746" s="2"/>
      <c r="H2746" s="2"/>
      <c r="J2746" s="2"/>
      <c r="L2746" s="2"/>
      <c r="N2746" s="2"/>
      <c r="P2746" s="2"/>
      <c r="T2746" s="14"/>
    </row>
    <row r="2747" spans="4:20" ht="11.85" customHeight="1" x14ac:dyDescent="0.2">
      <c r="D2747" s="2"/>
      <c r="F2747" s="2"/>
      <c r="H2747" s="2"/>
      <c r="J2747" s="2"/>
      <c r="L2747" s="2"/>
      <c r="N2747" s="2"/>
      <c r="P2747" s="2"/>
      <c r="T2747" s="14"/>
    </row>
    <row r="2748" spans="4:20" ht="11.85" customHeight="1" x14ac:dyDescent="0.2">
      <c r="D2748" s="2"/>
      <c r="F2748" s="2"/>
      <c r="H2748" s="2"/>
      <c r="J2748" s="2"/>
      <c r="L2748" s="2"/>
      <c r="N2748" s="2"/>
      <c r="P2748" s="2"/>
      <c r="T2748" s="14"/>
    </row>
    <row r="2749" spans="4:20" ht="11.85" customHeight="1" x14ac:dyDescent="0.2">
      <c r="D2749" s="2"/>
      <c r="F2749" s="2"/>
      <c r="H2749" s="2"/>
      <c r="J2749" s="2"/>
      <c r="L2749" s="2"/>
      <c r="N2749" s="2"/>
      <c r="P2749" s="2"/>
      <c r="T2749" s="14"/>
    </row>
    <row r="2750" spans="4:20" ht="11.85" customHeight="1" x14ac:dyDescent="0.2">
      <c r="D2750" s="2"/>
      <c r="F2750" s="2"/>
      <c r="H2750" s="2"/>
      <c r="J2750" s="2"/>
      <c r="L2750" s="2"/>
      <c r="N2750" s="2"/>
      <c r="P2750" s="2"/>
      <c r="T2750" s="14"/>
    </row>
    <row r="2751" spans="4:20" ht="11.85" customHeight="1" x14ac:dyDescent="0.2">
      <c r="D2751" s="2"/>
      <c r="F2751" s="2"/>
      <c r="H2751" s="2"/>
      <c r="J2751" s="2"/>
      <c r="L2751" s="2"/>
      <c r="N2751" s="2"/>
      <c r="P2751" s="2"/>
      <c r="T2751" s="14"/>
    </row>
    <row r="2752" spans="4:20" ht="11.85" customHeight="1" x14ac:dyDescent="0.2">
      <c r="D2752" s="2"/>
      <c r="F2752" s="2"/>
      <c r="H2752" s="2"/>
      <c r="J2752" s="2"/>
      <c r="L2752" s="2"/>
      <c r="N2752" s="2"/>
      <c r="P2752" s="2"/>
      <c r="T2752" s="14"/>
    </row>
    <row r="2753" spans="1:20" ht="11.85" customHeight="1" x14ac:dyDescent="0.2">
      <c r="D2753" s="2"/>
      <c r="F2753" s="2"/>
      <c r="H2753" s="2"/>
      <c r="J2753" s="2"/>
      <c r="L2753" s="2"/>
      <c r="N2753" s="2"/>
      <c r="P2753" s="2"/>
      <c r="T2753" s="14"/>
    </row>
    <row r="2754" spans="1:20" ht="11.85" customHeight="1" x14ac:dyDescent="0.2">
      <c r="D2754" s="2"/>
      <c r="F2754" s="2"/>
      <c r="H2754" s="2"/>
      <c r="J2754" s="2"/>
      <c r="L2754" s="2"/>
      <c r="N2754" s="2"/>
      <c r="P2754" s="2"/>
      <c r="T2754" s="14"/>
    </row>
    <row r="2755" spans="1:20" ht="11.85" customHeight="1" x14ac:dyDescent="0.2">
      <c r="D2755" s="2"/>
      <c r="F2755" s="2"/>
      <c r="H2755" s="2"/>
      <c r="J2755" s="2"/>
      <c r="L2755" s="2"/>
      <c r="N2755" s="2"/>
      <c r="P2755" s="2"/>
      <c r="T2755" s="14"/>
    </row>
    <row r="2756" spans="1:20" ht="11.85" customHeight="1" x14ac:dyDescent="0.2">
      <c r="D2756" s="2"/>
      <c r="F2756" s="2"/>
      <c r="H2756" s="2"/>
      <c r="J2756" s="2"/>
      <c r="L2756" s="2"/>
      <c r="N2756" s="2"/>
      <c r="P2756" s="2"/>
      <c r="T2756" s="14"/>
    </row>
    <row r="2757" spans="1:20" ht="11.85" customHeight="1" x14ac:dyDescent="0.2">
      <c r="D2757" s="2"/>
      <c r="F2757" s="2"/>
      <c r="H2757" s="2"/>
      <c r="J2757" s="2"/>
      <c r="L2757" s="2"/>
      <c r="N2757" s="2"/>
      <c r="P2757" s="2"/>
      <c r="T2757" s="14"/>
    </row>
    <row r="2758" spans="1:20" ht="11.85" customHeight="1" x14ac:dyDescent="0.2">
      <c r="D2758" s="2"/>
      <c r="F2758" s="2"/>
      <c r="H2758" s="2"/>
      <c r="J2758" s="2"/>
      <c r="L2758" s="2"/>
      <c r="N2758" s="2"/>
      <c r="P2758" s="2"/>
      <c r="T2758" s="14"/>
    </row>
    <row r="2759" spans="1:20" ht="11.85" customHeight="1" x14ac:dyDescent="0.2">
      <c r="A2759" s="33"/>
      <c r="B2759" s="33"/>
      <c r="C2759" s="20"/>
      <c r="D2759" s="20"/>
      <c r="E2759" s="20"/>
      <c r="F2759" s="20"/>
      <c r="G2759" s="20"/>
      <c r="H2759" s="20"/>
      <c r="I2759" s="20"/>
      <c r="J2759" s="20"/>
      <c r="K2759" s="21"/>
      <c r="L2759" s="20"/>
      <c r="M2759" s="21"/>
      <c r="N2759" s="20"/>
      <c r="O2759" s="21"/>
      <c r="P2759" s="20"/>
      <c r="Q2759" s="21"/>
      <c r="T2759" s="14"/>
    </row>
    <row r="2760" spans="1:20" ht="11.85" customHeight="1" x14ac:dyDescent="0.2">
      <c r="A2760" s="33"/>
      <c r="B2760" s="33"/>
      <c r="C2760" s="20"/>
      <c r="D2760" s="20"/>
      <c r="E2760" s="20"/>
      <c r="F2760" s="20"/>
      <c r="G2760" s="20"/>
      <c r="H2760" s="20"/>
      <c r="I2760" s="20"/>
      <c r="J2760" s="20"/>
      <c r="K2760" s="21"/>
      <c r="L2760" s="20"/>
      <c r="M2760" s="21"/>
      <c r="N2760" s="20"/>
      <c r="O2760" s="21"/>
      <c r="P2760" s="20"/>
      <c r="Q2760" s="21"/>
      <c r="R2760" s="2"/>
    </row>
    <row r="2761" spans="1:20" ht="11.85" customHeight="1" x14ac:dyDescent="0.2">
      <c r="A2761" s="33"/>
      <c r="B2761" s="33"/>
      <c r="C2761" s="20"/>
      <c r="D2761" s="20"/>
      <c r="E2761" s="20"/>
      <c r="F2761" s="20"/>
      <c r="G2761" s="20"/>
      <c r="H2761" s="20"/>
      <c r="I2761" s="20"/>
      <c r="J2761" s="20"/>
      <c r="K2761" s="21"/>
      <c r="L2761" s="20"/>
      <c r="M2761" s="21"/>
      <c r="N2761" s="20"/>
      <c r="O2761" s="21"/>
      <c r="P2761" s="20"/>
      <c r="Q2761" s="21"/>
    </row>
    <row r="2762" spans="1:20" ht="11.85" customHeight="1" x14ac:dyDescent="0.2">
      <c r="A2762" s="33"/>
      <c r="B2762" s="33"/>
      <c r="C2762" s="20"/>
      <c r="D2762" s="20"/>
      <c r="E2762" s="20"/>
      <c r="F2762" s="20"/>
      <c r="G2762" s="20"/>
      <c r="H2762" s="20"/>
      <c r="I2762" s="20"/>
      <c r="J2762" s="20"/>
      <c r="K2762" s="21"/>
      <c r="L2762" s="20"/>
      <c r="M2762" s="21"/>
      <c r="N2762" s="20"/>
      <c r="O2762" s="21"/>
      <c r="P2762" s="20"/>
      <c r="Q2762" s="21"/>
    </row>
    <row r="2763" spans="1:20" ht="11.85" customHeight="1" x14ac:dyDescent="0.2">
      <c r="A2763" s="33"/>
      <c r="B2763" s="33"/>
      <c r="C2763" s="20"/>
      <c r="D2763" s="20"/>
      <c r="E2763" s="20"/>
      <c r="F2763" s="20"/>
      <c r="G2763" s="20"/>
      <c r="H2763" s="20"/>
      <c r="I2763" s="20"/>
      <c r="J2763" s="20"/>
      <c r="K2763" s="21"/>
      <c r="L2763" s="20"/>
      <c r="M2763" s="21"/>
      <c r="N2763" s="20"/>
      <c r="O2763" s="21"/>
      <c r="P2763" s="20"/>
      <c r="Q2763" s="21"/>
    </row>
    <row r="2764" spans="1:20" ht="11.85" customHeight="1" x14ac:dyDescent="0.2">
      <c r="A2764" s="33"/>
      <c r="B2764" s="33"/>
      <c r="C2764" s="20"/>
      <c r="D2764" s="20"/>
      <c r="E2764" s="20"/>
      <c r="F2764" s="20"/>
      <c r="G2764" s="20"/>
      <c r="H2764" s="20"/>
      <c r="I2764" s="20"/>
      <c r="J2764" s="20"/>
      <c r="K2764" s="21"/>
      <c r="L2764" s="20"/>
      <c r="M2764" s="21"/>
      <c r="N2764" s="20"/>
      <c r="O2764" s="21"/>
      <c r="P2764" s="20"/>
      <c r="Q2764" s="21"/>
    </row>
    <row r="2765" spans="1:20" ht="11.85" customHeight="1" x14ac:dyDescent="0.2">
      <c r="D2765" s="2"/>
      <c r="F2765" s="2"/>
      <c r="H2765" s="2"/>
      <c r="J2765" s="2"/>
      <c r="L2765" s="2"/>
      <c r="N2765" s="2"/>
      <c r="P2765" s="2"/>
    </row>
    <row r="2766" spans="1:20" ht="11.85" customHeight="1" x14ac:dyDescent="0.2">
      <c r="A2766" s="1"/>
      <c r="B2766" s="1"/>
      <c r="E2766" s="2" t="str">
        <f>$E$1</f>
        <v>CITY OF BRADY</v>
      </c>
    </row>
    <row r="2767" spans="1:20" ht="11.85" customHeight="1" x14ac:dyDescent="0.2">
      <c r="E2767" s="2" t="str">
        <f>$E$2</f>
        <v>BUDGET REPORT</v>
      </c>
    </row>
    <row r="2768" spans="1:20" ht="11.85" customHeight="1" x14ac:dyDescent="0.2">
      <c r="E2768" s="2" t="str">
        <f>$E$3</f>
        <v>FISCAL YEAR 2019 - 2020</v>
      </c>
    </row>
    <row r="2769" spans="1:22" ht="11.85" customHeight="1" x14ac:dyDescent="0.2">
      <c r="A2769" s="3" t="s">
        <v>1084</v>
      </c>
    </row>
    <row r="2770" spans="1:22" ht="11.85" customHeight="1" x14ac:dyDescent="0.2"/>
    <row r="2771" spans="1:22" ht="11.85" customHeight="1" x14ac:dyDescent="0.2">
      <c r="I2771" s="55" t="str">
        <f>$I$6</f>
        <v>(----- 2018-2019 ------)</v>
      </c>
      <c r="J2771" s="55"/>
      <c r="K2771" s="55"/>
      <c r="L2771" s="6"/>
      <c r="M2771" s="55" t="str">
        <f>$M$6</f>
        <v>2019-2020</v>
      </c>
      <c r="N2771" s="55"/>
      <c r="O2771" s="55"/>
      <c r="P2771" s="55"/>
      <c r="Q2771" s="55"/>
    </row>
    <row r="2772" spans="1:22" ht="11.85" customHeight="1" x14ac:dyDescent="0.2">
      <c r="C2772" s="7" t="str">
        <f>$C$7</f>
        <v>2015-2016</v>
      </c>
      <c r="D2772" s="6"/>
      <c r="E2772" s="7" t="str">
        <f>$E$7</f>
        <v>2016-2017</v>
      </c>
      <c r="F2772" s="6"/>
      <c r="G2772" s="7" t="str">
        <f>$G$7</f>
        <v>2017-2018</v>
      </c>
      <c r="H2772" s="6"/>
      <c r="I2772" s="7" t="s">
        <v>9</v>
      </c>
      <c r="J2772" s="6"/>
      <c r="K2772" s="8" t="str">
        <f>+$K$7</f>
        <v>PROJECTED</v>
      </c>
      <c r="L2772" s="6"/>
      <c r="M2772" s="8" t="str">
        <f>$M$7</f>
        <v>2019-2020</v>
      </c>
      <c r="N2772" s="6"/>
      <c r="O2772" s="8" t="str">
        <f>$O$7</f>
        <v>2019-2020</v>
      </c>
      <c r="P2772" s="6"/>
      <c r="Q2772" s="8" t="str">
        <f>$Q$7</f>
        <v>APPROVED</v>
      </c>
    </row>
    <row r="2773" spans="1:22" ht="11.85" customHeight="1" x14ac:dyDescent="0.2">
      <c r="A2773" s="9" t="s">
        <v>257</v>
      </c>
      <c r="C2773" s="10" t="s">
        <v>12</v>
      </c>
      <c r="D2773" s="6"/>
      <c r="E2773" s="10" t="s">
        <v>12</v>
      </c>
      <c r="F2773" s="6"/>
      <c r="G2773" s="10" t="s">
        <v>12</v>
      </c>
      <c r="H2773" s="6"/>
      <c r="I2773" s="10" t="s">
        <v>13</v>
      </c>
      <c r="J2773" s="6"/>
      <c r="K2773" s="11" t="s">
        <v>13</v>
      </c>
      <c r="L2773" s="6"/>
      <c r="M2773" s="11" t="str">
        <f>$M$8</f>
        <v>BASE</v>
      </c>
      <c r="N2773" s="6"/>
      <c r="O2773" s="11" t="str">
        <f>$O$8</f>
        <v>SUPPLEMENTAL</v>
      </c>
      <c r="P2773" s="6"/>
      <c r="Q2773" s="11" t="str">
        <f>$Q$8</f>
        <v>BUDGET</v>
      </c>
    </row>
    <row r="2774" spans="1:22" ht="11.85" customHeight="1" x14ac:dyDescent="0.2">
      <c r="D2774" s="2"/>
      <c r="F2774" s="2"/>
      <c r="H2774" s="2"/>
      <c r="J2774" s="2"/>
      <c r="L2774" s="2"/>
      <c r="N2774" s="2"/>
      <c r="P2774" s="2"/>
    </row>
    <row r="2775" spans="1:22" ht="11.85" customHeight="1" thickBot="1" x14ac:dyDescent="0.25">
      <c r="A2775" s="3" t="s">
        <v>1081</v>
      </c>
      <c r="C2775" s="27">
        <f>C2401+C2535+C2662+C2721</f>
        <v>7712484.9400000004</v>
      </c>
      <c r="D2775" s="2"/>
      <c r="E2775" s="27">
        <f>E2401+E2535+E2662+E2721</f>
        <v>8782937.3100000005</v>
      </c>
      <c r="F2775" s="2"/>
      <c r="G2775" s="27">
        <f>G2401+G2535+G2662+G2721</f>
        <v>10757590.640000001</v>
      </c>
      <c r="H2775" s="2"/>
      <c r="I2775" s="27">
        <f>I2401+I2535+I2662+I2721</f>
        <v>7716210</v>
      </c>
      <c r="J2775" s="2"/>
      <c r="K2775" s="28">
        <f>K2401+K2535+K2662+K2721</f>
        <v>8218890</v>
      </c>
      <c r="L2775" s="2"/>
      <c r="M2775" s="28">
        <f>M2401+M2535+M2662+M2721</f>
        <v>7583133</v>
      </c>
      <c r="N2775" s="2"/>
      <c r="O2775" s="28">
        <f>O2401+O2535+O2662+O2721</f>
        <v>158000</v>
      </c>
      <c r="P2775" s="2"/>
      <c r="Q2775" s="28">
        <f>Q2401+Q2535+Q2662+Q2721</f>
        <v>7741133</v>
      </c>
      <c r="R2775" s="2"/>
      <c r="U2775" s="4"/>
    </row>
    <row r="2776" spans="1:22" ht="11.85" customHeight="1" thickTop="1" x14ac:dyDescent="0.2">
      <c r="D2776" s="2"/>
      <c r="F2776" s="2"/>
      <c r="H2776" s="2"/>
      <c r="J2776" s="2"/>
      <c r="L2776" s="2"/>
      <c r="N2776" s="2"/>
      <c r="P2776" s="2"/>
      <c r="V2776" s="4"/>
    </row>
    <row r="2777" spans="1:22" ht="11.85" customHeight="1" thickBot="1" x14ac:dyDescent="0.25">
      <c r="A2777" s="3" t="s">
        <v>1082</v>
      </c>
      <c r="C2777" s="27">
        <f>C2379-C2775</f>
        <v>533753.3499999987</v>
      </c>
      <c r="D2777" s="2"/>
      <c r="E2777" s="27">
        <f>E2379-E2775</f>
        <v>-361625.8900000006</v>
      </c>
      <c r="F2777" s="2"/>
      <c r="G2777" s="27">
        <f>G2379-G2775</f>
        <v>-2819460.8099999987</v>
      </c>
      <c r="H2777" s="2"/>
      <c r="I2777" s="27">
        <f>I2379-I2775</f>
        <v>-370800</v>
      </c>
      <c r="J2777" s="2"/>
      <c r="K2777" s="27">
        <f>K2379-K2775</f>
        <v>-923480</v>
      </c>
      <c r="L2777" s="2"/>
      <c r="M2777" s="27">
        <f>M2379-M2775</f>
        <v>-761733</v>
      </c>
      <c r="N2777" s="2"/>
      <c r="O2777" s="27">
        <f>O2379-O2775</f>
        <v>543640</v>
      </c>
      <c r="P2777" s="2"/>
      <c r="Q2777" s="27">
        <f>Q2379-Q2775</f>
        <v>-218093</v>
      </c>
      <c r="U2777" s="2"/>
    </row>
    <row r="2778" spans="1:22" ht="11.85" customHeight="1" thickTop="1" x14ac:dyDescent="0.2">
      <c r="D2778" s="2"/>
      <c r="F2778" s="2"/>
      <c r="H2778" s="2"/>
      <c r="J2778" s="2"/>
      <c r="L2778" s="2"/>
      <c r="N2778" s="2"/>
      <c r="P2778" s="2"/>
    </row>
    <row r="2779" spans="1:22" ht="11.85" customHeight="1" x14ac:dyDescent="0.2">
      <c r="D2779" s="2"/>
      <c r="F2779" s="2"/>
      <c r="H2779" s="2"/>
      <c r="J2779" s="2"/>
      <c r="L2779" s="2"/>
      <c r="N2779" s="2"/>
      <c r="P2779" s="2"/>
    </row>
    <row r="2780" spans="1:22" ht="11.85" customHeight="1" x14ac:dyDescent="0.2">
      <c r="A2780" s="3" t="s">
        <v>1083</v>
      </c>
      <c r="D2780" s="2"/>
      <c r="F2780" s="2"/>
      <c r="H2780" s="2"/>
      <c r="J2780" s="2"/>
      <c r="L2780" s="2"/>
      <c r="N2780" s="2"/>
      <c r="P2780" s="2"/>
    </row>
    <row r="2781" spans="1:22" ht="11.85" customHeight="1" thickBot="1" x14ac:dyDescent="0.25">
      <c r="A2781" s="3" t="s">
        <v>17</v>
      </c>
      <c r="C2781" s="27">
        <f>C2323+C2379-C2775</f>
        <v>7152396.5199999986</v>
      </c>
      <c r="D2781" s="2"/>
      <c r="E2781" s="27">
        <f>E2323+E2379-E2775</f>
        <v>6790770.6299999971</v>
      </c>
      <c r="F2781" s="2"/>
      <c r="G2781" s="27">
        <f>G2323+G2379-G2775</f>
        <v>3971309.8199999984</v>
      </c>
      <c r="H2781" s="2"/>
      <c r="I2781" s="27">
        <f>I2323+I2379-I2775</f>
        <v>3600509.8199999984</v>
      </c>
      <c r="J2781" s="2"/>
      <c r="K2781" s="28">
        <f>K2323+K2379-K2775</f>
        <v>3047829.8199999984</v>
      </c>
      <c r="L2781" s="2"/>
      <c r="M2781" s="28">
        <f>M2323+M2379-M2775</f>
        <v>2286096.8199999984</v>
      </c>
      <c r="N2781" s="2"/>
      <c r="P2781" s="2"/>
      <c r="Q2781" s="28">
        <f>Q2323+Q2379-Q2775</f>
        <v>2829736.8199999984</v>
      </c>
      <c r="U2781" s="2"/>
    </row>
    <row r="2782" spans="1:22" ht="11.85" customHeight="1" thickTop="1" x14ac:dyDescent="0.2"/>
    <row r="2783" spans="1:22" ht="11.85" customHeight="1" x14ac:dyDescent="0.2"/>
    <row r="2784" spans="1:22" ht="11.85" customHeight="1" x14ac:dyDescent="0.2"/>
    <row r="2785" ht="11.85" customHeight="1" x14ac:dyDescent="0.2"/>
    <row r="2786" ht="11.85" customHeight="1" x14ac:dyDescent="0.2"/>
    <row r="2787" ht="11.85" customHeight="1" x14ac:dyDescent="0.2"/>
    <row r="2788" ht="11.85" customHeight="1" x14ac:dyDescent="0.2"/>
    <row r="2789" ht="11.85" customHeight="1" x14ac:dyDescent="0.2"/>
    <row r="2790" ht="11.85" customHeight="1" x14ac:dyDescent="0.2"/>
    <row r="2791" ht="11.85" customHeight="1" x14ac:dyDescent="0.2"/>
    <row r="2792" ht="11.85" customHeight="1" x14ac:dyDescent="0.2"/>
    <row r="2793" ht="11.85" customHeight="1" x14ac:dyDescent="0.2"/>
    <row r="2794" ht="11.85" customHeight="1" x14ac:dyDescent="0.2"/>
    <row r="2795" ht="11.85" customHeight="1" x14ac:dyDescent="0.2"/>
    <row r="2796" ht="11.85" customHeight="1" x14ac:dyDescent="0.2"/>
    <row r="2797" ht="11.85" customHeight="1" x14ac:dyDescent="0.2"/>
    <row r="2798" ht="11.85" customHeight="1" x14ac:dyDescent="0.2"/>
    <row r="2799" ht="11.85" customHeight="1" x14ac:dyDescent="0.2"/>
    <row r="2800" ht="11.85" customHeight="1" x14ac:dyDescent="0.2"/>
    <row r="2801" ht="11.85" customHeight="1" x14ac:dyDescent="0.2"/>
    <row r="2802" ht="11.85" customHeight="1" x14ac:dyDescent="0.2"/>
    <row r="2803" ht="11.85" customHeight="1" x14ac:dyDescent="0.2"/>
    <row r="2804" ht="11.85" customHeight="1" x14ac:dyDescent="0.2"/>
    <row r="2805" ht="11.85" customHeight="1" x14ac:dyDescent="0.2"/>
    <row r="2806" ht="11.85" customHeight="1" x14ac:dyDescent="0.2"/>
    <row r="2807" ht="11.85" customHeight="1" x14ac:dyDescent="0.2"/>
    <row r="2808" ht="11.85" customHeight="1" x14ac:dyDescent="0.2"/>
    <row r="2809" ht="11.85" customHeight="1" x14ac:dyDescent="0.2"/>
    <row r="2810" ht="11.85" customHeight="1" x14ac:dyDescent="0.2"/>
    <row r="2811" ht="11.85" customHeight="1" x14ac:dyDescent="0.2"/>
    <row r="2812" ht="11.85" customHeight="1" x14ac:dyDescent="0.2"/>
    <row r="2813" ht="11.85" customHeight="1" x14ac:dyDescent="0.2"/>
    <row r="2814" ht="11.85" customHeight="1" x14ac:dyDescent="0.2"/>
    <row r="2815" ht="11.85" customHeight="1" x14ac:dyDescent="0.2"/>
    <row r="2816" ht="11.85" customHeight="1" x14ac:dyDescent="0.2"/>
    <row r="2817" spans="1:34" ht="11.85" customHeight="1" x14ac:dyDescent="0.2"/>
    <row r="2818" spans="1:34" ht="11.85" customHeight="1" x14ac:dyDescent="0.2"/>
    <row r="2819" spans="1:34" ht="11.85" customHeight="1" x14ac:dyDescent="0.2"/>
    <row r="2820" spans="1:34" ht="11.85" customHeight="1" x14ac:dyDescent="0.2"/>
    <row r="2821" spans="1:34" ht="11.85" customHeight="1" x14ac:dyDescent="0.2"/>
    <row r="2822" spans="1:34" ht="11.85" customHeight="1" x14ac:dyDescent="0.2"/>
    <row r="2823" spans="1:34" s="5" customFormat="1" ht="11.85" customHeight="1" x14ac:dyDescent="0.2">
      <c r="A2823" s="3"/>
      <c r="B2823" s="3"/>
      <c r="C2823" s="2"/>
      <c r="D2823" s="3"/>
      <c r="E2823" s="2"/>
      <c r="F2823" s="3"/>
      <c r="G2823" s="2"/>
      <c r="H2823" s="3"/>
      <c r="I2823" s="2"/>
      <c r="J2823" s="3"/>
      <c r="K2823" s="4"/>
      <c r="L2823" s="3"/>
      <c r="M2823" s="4"/>
      <c r="N2823" s="3"/>
      <c r="O2823" s="4"/>
      <c r="P2823" s="3"/>
      <c r="Q2823" s="4"/>
      <c r="R2823" s="3"/>
      <c r="S2823" s="4"/>
      <c r="U2823" s="3"/>
      <c r="V2823" s="3"/>
      <c r="W2823" s="3"/>
      <c r="X2823" s="3"/>
      <c r="Y2823" s="3"/>
      <c r="Z2823" s="3"/>
      <c r="AA2823" s="3"/>
      <c r="AB2823" s="3"/>
      <c r="AC2823" s="3"/>
      <c r="AD2823" s="3"/>
      <c r="AE2823" s="3"/>
      <c r="AF2823" s="3"/>
      <c r="AG2823" s="3"/>
      <c r="AH2823" s="3"/>
    </row>
    <row r="2824" spans="1:34" s="5" customFormat="1" ht="11.85" customHeight="1" x14ac:dyDescent="0.2">
      <c r="A2824" s="3"/>
      <c r="B2824" s="3"/>
      <c r="C2824" s="2"/>
      <c r="D2824" s="3"/>
      <c r="E2824" s="2"/>
      <c r="F2824" s="3"/>
      <c r="G2824" s="2"/>
      <c r="H2824" s="3"/>
      <c r="I2824" s="2"/>
      <c r="J2824" s="3"/>
      <c r="K2824" s="4"/>
      <c r="L2824" s="3"/>
      <c r="M2824" s="4"/>
      <c r="N2824" s="3"/>
      <c r="O2824" s="4"/>
      <c r="P2824" s="3"/>
      <c r="Q2824" s="4"/>
      <c r="R2824" s="3"/>
      <c r="S2824" s="4"/>
      <c r="U2824" s="3"/>
      <c r="V2824" s="3"/>
      <c r="W2824" s="3"/>
      <c r="X2824" s="3"/>
      <c r="Y2824" s="3"/>
      <c r="Z2824" s="3"/>
      <c r="AA2824" s="3"/>
      <c r="AB2824" s="3"/>
      <c r="AC2824" s="3"/>
      <c r="AD2824" s="3"/>
      <c r="AE2824" s="3"/>
      <c r="AF2824" s="3"/>
      <c r="AG2824" s="3"/>
      <c r="AH2824" s="3"/>
    </row>
    <row r="2825" spans="1:34" s="5" customFormat="1" ht="11.85" customHeight="1" x14ac:dyDescent="0.2">
      <c r="A2825" s="3"/>
      <c r="B2825" s="3"/>
      <c r="C2825" s="2"/>
      <c r="D2825" s="3"/>
      <c r="E2825" s="2"/>
      <c r="F2825" s="3"/>
      <c r="G2825" s="2"/>
      <c r="H2825" s="3"/>
      <c r="I2825" s="2"/>
      <c r="J2825" s="3"/>
      <c r="K2825" s="4"/>
      <c r="L2825" s="3"/>
      <c r="M2825" s="4"/>
      <c r="N2825" s="3"/>
      <c r="O2825" s="4"/>
      <c r="P2825" s="3"/>
      <c r="Q2825" s="4"/>
      <c r="R2825" s="3"/>
      <c r="S2825" s="4"/>
      <c r="U2825" s="3"/>
      <c r="V2825" s="3"/>
      <c r="W2825" s="3"/>
      <c r="X2825" s="3"/>
      <c r="Y2825" s="3"/>
      <c r="Z2825" s="3"/>
      <c r="AA2825" s="3"/>
      <c r="AB2825" s="3"/>
      <c r="AC2825" s="3"/>
      <c r="AD2825" s="3"/>
      <c r="AE2825" s="3"/>
      <c r="AF2825" s="3"/>
      <c r="AG2825" s="3"/>
      <c r="AH2825" s="3"/>
    </row>
    <row r="2826" spans="1:34" s="5" customFormat="1" ht="11.85" customHeight="1" x14ac:dyDescent="0.2">
      <c r="A2826" s="3"/>
      <c r="B2826" s="3"/>
      <c r="C2826" s="2"/>
      <c r="D2826" s="3"/>
      <c r="E2826" s="2"/>
      <c r="F2826" s="3"/>
      <c r="G2826" s="2"/>
      <c r="H2826" s="3"/>
      <c r="I2826" s="2"/>
      <c r="J2826" s="3"/>
      <c r="K2826" s="4"/>
      <c r="L2826" s="3"/>
      <c r="M2826" s="4"/>
      <c r="N2826" s="3"/>
      <c r="O2826" s="4"/>
      <c r="P2826" s="3"/>
      <c r="Q2826" s="4"/>
      <c r="R2826" s="3"/>
      <c r="S2826" s="4"/>
      <c r="U2826" s="3"/>
      <c r="V2826" s="3"/>
      <c r="W2826" s="3"/>
      <c r="X2826" s="3"/>
      <c r="Y2826" s="3"/>
      <c r="Z2826" s="3"/>
      <c r="AA2826" s="3"/>
      <c r="AB2826" s="3"/>
      <c r="AC2826" s="3"/>
      <c r="AD2826" s="3"/>
      <c r="AE2826" s="3"/>
      <c r="AF2826" s="3"/>
      <c r="AG2826" s="3"/>
      <c r="AH2826" s="3"/>
    </row>
    <row r="2827" spans="1:34" s="5" customFormat="1" ht="11.85" customHeight="1" x14ac:dyDescent="0.2">
      <c r="A2827" s="3"/>
      <c r="B2827" s="3"/>
      <c r="C2827" s="2"/>
      <c r="D2827" s="3"/>
      <c r="E2827" s="2"/>
      <c r="F2827" s="3"/>
      <c r="G2827" s="2"/>
      <c r="H2827" s="3"/>
      <c r="I2827" s="2"/>
      <c r="J2827" s="3"/>
      <c r="K2827" s="4"/>
      <c r="L2827" s="3"/>
      <c r="M2827" s="4"/>
      <c r="N2827" s="3"/>
      <c r="O2827" s="4"/>
      <c r="P2827" s="3"/>
      <c r="Q2827" s="4"/>
      <c r="R2827" s="3"/>
      <c r="S2827" s="4"/>
      <c r="U2827" s="3"/>
      <c r="V2827" s="3"/>
      <c r="W2827" s="3"/>
      <c r="X2827" s="3"/>
      <c r="Y2827" s="3"/>
      <c r="Z2827" s="3"/>
      <c r="AA2827" s="3"/>
      <c r="AB2827" s="3"/>
      <c r="AC2827" s="3"/>
      <c r="AD2827" s="3"/>
      <c r="AE2827" s="3"/>
      <c r="AF2827" s="3"/>
      <c r="AG2827" s="3"/>
      <c r="AH2827" s="3"/>
    </row>
    <row r="2828" spans="1:34" s="5" customFormat="1" ht="11.85" customHeight="1" x14ac:dyDescent="0.2">
      <c r="A2828" s="3"/>
      <c r="B2828" s="3"/>
      <c r="C2828" s="2"/>
      <c r="D2828" s="3"/>
      <c r="E2828" s="2"/>
      <c r="F2828" s="3"/>
      <c r="G2828" s="2"/>
      <c r="H2828" s="3"/>
      <c r="I2828" s="2"/>
      <c r="J2828" s="3"/>
      <c r="K2828" s="4"/>
      <c r="L2828" s="3"/>
      <c r="M2828" s="4"/>
      <c r="N2828" s="3"/>
      <c r="O2828" s="4"/>
      <c r="P2828" s="3"/>
      <c r="Q2828" s="4"/>
      <c r="R2828" s="3"/>
      <c r="S2828" s="4"/>
      <c r="U2828" s="3"/>
      <c r="V2828" s="3"/>
      <c r="W2828" s="3"/>
      <c r="X2828" s="3"/>
      <c r="Y2828" s="3"/>
      <c r="Z2828" s="3"/>
      <c r="AA2828" s="3"/>
      <c r="AB2828" s="3"/>
      <c r="AC2828" s="3"/>
      <c r="AD2828" s="3"/>
      <c r="AE2828" s="3"/>
      <c r="AF2828" s="3"/>
      <c r="AG2828" s="3"/>
      <c r="AH2828" s="3"/>
    </row>
    <row r="2829" spans="1:34" s="5" customFormat="1" ht="11.85" customHeight="1" x14ac:dyDescent="0.2">
      <c r="A2829" s="1"/>
      <c r="B2829" s="1"/>
      <c r="C2829" s="2"/>
      <c r="D2829" s="3"/>
      <c r="E2829" s="2" t="str">
        <f>$E$1</f>
        <v>CITY OF BRADY</v>
      </c>
      <c r="F2829" s="3"/>
      <c r="G2829" s="2"/>
      <c r="H2829" s="3"/>
      <c r="I2829" s="2"/>
      <c r="J2829" s="3"/>
      <c r="K2829" s="4"/>
      <c r="L2829" s="3"/>
      <c r="M2829" s="4"/>
      <c r="N2829" s="3"/>
      <c r="O2829" s="4"/>
      <c r="P2829" s="3"/>
      <c r="Q2829" s="4"/>
      <c r="R2829" s="3"/>
      <c r="S2829" s="4"/>
      <c r="U2829" s="3"/>
      <c r="V2829" s="3"/>
      <c r="W2829" s="3"/>
      <c r="X2829" s="3"/>
      <c r="Y2829" s="3"/>
      <c r="Z2829" s="3"/>
      <c r="AA2829" s="3"/>
      <c r="AB2829" s="3"/>
      <c r="AC2829" s="3"/>
      <c r="AD2829" s="3"/>
      <c r="AE2829" s="3"/>
      <c r="AF2829" s="3"/>
      <c r="AG2829" s="3"/>
      <c r="AH2829" s="3"/>
    </row>
    <row r="2830" spans="1:34" s="5" customFormat="1" ht="11.85" customHeight="1" x14ac:dyDescent="0.2">
      <c r="A2830" s="3"/>
      <c r="B2830" s="3"/>
      <c r="C2830" s="2"/>
      <c r="D2830" s="3"/>
      <c r="E2830" s="2" t="str">
        <f>$E$2</f>
        <v>BUDGET REPORT</v>
      </c>
      <c r="F2830" s="3"/>
      <c r="G2830" s="2"/>
      <c r="H2830" s="3"/>
      <c r="I2830" s="2"/>
      <c r="J2830" s="3"/>
      <c r="K2830" s="4"/>
      <c r="L2830" s="3"/>
      <c r="M2830" s="4"/>
      <c r="N2830" s="3"/>
      <c r="O2830" s="4"/>
      <c r="P2830" s="3"/>
      <c r="Q2830" s="4"/>
      <c r="R2830" s="3"/>
      <c r="S2830" s="4"/>
      <c r="U2830" s="3"/>
      <c r="V2830" s="3"/>
      <c r="W2830" s="3"/>
      <c r="X2830" s="3"/>
      <c r="Y2830" s="3"/>
      <c r="Z2830" s="3"/>
      <c r="AA2830" s="3"/>
      <c r="AB2830" s="3"/>
      <c r="AC2830" s="3"/>
      <c r="AD2830" s="3"/>
      <c r="AE2830" s="3"/>
      <c r="AF2830" s="3"/>
      <c r="AG2830" s="3"/>
      <c r="AH2830" s="3"/>
    </row>
    <row r="2831" spans="1:34" s="5" customFormat="1" ht="11.85" customHeight="1" x14ac:dyDescent="0.2">
      <c r="A2831" s="3"/>
      <c r="B2831" s="3"/>
      <c r="C2831" s="2"/>
      <c r="D2831" s="3"/>
      <c r="E2831" s="2" t="str">
        <f>$E$3</f>
        <v>FISCAL YEAR 2019 - 2020</v>
      </c>
      <c r="F2831" s="3"/>
      <c r="G2831" s="2"/>
      <c r="H2831" s="3"/>
      <c r="I2831" s="2"/>
      <c r="J2831" s="3"/>
      <c r="K2831" s="4"/>
      <c r="L2831" s="3"/>
      <c r="M2831" s="4"/>
      <c r="N2831" s="3"/>
      <c r="O2831" s="4"/>
      <c r="P2831" s="3"/>
      <c r="Q2831" s="4"/>
      <c r="R2831" s="3"/>
      <c r="S2831" s="4"/>
      <c r="U2831" s="3"/>
      <c r="V2831" s="3"/>
      <c r="W2831" s="3"/>
      <c r="X2831" s="3"/>
      <c r="Y2831" s="3"/>
      <c r="Z2831" s="3"/>
      <c r="AA2831" s="3"/>
      <c r="AB2831" s="3"/>
      <c r="AC2831" s="3"/>
      <c r="AD2831" s="3"/>
      <c r="AE2831" s="3"/>
      <c r="AF2831" s="3"/>
      <c r="AG2831" s="3"/>
      <c r="AH2831" s="3"/>
    </row>
    <row r="2832" spans="1:34" s="5" customFormat="1" ht="11.85" customHeight="1" x14ac:dyDescent="0.2">
      <c r="A2832" s="3" t="s">
        <v>1251</v>
      </c>
      <c r="B2832" s="3"/>
      <c r="C2832" s="2"/>
      <c r="D2832" s="3"/>
      <c r="E2832" s="2"/>
      <c r="F2832" s="3"/>
      <c r="G2832" s="2"/>
      <c r="H2832" s="3"/>
      <c r="I2832" s="2"/>
      <c r="J2832" s="3"/>
      <c r="K2832" s="4"/>
      <c r="L2832" s="3"/>
      <c r="M2832" s="4"/>
      <c r="N2832" s="3"/>
      <c r="O2832" s="4"/>
      <c r="P2832" s="3"/>
      <c r="Q2832" s="4"/>
      <c r="R2832" s="3"/>
      <c r="S2832" s="38"/>
      <c r="U2832" s="3"/>
      <c r="V2832" s="3"/>
      <c r="W2832" s="3"/>
      <c r="X2832" s="3"/>
      <c r="Y2832" s="3"/>
      <c r="Z2832" s="3"/>
      <c r="AA2832" s="3"/>
      <c r="AB2832" s="3"/>
      <c r="AC2832" s="3"/>
      <c r="AD2832" s="3"/>
      <c r="AE2832" s="3"/>
      <c r="AF2832" s="3"/>
      <c r="AG2832" s="3"/>
      <c r="AH2832" s="3"/>
    </row>
    <row r="2833" spans="1:34" s="5" customFormat="1" ht="11.85" customHeight="1" x14ac:dyDescent="0.2">
      <c r="A2833" s="3"/>
      <c r="B2833" s="3"/>
      <c r="C2833" s="2"/>
      <c r="D2833" s="3"/>
      <c r="E2833" s="2"/>
      <c r="F2833" s="3"/>
      <c r="G2833" s="2"/>
      <c r="H2833" s="3"/>
      <c r="I2833" s="2"/>
      <c r="J2833" s="3"/>
      <c r="K2833" s="4"/>
      <c r="L2833" s="3"/>
      <c r="M2833" s="4"/>
      <c r="N2833" s="3"/>
      <c r="O2833" s="4"/>
      <c r="P2833" s="3"/>
      <c r="Q2833" s="4"/>
      <c r="R2833" s="3"/>
      <c r="S2833" s="4"/>
      <c r="U2833" s="3"/>
      <c r="V2833" s="3"/>
      <c r="W2833" s="3"/>
      <c r="X2833" s="3"/>
      <c r="Y2833" s="3"/>
      <c r="Z2833" s="3"/>
      <c r="AA2833" s="3"/>
      <c r="AB2833" s="3"/>
      <c r="AC2833" s="3"/>
      <c r="AD2833" s="3"/>
      <c r="AE2833" s="3"/>
      <c r="AF2833" s="3"/>
      <c r="AG2833" s="3"/>
      <c r="AH2833" s="3"/>
    </row>
    <row r="2834" spans="1:34" s="5" customFormat="1" ht="11.85" customHeight="1" x14ac:dyDescent="0.2">
      <c r="A2834" s="3"/>
      <c r="B2834" s="3"/>
      <c r="C2834" s="2"/>
      <c r="D2834" s="3"/>
      <c r="E2834" s="2"/>
      <c r="F2834" s="3"/>
      <c r="G2834" s="2"/>
      <c r="H2834" s="3"/>
      <c r="I2834" s="55" t="str">
        <f>$I$6</f>
        <v>(----- 2018-2019 ------)</v>
      </c>
      <c r="J2834" s="55"/>
      <c r="K2834" s="55"/>
      <c r="L2834" s="6"/>
      <c r="M2834" s="55" t="str">
        <f>$M$6</f>
        <v>2019-2020</v>
      </c>
      <c r="N2834" s="55"/>
      <c r="O2834" s="55"/>
      <c r="P2834" s="55"/>
      <c r="Q2834" s="55"/>
      <c r="R2834" s="3"/>
      <c r="S2834" s="4"/>
      <c r="U2834" s="3"/>
      <c r="V2834" s="3"/>
      <c r="W2834" s="3"/>
      <c r="X2834" s="3"/>
      <c r="Y2834" s="3"/>
      <c r="Z2834" s="3"/>
      <c r="AA2834" s="3"/>
      <c r="AB2834" s="3"/>
      <c r="AC2834" s="3"/>
      <c r="AD2834" s="3"/>
      <c r="AE2834" s="3"/>
      <c r="AF2834" s="3"/>
      <c r="AG2834" s="3"/>
      <c r="AH2834" s="3"/>
    </row>
    <row r="2835" spans="1:34" s="5" customFormat="1" ht="11.85" customHeight="1" x14ac:dyDescent="0.2">
      <c r="A2835" s="3"/>
      <c r="B2835" s="3"/>
      <c r="C2835" s="7" t="str">
        <f>$C$7</f>
        <v>2015-2016</v>
      </c>
      <c r="D2835" s="6"/>
      <c r="E2835" s="7" t="str">
        <f>$E$7</f>
        <v>2016-2017</v>
      </c>
      <c r="F2835" s="6"/>
      <c r="G2835" s="7" t="str">
        <f>$G$7</f>
        <v>2017-2018</v>
      </c>
      <c r="H2835" s="6"/>
      <c r="I2835" s="7" t="s">
        <v>9</v>
      </c>
      <c r="J2835" s="6"/>
      <c r="K2835" s="8" t="str">
        <f>+$K$7</f>
        <v>PROJECTED</v>
      </c>
      <c r="L2835" s="6"/>
      <c r="M2835" s="8" t="str">
        <f>$M$7</f>
        <v>2019-2020</v>
      </c>
      <c r="N2835" s="6"/>
      <c r="O2835" s="8" t="str">
        <f>$O$7</f>
        <v>2019-2020</v>
      </c>
      <c r="P2835" s="6"/>
      <c r="Q2835" s="8" t="str">
        <f>$Q$7</f>
        <v>APPROVED</v>
      </c>
      <c r="R2835" s="3"/>
      <c r="S2835" s="4"/>
      <c r="U2835" s="3"/>
      <c r="V2835" s="3"/>
      <c r="W2835" s="3"/>
      <c r="X2835" s="3"/>
      <c r="Y2835" s="3"/>
      <c r="Z2835" s="3"/>
      <c r="AA2835" s="3"/>
      <c r="AB2835" s="3"/>
      <c r="AC2835" s="3"/>
      <c r="AD2835" s="3"/>
      <c r="AE2835" s="3"/>
      <c r="AF2835" s="3"/>
      <c r="AG2835" s="3"/>
      <c r="AH2835" s="3"/>
    </row>
    <row r="2836" spans="1:34" s="5" customFormat="1" ht="11.85" customHeight="1" x14ac:dyDescent="0.2">
      <c r="A2836" s="9"/>
      <c r="B2836" s="3"/>
      <c r="C2836" s="10" t="s">
        <v>12</v>
      </c>
      <c r="D2836" s="6"/>
      <c r="E2836" s="10" t="s">
        <v>12</v>
      </c>
      <c r="F2836" s="6"/>
      <c r="G2836" s="10" t="s">
        <v>12</v>
      </c>
      <c r="H2836" s="6"/>
      <c r="I2836" s="10" t="s">
        <v>13</v>
      </c>
      <c r="J2836" s="6"/>
      <c r="K2836" s="11" t="s">
        <v>13</v>
      </c>
      <c r="L2836" s="6"/>
      <c r="M2836" s="11" t="str">
        <f>$M$8</f>
        <v>BASE</v>
      </c>
      <c r="N2836" s="6"/>
      <c r="O2836" s="11" t="str">
        <f>$O$8</f>
        <v>SUPPLEMENTAL</v>
      </c>
      <c r="P2836" s="6"/>
      <c r="Q2836" s="11" t="str">
        <f>$Q$8</f>
        <v>BUDGET</v>
      </c>
      <c r="R2836" s="3"/>
      <c r="S2836" s="4"/>
      <c r="U2836" s="3"/>
      <c r="V2836" s="3"/>
      <c r="W2836" s="3"/>
      <c r="X2836" s="3"/>
      <c r="Y2836" s="3"/>
      <c r="Z2836" s="3"/>
      <c r="AA2836" s="3"/>
      <c r="AB2836" s="3"/>
      <c r="AC2836" s="3"/>
      <c r="AD2836" s="3"/>
      <c r="AE2836" s="3"/>
      <c r="AF2836" s="3"/>
      <c r="AG2836" s="3"/>
      <c r="AH2836" s="3"/>
    </row>
    <row r="2837" spans="1:34" s="5" customFormat="1" ht="11.85" customHeight="1" x14ac:dyDescent="0.2">
      <c r="A2837" s="3"/>
      <c r="B2837" s="3"/>
      <c r="C2837" s="2"/>
      <c r="D2837" s="3"/>
      <c r="E2837" s="2"/>
      <c r="F2837" s="3"/>
      <c r="G2837" s="2"/>
      <c r="H2837" s="3"/>
      <c r="I2837" s="2"/>
      <c r="J2837" s="3"/>
      <c r="K2837" s="4"/>
      <c r="L2837" s="3"/>
      <c r="M2837" s="4"/>
      <c r="N2837" s="3"/>
      <c r="O2837" s="4"/>
      <c r="P2837" s="3"/>
      <c r="Q2837" s="4"/>
      <c r="R2837" s="3"/>
      <c r="S2837" s="23"/>
      <c r="U2837" s="3"/>
      <c r="V2837" s="3"/>
      <c r="W2837" s="3"/>
      <c r="X2837" s="3"/>
      <c r="Y2837" s="3"/>
      <c r="Z2837" s="3"/>
      <c r="AA2837" s="3"/>
      <c r="AB2837" s="3"/>
      <c r="AC2837" s="3"/>
      <c r="AD2837" s="3"/>
      <c r="AE2837" s="3"/>
      <c r="AF2837" s="3"/>
      <c r="AG2837" s="3"/>
      <c r="AH2837" s="3"/>
    </row>
    <row r="2838" spans="1:34" s="5" customFormat="1" ht="11.85" customHeight="1" x14ac:dyDescent="0.2">
      <c r="A2838" s="3" t="s">
        <v>16</v>
      </c>
      <c r="B2838" s="3"/>
      <c r="C2838" s="2"/>
      <c r="D2838" s="3"/>
      <c r="E2838" s="2"/>
      <c r="F2838" s="3"/>
      <c r="G2838" s="2"/>
      <c r="H2838" s="3"/>
      <c r="I2838" s="2"/>
      <c r="J2838" s="3"/>
      <c r="K2838" s="4"/>
      <c r="L2838" s="3"/>
      <c r="M2838" s="4"/>
      <c r="N2838" s="3"/>
      <c r="O2838" s="4"/>
      <c r="P2838" s="3"/>
      <c r="Q2838" s="4"/>
      <c r="R2838" s="3"/>
      <c r="S2838" s="4"/>
      <c r="U2838" s="3"/>
      <c r="V2838" s="3"/>
      <c r="W2838" s="3"/>
      <c r="X2838" s="3"/>
      <c r="Y2838" s="3"/>
      <c r="Z2838" s="3"/>
      <c r="AA2838" s="3"/>
      <c r="AB2838" s="3"/>
      <c r="AC2838" s="3"/>
      <c r="AD2838" s="3"/>
      <c r="AE2838" s="3"/>
      <c r="AF2838" s="3"/>
      <c r="AG2838" s="3"/>
      <c r="AH2838" s="3"/>
    </row>
    <row r="2839" spans="1:34" s="5" customFormat="1" ht="11.85" customHeight="1" x14ac:dyDescent="0.2">
      <c r="A2839" s="3" t="s">
        <v>17</v>
      </c>
      <c r="B2839" s="3"/>
      <c r="C2839" s="2">
        <v>3149933.95</v>
      </c>
      <c r="D2839" s="2"/>
      <c r="E2839" s="2">
        <f>+C3427</f>
        <v>2269865.3000000007</v>
      </c>
      <c r="F2839" s="2"/>
      <c r="G2839" s="2">
        <f>+E3427</f>
        <v>1797153.8200000008</v>
      </c>
      <c r="H2839" s="2"/>
      <c r="I2839" s="2">
        <f>+G3427</f>
        <v>4423511.9700000007</v>
      </c>
      <c r="J2839" s="2"/>
      <c r="K2839" s="4">
        <f>+I2839</f>
        <v>4423511.9700000007</v>
      </c>
      <c r="L2839" s="2"/>
      <c r="M2839" s="4">
        <f>+K3427</f>
        <v>3683616.9700000007</v>
      </c>
      <c r="N2839" s="2"/>
      <c r="O2839" s="4"/>
      <c r="P2839" s="2"/>
      <c r="Q2839" s="4">
        <f>+M2839</f>
        <v>3683616.9700000007</v>
      </c>
      <c r="R2839" s="3"/>
      <c r="S2839" s="4"/>
      <c r="U2839" s="3"/>
      <c r="V2839" s="3"/>
      <c r="W2839" s="3"/>
      <c r="X2839" s="3"/>
      <c r="Y2839" s="3"/>
      <c r="Z2839" s="3"/>
      <c r="AA2839" s="3"/>
      <c r="AB2839" s="3"/>
      <c r="AC2839" s="3"/>
      <c r="AD2839" s="3"/>
      <c r="AE2839" s="3"/>
      <c r="AF2839" s="3"/>
      <c r="AG2839" s="3"/>
      <c r="AH2839" s="3"/>
    </row>
    <row r="2840" spans="1:34" s="5" customFormat="1" ht="11.85" customHeight="1" x14ac:dyDescent="0.2">
      <c r="A2840" s="3"/>
      <c r="B2840" s="3"/>
      <c r="C2840" s="2"/>
      <c r="D2840" s="2"/>
      <c r="E2840" s="2"/>
      <c r="F2840" s="2"/>
      <c r="G2840" s="2"/>
      <c r="H2840" s="2"/>
      <c r="I2840" s="2"/>
      <c r="J2840" s="2"/>
      <c r="K2840" s="4"/>
      <c r="L2840" s="2"/>
      <c r="M2840" s="4"/>
      <c r="N2840" s="2"/>
      <c r="O2840" s="4"/>
      <c r="P2840" s="2"/>
      <c r="Q2840" s="4"/>
      <c r="R2840" s="3"/>
      <c r="S2840" s="4"/>
      <c r="U2840" s="3"/>
      <c r="V2840" s="3"/>
      <c r="W2840" s="3"/>
      <c r="X2840" s="3"/>
      <c r="Y2840" s="3"/>
      <c r="Z2840" s="3"/>
      <c r="AA2840" s="3"/>
      <c r="AB2840" s="3"/>
      <c r="AC2840" s="3"/>
      <c r="AD2840" s="3"/>
      <c r="AE2840" s="3"/>
      <c r="AF2840" s="3"/>
      <c r="AG2840" s="3"/>
      <c r="AH2840" s="3"/>
    </row>
    <row r="2841" spans="1:34" s="5" customFormat="1" ht="11.45" customHeight="1" x14ac:dyDescent="0.2">
      <c r="A2841" s="12" t="s">
        <v>18</v>
      </c>
      <c r="B2841" s="3"/>
      <c r="C2841" s="2"/>
      <c r="D2841" s="2"/>
      <c r="E2841" s="2"/>
      <c r="F2841" s="2"/>
      <c r="G2841" s="2"/>
      <c r="H2841" s="2"/>
      <c r="I2841" s="2"/>
      <c r="J2841" s="2"/>
      <c r="K2841" s="4"/>
      <c r="L2841" s="2"/>
      <c r="M2841" s="4"/>
      <c r="N2841" s="2"/>
      <c r="O2841" s="4"/>
      <c r="P2841" s="2"/>
      <c r="Q2841" s="4"/>
      <c r="R2841" s="3"/>
      <c r="S2841" s="4"/>
      <c r="U2841" s="3"/>
      <c r="V2841" s="3"/>
      <c r="W2841" s="3"/>
      <c r="X2841" s="3"/>
      <c r="Y2841" s="3"/>
      <c r="Z2841" s="3"/>
      <c r="AA2841" s="3"/>
      <c r="AB2841" s="3"/>
      <c r="AC2841" s="3"/>
      <c r="AD2841" s="3"/>
      <c r="AE2841" s="3"/>
      <c r="AF2841" s="3"/>
      <c r="AG2841" s="3"/>
      <c r="AH2841" s="3"/>
    </row>
    <row r="2842" spans="1:34" s="5" customFormat="1" ht="11.85" customHeight="1" x14ac:dyDescent="0.2">
      <c r="A2842" s="13"/>
      <c r="B2842" s="3"/>
      <c r="C2842" s="2"/>
      <c r="D2842" s="2"/>
      <c r="E2842" s="2"/>
      <c r="F2842" s="2"/>
      <c r="G2842" s="2"/>
      <c r="H2842" s="2"/>
      <c r="I2842" s="2"/>
      <c r="J2842" s="2"/>
      <c r="K2842" s="4"/>
      <c r="L2842" s="2"/>
      <c r="M2842" s="4"/>
      <c r="N2842" s="2"/>
      <c r="O2842" s="4"/>
      <c r="P2842" s="2"/>
      <c r="Q2842" s="4"/>
      <c r="R2842" s="3"/>
      <c r="S2842" s="4"/>
      <c r="U2842" s="3"/>
      <c r="V2842" s="3"/>
      <c r="W2842" s="3"/>
      <c r="X2842" s="3"/>
      <c r="Y2842" s="3"/>
      <c r="Z2842" s="3"/>
      <c r="AA2842" s="3"/>
      <c r="AB2842" s="3"/>
      <c r="AC2842" s="3"/>
      <c r="AD2842" s="3"/>
      <c r="AE2842" s="3"/>
      <c r="AF2842" s="3"/>
      <c r="AG2842" s="3"/>
      <c r="AH2842" s="3"/>
    </row>
    <row r="2843" spans="1:34" s="5" customFormat="1" ht="11.85" customHeight="1" x14ac:dyDescent="0.2">
      <c r="A2843" s="13" t="s">
        <v>1105</v>
      </c>
      <c r="B2843" s="3"/>
      <c r="C2843" s="2"/>
      <c r="D2843" s="2"/>
      <c r="E2843" s="2"/>
      <c r="F2843" s="2"/>
      <c r="G2843" s="2"/>
      <c r="H2843" s="2"/>
      <c r="I2843" s="2"/>
      <c r="J2843" s="2"/>
      <c r="K2843" s="4"/>
      <c r="L2843" s="2"/>
      <c r="M2843" s="4"/>
      <c r="N2843" s="2"/>
      <c r="O2843" s="4"/>
      <c r="P2843" s="2"/>
      <c r="Q2843" s="4"/>
      <c r="R2843" s="3"/>
      <c r="S2843" s="4"/>
      <c r="U2843" s="3"/>
      <c r="V2843" s="3"/>
      <c r="W2843" s="3"/>
      <c r="X2843" s="3"/>
      <c r="Y2843" s="3"/>
      <c r="Z2843" s="3"/>
      <c r="AA2843" s="3"/>
      <c r="AB2843" s="3"/>
      <c r="AC2843" s="3"/>
      <c r="AD2843" s="3"/>
      <c r="AE2843" s="3"/>
      <c r="AF2843" s="3"/>
      <c r="AG2843" s="3"/>
      <c r="AH2843" s="3"/>
    </row>
    <row r="2844" spans="1:34" s="5" customFormat="1" ht="11.85" customHeight="1" x14ac:dyDescent="0.2">
      <c r="A2844" s="3" t="s">
        <v>1252</v>
      </c>
      <c r="B2844" s="3"/>
      <c r="C2844" s="2">
        <v>0</v>
      </c>
      <c r="D2844" s="2"/>
      <c r="E2844" s="2">
        <v>0</v>
      </c>
      <c r="F2844" s="2"/>
      <c r="G2844" s="2">
        <v>667079.15</v>
      </c>
      <c r="H2844" s="2"/>
      <c r="I2844" s="2">
        <v>845000</v>
      </c>
      <c r="J2844" s="2"/>
      <c r="K2844" s="4">
        <v>845000</v>
      </c>
      <c r="L2844" s="2"/>
      <c r="M2844" s="4">
        <v>893000</v>
      </c>
      <c r="N2844" s="2"/>
      <c r="O2844" s="4">
        <v>0</v>
      </c>
      <c r="P2844" s="2"/>
      <c r="Q2844" s="4">
        <f>M2844+O2844</f>
        <v>893000</v>
      </c>
      <c r="R2844" s="3"/>
      <c r="S2844" s="4"/>
      <c r="U2844" s="3"/>
      <c r="V2844" s="3"/>
      <c r="W2844" s="3"/>
      <c r="X2844" s="3"/>
      <c r="Y2844" s="3"/>
      <c r="Z2844" s="3"/>
      <c r="AA2844" s="3"/>
      <c r="AB2844" s="3"/>
      <c r="AC2844" s="3"/>
      <c r="AD2844" s="3"/>
      <c r="AE2844" s="3"/>
      <c r="AF2844" s="3"/>
      <c r="AG2844" s="3"/>
      <c r="AH2844" s="3"/>
    </row>
    <row r="2845" spans="1:34" s="5" customFormat="1" ht="11.85" customHeight="1" x14ac:dyDescent="0.2">
      <c r="A2845" s="3" t="s">
        <v>1253</v>
      </c>
      <c r="B2845" s="3"/>
      <c r="C2845" s="2">
        <v>0</v>
      </c>
      <c r="D2845" s="2"/>
      <c r="E2845" s="2">
        <v>0</v>
      </c>
      <c r="F2845" s="2"/>
      <c r="G2845" s="2">
        <v>349203.68</v>
      </c>
      <c r="H2845" s="2"/>
      <c r="I2845" s="2">
        <v>400000</v>
      </c>
      <c r="J2845" s="2"/>
      <c r="K2845" s="4">
        <v>400000</v>
      </c>
      <c r="L2845" s="2"/>
      <c r="M2845" s="4">
        <v>430000</v>
      </c>
      <c r="N2845" s="2"/>
      <c r="O2845" s="4">
        <v>0</v>
      </c>
      <c r="P2845" s="2"/>
      <c r="Q2845" s="4">
        <f>M2845+O2845</f>
        <v>430000</v>
      </c>
      <c r="R2845" s="3"/>
      <c r="S2845" s="4"/>
      <c r="U2845" s="3"/>
      <c r="V2845" s="3"/>
      <c r="W2845" s="3"/>
      <c r="X2845" s="3"/>
      <c r="Y2845" s="3"/>
      <c r="Z2845" s="3"/>
      <c r="AA2845" s="3"/>
      <c r="AB2845" s="3"/>
      <c r="AC2845" s="3"/>
      <c r="AD2845" s="3"/>
      <c r="AE2845" s="3"/>
      <c r="AF2845" s="3"/>
      <c r="AG2845" s="3"/>
      <c r="AH2845" s="3"/>
    </row>
    <row r="2846" spans="1:34" s="5" customFormat="1" ht="11.85" customHeight="1" x14ac:dyDescent="0.2">
      <c r="A2846" s="3" t="s">
        <v>1254</v>
      </c>
      <c r="B2846" s="3"/>
      <c r="C2846" s="2">
        <v>0</v>
      </c>
      <c r="D2846" s="2"/>
      <c r="E2846" s="2">
        <v>0</v>
      </c>
      <c r="F2846" s="2"/>
      <c r="G2846" s="2">
        <v>18796.8</v>
      </c>
      <c r="H2846" s="2"/>
      <c r="I2846" s="2">
        <v>20000</v>
      </c>
      <c r="J2846" s="2"/>
      <c r="K2846" s="4">
        <v>20000</v>
      </c>
      <c r="L2846" s="2"/>
      <c r="M2846" s="4">
        <v>15000</v>
      </c>
      <c r="N2846" s="2"/>
      <c r="O2846" s="4">
        <v>0</v>
      </c>
      <c r="P2846" s="2"/>
      <c r="Q2846" s="4">
        <f>M2846+O2846</f>
        <v>15000</v>
      </c>
      <c r="R2846" s="3"/>
      <c r="S2846" s="4"/>
      <c r="U2846" s="3"/>
      <c r="V2846" s="3"/>
      <c r="W2846" s="3"/>
      <c r="X2846" s="3"/>
      <c r="Y2846" s="3"/>
      <c r="Z2846" s="3"/>
      <c r="AA2846" s="3"/>
      <c r="AB2846" s="3"/>
      <c r="AC2846" s="3"/>
      <c r="AD2846" s="3"/>
      <c r="AE2846" s="3"/>
      <c r="AF2846" s="3"/>
      <c r="AG2846" s="3"/>
      <c r="AH2846" s="3"/>
    </row>
    <row r="2847" spans="1:34" s="5" customFormat="1" ht="11.85" customHeight="1" x14ac:dyDescent="0.2">
      <c r="A2847" s="3" t="s">
        <v>1255</v>
      </c>
      <c r="B2847" s="3"/>
      <c r="C2847" s="15">
        <v>0</v>
      </c>
      <c r="D2847" s="2"/>
      <c r="E2847" s="15">
        <v>0</v>
      </c>
      <c r="F2847" s="2"/>
      <c r="G2847" s="15">
        <v>0</v>
      </c>
      <c r="H2847" s="2"/>
      <c r="I2847" s="15">
        <v>0</v>
      </c>
      <c r="J2847" s="2"/>
      <c r="K2847" s="16">
        <v>0</v>
      </c>
      <c r="L2847" s="2"/>
      <c r="M2847" s="16">
        <v>0</v>
      </c>
      <c r="N2847" s="2"/>
      <c r="O2847" s="16">
        <v>0</v>
      </c>
      <c r="P2847" s="2"/>
      <c r="Q2847" s="16">
        <f>M2847+O2847</f>
        <v>0</v>
      </c>
      <c r="R2847" s="3"/>
      <c r="S2847" s="4"/>
      <c r="U2847" s="3"/>
      <c r="V2847" s="3"/>
      <c r="W2847" s="3"/>
      <c r="X2847" s="3"/>
      <c r="Y2847" s="3"/>
      <c r="Z2847" s="3"/>
      <c r="AA2847" s="3"/>
      <c r="AB2847" s="3"/>
      <c r="AC2847" s="3"/>
      <c r="AD2847" s="3"/>
      <c r="AE2847" s="3"/>
      <c r="AF2847" s="3"/>
      <c r="AG2847" s="3"/>
      <c r="AH2847" s="3"/>
    </row>
    <row r="2848" spans="1:34" s="5" customFormat="1" ht="11.85" customHeight="1" x14ac:dyDescent="0.2">
      <c r="A2848" s="3" t="s">
        <v>1110</v>
      </c>
      <c r="B2848" s="3"/>
      <c r="C2848" s="2">
        <f>SUM(C2844:C2847)</f>
        <v>0</v>
      </c>
      <c r="D2848" s="2"/>
      <c r="E2848" s="2">
        <f>SUM(E2844:E2847)</f>
        <v>0</v>
      </c>
      <c r="F2848" s="2"/>
      <c r="G2848" s="2">
        <f>SUM(G2844:G2847)</f>
        <v>1035079.6300000001</v>
      </c>
      <c r="H2848" s="2"/>
      <c r="I2848" s="2">
        <f>SUM(I2844:I2847)</f>
        <v>1265000</v>
      </c>
      <c r="J2848" s="2"/>
      <c r="K2848" s="4">
        <f>SUM(K2844:K2847)</f>
        <v>1265000</v>
      </c>
      <c r="L2848" s="2"/>
      <c r="M2848" s="4">
        <f>SUM(M2844:M2847)</f>
        <v>1338000</v>
      </c>
      <c r="N2848" s="2"/>
      <c r="O2848" s="4">
        <f>SUM(O2844:O2847)</f>
        <v>0</v>
      </c>
      <c r="P2848" s="2"/>
      <c r="Q2848" s="4">
        <f>SUM(Q2844:Q2847)</f>
        <v>1338000</v>
      </c>
      <c r="R2848" s="2"/>
      <c r="S2848" s="4"/>
      <c r="U2848" s="3"/>
      <c r="V2848" s="3"/>
      <c r="W2848" s="3"/>
      <c r="X2848" s="3"/>
      <c r="Y2848" s="3"/>
      <c r="Z2848" s="3"/>
      <c r="AA2848" s="3"/>
      <c r="AB2848" s="3"/>
      <c r="AC2848" s="3"/>
      <c r="AD2848" s="3"/>
      <c r="AE2848" s="3"/>
      <c r="AF2848" s="3"/>
      <c r="AG2848" s="3"/>
      <c r="AH2848" s="3"/>
    </row>
    <row r="2849" spans="1:34" s="5" customFormat="1" ht="11.85" customHeight="1" x14ac:dyDescent="0.2">
      <c r="A2849" s="13"/>
      <c r="B2849" s="3"/>
      <c r="C2849" s="2"/>
      <c r="D2849" s="2"/>
      <c r="E2849" s="2"/>
      <c r="F2849" s="2"/>
      <c r="G2849" s="2"/>
      <c r="H2849" s="2"/>
      <c r="I2849" s="2"/>
      <c r="J2849" s="2"/>
      <c r="K2849" s="4"/>
      <c r="L2849" s="2"/>
      <c r="M2849" s="4"/>
      <c r="N2849" s="2"/>
      <c r="O2849" s="4"/>
      <c r="P2849" s="2"/>
      <c r="Q2849" s="4"/>
      <c r="R2849" s="3"/>
      <c r="S2849" s="4"/>
      <c r="U2849" s="3"/>
      <c r="V2849" s="3"/>
      <c r="W2849" s="3"/>
      <c r="X2849" s="3"/>
      <c r="Y2849" s="3"/>
      <c r="Z2849" s="3"/>
      <c r="AA2849" s="3"/>
      <c r="AB2849" s="3"/>
      <c r="AC2849" s="3"/>
      <c r="AD2849" s="3"/>
      <c r="AE2849" s="3"/>
      <c r="AF2849" s="3"/>
      <c r="AG2849" s="3"/>
      <c r="AH2849" s="3"/>
    </row>
    <row r="2850" spans="1:34" s="5" customFormat="1" ht="11.85" customHeight="1" x14ac:dyDescent="0.2">
      <c r="A2850" s="13" t="s">
        <v>1111</v>
      </c>
      <c r="B2850" s="3"/>
      <c r="C2850" s="2"/>
      <c r="D2850" s="2"/>
      <c r="E2850" s="2"/>
      <c r="F2850" s="2"/>
      <c r="G2850" s="2"/>
      <c r="H2850" s="2"/>
      <c r="I2850" s="2"/>
      <c r="J2850" s="2"/>
      <c r="K2850" s="4"/>
      <c r="L2850" s="2"/>
      <c r="M2850" s="4"/>
      <c r="N2850" s="2"/>
      <c r="O2850" s="4"/>
      <c r="P2850" s="2"/>
      <c r="Q2850" s="4"/>
      <c r="R2850" s="3"/>
      <c r="S2850" s="4"/>
      <c r="U2850" s="3"/>
      <c r="V2850" s="3"/>
      <c r="W2850" s="3"/>
      <c r="X2850" s="3"/>
      <c r="Y2850" s="3"/>
      <c r="Z2850" s="3"/>
      <c r="AA2850" s="3"/>
      <c r="AB2850" s="3"/>
      <c r="AC2850" s="3"/>
      <c r="AD2850" s="3"/>
      <c r="AE2850" s="3"/>
      <c r="AF2850" s="3"/>
      <c r="AG2850" s="3"/>
      <c r="AH2850" s="3"/>
    </row>
    <row r="2851" spans="1:34" s="5" customFormat="1" ht="11.85" customHeight="1" x14ac:dyDescent="0.2">
      <c r="A2851" s="3" t="s">
        <v>1256</v>
      </c>
      <c r="B2851" s="3"/>
      <c r="C2851" s="2">
        <v>0</v>
      </c>
      <c r="D2851" s="2"/>
      <c r="E2851" s="2">
        <v>0</v>
      </c>
      <c r="F2851" s="2"/>
      <c r="G2851" s="2">
        <v>4245.3</v>
      </c>
      <c r="H2851" s="2"/>
      <c r="I2851" s="2">
        <v>9000</v>
      </c>
      <c r="J2851" s="2"/>
      <c r="K2851" s="4">
        <v>9000</v>
      </c>
      <c r="L2851" s="2"/>
      <c r="M2851" s="4">
        <v>7000</v>
      </c>
      <c r="N2851" s="2"/>
      <c r="O2851" s="4">
        <v>0</v>
      </c>
      <c r="P2851" s="2"/>
      <c r="Q2851" s="4">
        <f>M2851+O2851</f>
        <v>7000</v>
      </c>
      <c r="R2851" s="3"/>
      <c r="S2851" s="4"/>
      <c r="U2851" s="3"/>
      <c r="V2851" s="3"/>
      <c r="W2851" s="3"/>
      <c r="X2851" s="3"/>
      <c r="Y2851" s="3"/>
      <c r="Z2851" s="3"/>
      <c r="AA2851" s="3"/>
      <c r="AB2851" s="3"/>
      <c r="AC2851" s="3"/>
      <c r="AD2851" s="3"/>
      <c r="AE2851" s="3"/>
      <c r="AF2851" s="3"/>
      <c r="AG2851" s="3"/>
      <c r="AH2851" s="3"/>
    </row>
    <row r="2852" spans="1:34" s="5" customFormat="1" ht="11.85" customHeight="1" x14ac:dyDescent="0.2">
      <c r="A2852" s="3" t="s">
        <v>1257</v>
      </c>
      <c r="B2852" s="3"/>
      <c r="C2852" s="2">
        <v>0</v>
      </c>
      <c r="D2852" s="2"/>
      <c r="E2852" s="2">
        <v>0</v>
      </c>
      <c r="F2852" s="2"/>
      <c r="G2852" s="2">
        <v>0</v>
      </c>
      <c r="H2852" s="2"/>
      <c r="I2852" s="2">
        <v>0</v>
      </c>
      <c r="J2852" s="2"/>
      <c r="K2852" s="4">
        <v>0</v>
      </c>
      <c r="L2852" s="2"/>
      <c r="M2852" s="4">
        <v>0</v>
      </c>
      <c r="N2852" s="2"/>
      <c r="O2852" s="4">
        <v>0</v>
      </c>
      <c r="P2852" s="2"/>
      <c r="Q2852" s="4">
        <f>M2852+O2852</f>
        <v>0</v>
      </c>
      <c r="R2852" s="3"/>
      <c r="S2852" s="4"/>
      <c r="U2852" s="3"/>
      <c r="V2852" s="3"/>
      <c r="W2852" s="3"/>
      <c r="X2852" s="3"/>
      <c r="Y2852" s="3"/>
      <c r="Z2852" s="3"/>
      <c r="AA2852" s="3"/>
      <c r="AB2852" s="3"/>
      <c r="AC2852" s="3"/>
      <c r="AD2852" s="3"/>
      <c r="AE2852" s="3"/>
      <c r="AF2852" s="3"/>
      <c r="AG2852" s="3"/>
      <c r="AH2852" s="3"/>
    </row>
    <row r="2853" spans="1:34" s="5" customFormat="1" ht="11.85" customHeight="1" x14ac:dyDescent="0.2">
      <c r="A2853" s="3" t="s">
        <v>1258</v>
      </c>
      <c r="B2853" s="3"/>
      <c r="C2853" s="2">
        <v>0</v>
      </c>
      <c r="D2853" s="2"/>
      <c r="E2853" s="2">
        <v>0</v>
      </c>
      <c r="F2853" s="2"/>
      <c r="G2853" s="2">
        <v>1000</v>
      </c>
      <c r="H2853" s="2"/>
      <c r="I2853" s="2">
        <v>1000</v>
      </c>
      <c r="J2853" s="2"/>
      <c r="K2853" s="4">
        <v>1000</v>
      </c>
      <c r="L2853" s="2"/>
      <c r="M2853" s="4">
        <v>0</v>
      </c>
      <c r="N2853" s="2"/>
      <c r="O2853" s="4">
        <v>0</v>
      </c>
      <c r="P2853" s="2"/>
      <c r="Q2853" s="4">
        <f>M2853+O2853</f>
        <v>0</v>
      </c>
      <c r="R2853" s="3"/>
      <c r="S2853" s="4"/>
      <c r="U2853" s="3"/>
      <c r="V2853" s="3"/>
      <c r="W2853" s="3"/>
      <c r="X2853" s="3"/>
      <c r="Y2853" s="3"/>
      <c r="Z2853" s="3"/>
      <c r="AA2853" s="3"/>
      <c r="AB2853" s="3"/>
      <c r="AC2853" s="3"/>
      <c r="AD2853" s="3"/>
      <c r="AE2853" s="3"/>
      <c r="AF2853" s="3"/>
      <c r="AG2853" s="3"/>
      <c r="AH2853" s="3"/>
    </row>
    <row r="2854" spans="1:34" s="5" customFormat="1" ht="11.85" customHeight="1" x14ac:dyDescent="0.2">
      <c r="A2854" s="3" t="s">
        <v>1259</v>
      </c>
      <c r="B2854" s="3"/>
      <c r="C2854" s="15">
        <v>0</v>
      </c>
      <c r="D2854" s="2"/>
      <c r="E2854" s="15">
        <v>0</v>
      </c>
      <c r="F2854" s="2"/>
      <c r="G2854" s="15">
        <v>1696.48</v>
      </c>
      <c r="H2854" s="2"/>
      <c r="I2854" s="15">
        <v>0</v>
      </c>
      <c r="J2854" s="2"/>
      <c r="K2854" s="16">
        <v>0</v>
      </c>
      <c r="L2854" s="2"/>
      <c r="M2854" s="16">
        <v>28000</v>
      </c>
      <c r="N2854" s="2"/>
      <c r="O2854" s="16">
        <v>0</v>
      </c>
      <c r="P2854" s="2"/>
      <c r="Q2854" s="16">
        <f>M2854+O2854</f>
        <v>28000</v>
      </c>
      <c r="R2854" s="3"/>
      <c r="S2854" s="4"/>
      <c r="U2854" s="3"/>
      <c r="V2854" s="3"/>
      <c r="W2854" s="3"/>
      <c r="X2854" s="3"/>
      <c r="Y2854" s="3"/>
      <c r="Z2854" s="3"/>
      <c r="AA2854" s="3"/>
      <c r="AB2854" s="3"/>
      <c r="AC2854" s="3"/>
      <c r="AD2854" s="3"/>
      <c r="AE2854" s="3"/>
      <c r="AF2854" s="3"/>
      <c r="AG2854" s="3"/>
      <c r="AH2854" s="3"/>
    </row>
    <row r="2855" spans="1:34" ht="11.25" customHeight="1" x14ac:dyDescent="0.2">
      <c r="A2855" s="3" t="s">
        <v>1116</v>
      </c>
      <c r="C2855" s="2">
        <f>SUM(C2851:C2854)</f>
        <v>0</v>
      </c>
      <c r="D2855" s="2"/>
      <c r="E2855" s="2">
        <f>SUM(E2851:E2854)</f>
        <v>0</v>
      </c>
      <c r="F2855" s="2"/>
      <c r="G2855" s="2">
        <f>SUM(G2851:G2854)</f>
        <v>6941.7800000000007</v>
      </c>
      <c r="H2855" s="2"/>
      <c r="I2855" s="2">
        <f>SUM(I2851:I2854)</f>
        <v>10000</v>
      </c>
      <c r="J2855" s="2"/>
      <c r="K2855" s="4">
        <f>SUM(K2851:K2854)</f>
        <v>10000</v>
      </c>
      <c r="L2855" s="2"/>
      <c r="M2855" s="4">
        <f>SUM(M2851:M2854)</f>
        <v>35000</v>
      </c>
      <c r="N2855" s="2"/>
      <c r="O2855" s="4">
        <f>SUM(O2851:O2854)</f>
        <v>0</v>
      </c>
      <c r="P2855" s="2"/>
      <c r="Q2855" s="4">
        <f>SUM(Q2851:Q2854)</f>
        <v>35000</v>
      </c>
    </row>
    <row r="2856" spans="1:34" ht="11.85" customHeight="1" x14ac:dyDescent="0.2">
      <c r="D2856" s="2"/>
      <c r="F2856" s="2"/>
      <c r="H2856" s="2"/>
      <c r="J2856" s="2"/>
      <c r="L2856" s="2"/>
      <c r="N2856" s="2"/>
      <c r="P2856" s="2"/>
    </row>
    <row r="2857" spans="1:34" ht="11.85" customHeight="1" x14ac:dyDescent="0.2">
      <c r="A2857" s="13" t="s">
        <v>1260</v>
      </c>
      <c r="D2857" s="2"/>
      <c r="F2857" s="2"/>
      <c r="H2857" s="2"/>
      <c r="J2857" s="2"/>
      <c r="L2857" s="2"/>
      <c r="N2857" s="2"/>
      <c r="P2857" s="2"/>
    </row>
    <row r="2858" spans="1:34" ht="11.85" customHeight="1" x14ac:dyDescent="0.2">
      <c r="A2858" s="33" t="s">
        <v>1261</v>
      </c>
      <c r="C2858" s="2">
        <v>0</v>
      </c>
      <c r="D2858" s="2"/>
      <c r="E2858" s="2">
        <v>0</v>
      </c>
      <c r="F2858" s="2"/>
      <c r="G2858" s="2">
        <v>15040.39</v>
      </c>
      <c r="H2858" s="2"/>
      <c r="I2858" s="2">
        <v>0</v>
      </c>
      <c r="J2858" s="2"/>
      <c r="K2858" s="4">
        <v>0</v>
      </c>
      <c r="L2858" s="2"/>
      <c r="M2858" s="4">
        <v>0</v>
      </c>
      <c r="N2858" s="2"/>
      <c r="O2858" s="4">
        <v>0</v>
      </c>
      <c r="P2858" s="2"/>
      <c r="Q2858" s="4">
        <f>M2858+O2858</f>
        <v>0</v>
      </c>
    </row>
    <row r="2859" spans="1:34" ht="11.85" customHeight="1" x14ac:dyDescent="0.2">
      <c r="A2859" s="33" t="s">
        <v>1262</v>
      </c>
      <c r="C2859" s="15">
        <v>0</v>
      </c>
      <c r="D2859" s="2"/>
      <c r="E2859" s="15">
        <v>0</v>
      </c>
      <c r="F2859" s="2"/>
      <c r="G2859" s="15">
        <v>311.12</v>
      </c>
      <c r="H2859" s="2"/>
      <c r="I2859" s="15">
        <v>0</v>
      </c>
      <c r="J2859" s="2"/>
      <c r="K2859" s="16">
        <v>0</v>
      </c>
      <c r="L2859" s="2"/>
      <c r="M2859" s="16">
        <v>0</v>
      </c>
      <c r="N2859" s="2"/>
      <c r="O2859" s="16">
        <v>0</v>
      </c>
      <c r="P2859" s="2"/>
      <c r="Q2859" s="16">
        <f>M2859+O2859</f>
        <v>0</v>
      </c>
    </row>
    <row r="2860" spans="1:34" ht="11.85" customHeight="1" x14ac:dyDescent="0.2">
      <c r="A2860" s="33" t="s">
        <v>1120</v>
      </c>
      <c r="C2860" s="2">
        <f>SUM(C2858:C2859)</f>
        <v>0</v>
      </c>
      <c r="D2860" s="2"/>
      <c r="E2860" s="2">
        <f>SUM(E2858:E2859)</f>
        <v>0</v>
      </c>
      <c r="F2860" s="2"/>
      <c r="G2860" s="2">
        <f>SUM(G2858:G2859)</f>
        <v>15351.51</v>
      </c>
      <c r="H2860" s="2"/>
      <c r="I2860" s="2">
        <f>SUM(I2858:I2859)</f>
        <v>0</v>
      </c>
      <c r="J2860" s="2"/>
      <c r="K2860" s="4">
        <f>SUM(K2858:K2859)</f>
        <v>0</v>
      </c>
      <c r="L2860" s="2"/>
      <c r="M2860" s="4">
        <f>SUM(M2858:M2859)</f>
        <v>0</v>
      </c>
      <c r="N2860" s="2"/>
      <c r="O2860" s="4">
        <f>SUM(O2858:O2859)</f>
        <v>0</v>
      </c>
      <c r="P2860" s="2"/>
      <c r="Q2860" s="4">
        <f>SUM(Q2858:Q2859)</f>
        <v>0</v>
      </c>
      <c r="AF2860" s="4"/>
    </row>
    <row r="2861" spans="1:34" ht="11.85" customHeight="1" x14ac:dyDescent="0.2">
      <c r="A2861" s="13"/>
      <c r="D2861" s="2"/>
      <c r="F2861" s="2"/>
      <c r="H2861" s="2"/>
      <c r="J2861" s="2"/>
      <c r="L2861" s="2"/>
      <c r="N2861" s="2"/>
      <c r="P2861" s="2"/>
    </row>
    <row r="2862" spans="1:34" ht="11.85" customHeight="1" x14ac:dyDescent="0.2">
      <c r="A2862" s="13" t="s">
        <v>1263</v>
      </c>
      <c r="D2862" s="2"/>
      <c r="F2862" s="2"/>
      <c r="H2862" s="2"/>
      <c r="J2862" s="2"/>
      <c r="L2862" s="2"/>
      <c r="N2862" s="2"/>
      <c r="P2862" s="2"/>
    </row>
    <row r="2863" spans="1:34" ht="11.85" customHeight="1" x14ac:dyDescent="0.2">
      <c r="A2863" s="3" t="s">
        <v>1264</v>
      </c>
      <c r="C2863" s="2">
        <v>1254339.22</v>
      </c>
      <c r="D2863" s="2"/>
      <c r="E2863" s="2">
        <v>1273516.51</v>
      </c>
      <c r="F2863" s="2"/>
      <c r="G2863" s="2">
        <v>1547173.94</v>
      </c>
      <c r="H2863" s="2"/>
      <c r="I2863" s="2">
        <v>1690000</v>
      </c>
      <c r="J2863" s="2"/>
      <c r="K2863" s="4">
        <v>1690000</v>
      </c>
      <c r="L2863" s="2"/>
      <c r="M2863" s="4">
        <v>1945000</v>
      </c>
      <c r="N2863" s="2"/>
      <c r="O2863" s="2">
        <v>-51000</v>
      </c>
      <c r="P2863" s="2"/>
      <c r="Q2863" s="4">
        <f t="shared" ref="Q2863:Q2868" si="86">M2863+O2863</f>
        <v>1894000</v>
      </c>
      <c r="R2863" s="2"/>
    </row>
    <row r="2864" spans="1:34" ht="11.85" customHeight="1" x14ac:dyDescent="0.2">
      <c r="A2864" s="3" t="s">
        <v>1265</v>
      </c>
      <c r="C2864" s="2">
        <v>475429.54</v>
      </c>
      <c r="D2864" s="2"/>
      <c r="E2864" s="2">
        <v>502701.74</v>
      </c>
      <c r="F2864" s="2"/>
      <c r="G2864" s="2">
        <v>596841.05000000005</v>
      </c>
      <c r="H2864" s="2"/>
      <c r="I2864" s="2">
        <v>664000</v>
      </c>
      <c r="J2864" s="2"/>
      <c r="K2864" s="4">
        <v>664000</v>
      </c>
      <c r="L2864" s="2"/>
      <c r="M2864" s="4">
        <v>780000</v>
      </c>
      <c r="N2864" s="2"/>
      <c r="O2864" s="2">
        <v>-43000</v>
      </c>
      <c r="P2864" s="2"/>
      <c r="Q2864" s="4">
        <f t="shared" si="86"/>
        <v>737000</v>
      </c>
    </row>
    <row r="2865" spans="1:18" ht="11.85" customHeight="1" x14ac:dyDescent="0.2">
      <c r="A2865" s="3" t="s">
        <v>1266</v>
      </c>
      <c r="C2865" s="2">
        <v>14407</v>
      </c>
      <c r="D2865" s="2"/>
      <c r="E2865" s="2">
        <v>11204.26</v>
      </c>
      <c r="F2865" s="2"/>
      <c r="G2865" s="2">
        <v>11810.14</v>
      </c>
      <c r="H2865" s="2"/>
      <c r="I2865" s="2">
        <v>10000</v>
      </c>
      <c r="J2865" s="2"/>
      <c r="K2865" s="4">
        <v>10000</v>
      </c>
      <c r="L2865" s="2"/>
      <c r="M2865" s="4">
        <v>11000</v>
      </c>
      <c r="N2865" s="2"/>
      <c r="O2865" s="4">
        <v>0</v>
      </c>
      <c r="P2865" s="2"/>
      <c r="Q2865" s="4">
        <f t="shared" si="86"/>
        <v>11000</v>
      </c>
    </row>
    <row r="2866" spans="1:18" ht="11.85" customHeight="1" x14ac:dyDescent="0.2">
      <c r="A2866" s="3" t="s">
        <v>1267</v>
      </c>
      <c r="C2866" s="2">
        <v>5120</v>
      </c>
      <c r="D2866" s="2"/>
      <c r="E2866" s="2">
        <v>15350</v>
      </c>
      <c r="F2866" s="2"/>
      <c r="G2866" s="2">
        <v>3361.9</v>
      </c>
      <c r="H2866" s="2"/>
      <c r="I2866" s="2">
        <v>500</v>
      </c>
      <c r="J2866" s="2"/>
      <c r="K2866" s="4">
        <v>500</v>
      </c>
      <c r="L2866" s="2"/>
      <c r="M2866" s="4">
        <v>1000</v>
      </c>
      <c r="N2866" s="2"/>
      <c r="O2866" s="4">
        <v>0</v>
      </c>
      <c r="P2866" s="2"/>
      <c r="Q2866" s="4">
        <f t="shared" si="86"/>
        <v>1000</v>
      </c>
    </row>
    <row r="2867" spans="1:18" ht="11.85" customHeight="1" x14ac:dyDescent="0.2">
      <c r="A2867" s="3" t="s">
        <v>1268</v>
      </c>
      <c r="C2867" s="2">
        <v>103922.96</v>
      </c>
      <c r="D2867" s="2"/>
      <c r="E2867" s="2">
        <v>113725.86</v>
      </c>
      <c r="F2867" s="2"/>
      <c r="G2867" s="2">
        <v>139076.44</v>
      </c>
      <c r="H2867" s="2"/>
      <c r="I2867" s="2">
        <v>115000</v>
      </c>
      <c r="J2867" s="2"/>
      <c r="K2867" s="4">
        <v>115000</v>
      </c>
      <c r="L2867" s="2"/>
      <c r="M2867" s="4">
        <v>120000</v>
      </c>
      <c r="N2867" s="2"/>
      <c r="O2867" s="4">
        <v>0</v>
      </c>
      <c r="P2867" s="2"/>
      <c r="Q2867" s="4">
        <f t="shared" si="86"/>
        <v>120000</v>
      </c>
    </row>
    <row r="2868" spans="1:18" ht="11.85" customHeight="1" x14ac:dyDescent="0.2">
      <c r="A2868" s="3" t="s">
        <v>1269</v>
      </c>
      <c r="C2868" s="15">
        <v>-2407.06</v>
      </c>
      <c r="D2868" s="2"/>
      <c r="E2868" s="15">
        <v>0</v>
      </c>
      <c r="F2868" s="2"/>
      <c r="G2868" s="15">
        <v>-521.48</v>
      </c>
      <c r="H2868" s="2"/>
      <c r="I2868" s="15">
        <v>-1000</v>
      </c>
      <c r="J2868" s="2"/>
      <c r="K2868" s="15">
        <v>-1000</v>
      </c>
      <c r="L2868" s="2"/>
      <c r="M2868" s="15">
        <v>-1000</v>
      </c>
      <c r="N2868" s="2"/>
      <c r="O2868" s="16">
        <v>0</v>
      </c>
      <c r="P2868" s="2"/>
      <c r="Q2868" s="15">
        <f t="shared" si="86"/>
        <v>-1000</v>
      </c>
    </row>
    <row r="2869" spans="1:18" ht="11.85" customHeight="1" x14ac:dyDescent="0.2">
      <c r="A2869" s="3" t="s">
        <v>1270</v>
      </c>
      <c r="C2869" s="2">
        <f>SUM(C2863:C2868)</f>
        <v>1850811.66</v>
      </c>
      <c r="D2869" s="2"/>
      <c r="E2869" s="2">
        <f>SUM(E2863:E2868)</f>
        <v>1916498.37</v>
      </c>
      <c r="F2869" s="2"/>
      <c r="G2869" s="2">
        <f>SUM(G2863:G2868)</f>
        <v>2297741.9900000002</v>
      </c>
      <c r="H2869" s="2"/>
      <c r="I2869" s="2">
        <f>SUM(I2863:I2868)</f>
        <v>2478500</v>
      </c>
      <c r="J2869" s="2"/>
      <c r="K2869" s="4">
        <f>SUM(K2863:K2868)</f>
        <v>2478500</v>
      </c>
      <c r="L2869" s="2"/>
      <c r="M2869" s="4">
        <f>SUM(M2863:M2868)</f>
        <v>2856000</v>
      </c>
      <c r="N2869" s="2"/>
      <c r="O2869" s="2">
        <f>SUM(O2863:O2868)</f>
        <v>-94000</v>
      </c>
      <c r="P2869" s="2"/>
      <c r="Q2869" s="4">
        <f>SUM(Q2863:Q2868)</f>
        <v>2762000</v>
      </c>
      <c r="R2869" s="2"/>
    </row>
    <row r="2870" spans="1:18" ht="13.15" customHeight="1" x14ac:dyDescent="0.2">
      <c r="D2870" s="2"/>
      <c r="F2870" s="2"/>
      <c r="H2870" s="2"/>
      <c r="J2870" s="2"/>
      <c r="L2870" s="2"/>
      <c r="N2870" s="2"/>
      <c r="P2870" s="2"/>
    </row>
    <row r="2871" spans="1:18" ht="11.85" customHeight="1" x14ac:dyDescent="0.2">
      <c r="A2871" s="13" t="s">
        <v>1271</v>
      </c>
      <c r="D2871" s="2"/>
      <c r="F2871" s="2"/>
      <c r="H2871" s="2"/>
      <c r="J2871" s="2"/>
      <c r="L2871" s="2"/>
      <c r="N2871" s="2"/>
      <c r="P2871" s="2"/>
    </row>
    <row r="2872" spans="1:18" ht="11.85" customHeight="1" x14ac:dyDescent="0.2">
      <c r="A2872" s="3" t="s">
        <v>1272</v>
      </c>
      <c r="C2872" s="2">
        <v>354</v>
      </c>
      <c r="D2872" s="2"/>
      <c r="E2872" s="2">
        <v>807.72</v>
      </c>
      <c r="F2872" s="2"/>
      <c r="G2872" s="2">
        <v>758.2</v>
      </c>
      <c r="H2872" s="2"/>
      <c r="I2872" s="2">
        <v>0</v>
      </c>
      <c r="J2872" s="2"/>
      <c r="K2872" s="4">
        <v>0</v>
      </c>
      <c r="L2872" s="2"/>
      <c r="M2872" s="4">
        <v>0</v>
      </c>
      <c r="N2872" s="2"/>
      <c r="O2872" s="4">
        <v>0</v>
      </c>
      <c r="P2872" s="2"/>
      <c r="Q2872" s="4">
        <f t="shared" ref="Q2872:Q2880" si="87">M2872+O2872</f>
        <v>0</v>
      </c>
    </row>
    <row r="2873" spans="1:18" ht="11.85" customHeight="1" x14ac:dyDescent="0.2">
      <c r="A2873" s="3" t="s">
        <v>1273</v>
      </c>
      <c r="C2873" s="2">
        <v>7130.07</v>
      </c>
      <c r="D2873" s="2"/>
      <c r="E2873" s="2">
        <v>34180.879999999997</v>
      </c>
      <c r="F2873" s="2"/>
      <c r="G2873" s="2">
        <v>5324.34</v>
      </c>
      <c r="H2873" s="2"/>
      <c r="I2873" s="2">
        <v>0</v>
      </c>
      <c r="J2873" s="2"/>
      <c r="K2873" s="4">
        <v>50175</v>
      </c>
      <c r="L2873" s="2"/>
      <c r="M2873" s="4">
        <v>0</v>
      </c>
      <c r="N2873" s="2"/>
      <c r="O2873" s="4">
        <v>0</v>
      </c>
      <c r="P2873" s="2"/>
      <c r="Q2873" s="4">
        <f t="shared" si="87"/>
        <v>0</v>
      </c>
    </row>
    <row r="2874" spans="1:18" ht="11.85" customHeight="1" x14ac:dyDescent="0.2">
      <c r="A2874" s="3" t="s">
        <v>1274</v>
      </c>
      <c r="C2874" s="2">
        <v>0</v>
      </c>
      <c r="D2874" s="2"/>
      <c r="E2874" s="2">
        <v>0</v>
      </c>
      <c r="F2874" s="2"/>
      <c r="G2874" s="2">
        <v>0</v>
      </c>
      <c r="H2874" s="2"/>
      <c r="I2874" s="2">
        <v>0</v>
      </c>
      <c r="J2874" s="2"/>
      <c r="K2874" s="4">
        <v>0</v>
      </c>
      <c r="L2874" s="2"/>
      <c r="M2874" s="4">
        <v>0</v>
      </c>
      <c r="N2874" s="2"/>
      <c r="O2874" s="4">
        <v>0</v>
      </c>
      <c r="P2874" s="2"/>
      <c r="Q2874" s="4">
        <f t="shared" si="87"/>
        <v>0</v>
      </c>
    </row>
    <row r="2875" spans="1:18" ht="11.85" customHeight="1" x14ac:dyDescent="0.2">
      <c r="A2875" s="3" t="s">
        <v>1275</v>
      </c>
      <c r="C2875" s="2">
        <v>0</v>
      </c>
      <c r="D2875" s="2"/>
      <c r="E2875" s="2">
        <v>0</v>
      </c>
      <c r="F2875" s="2"/>
      <c r="G2875" s="2">
        <v>0</v>
      </c>
      <c r="H2875" s="2"/>
      <c r="I2875" s="2">
        <v>0</v>
      </c>
      <c r="J2875" s="2"/>
      <c r="K2875" s="4">
        <v>0</v>
      </c>
      <c r="L2875" s="2"/>
      <c r="M2875" s="4">
        <v>275000</v>
      </c>
      <c r="N2875" s="2"/>
      <c r="O2875" s="4">
        <v>0</v>
      </c>
      <c r="P2875" s="2"/>
      <c r="Q2875" s="4">
        <f t="shared" si="87"/>
        <v>275000</v>
      </c>
    </row>
    <row r="2876" spans="1:18" ht="11.85" customHeight="1" x14ac:dyDescent="0.2">
      <c r="A2876" s="3" t="s">
        <v>1276</v>
      </c>
      <c r="C2876" s="2">
        <v>3837.8</v>
      </c>
      <c r="D2876" s="2"/>
      <c r="E2876" s="2">
        <v>4488.8</v>
      </c>
      <c r="F2876" s="2"/>
      <c r="G2876" s="2">
        <v>764.4</v>
      </c>
      <c r="H2876" s="2"/>
      <c r="I2876" s="2">
        <v>3000</v>
      </c>
      <c r="J2876" s="2"/>
      <c r="K2876" s="4">
        <v>3000</v>
      </c>
      <c r="L2876" s="2"/>
      <c r="M2876" s="4">
        <v>500</v>
      </c>
      <c r="N2876" s="2"/>
      <c r="O2876" s="4">
        <v>0</v>
      </c>
      <c r="P2876" s="2"/>
      <c r="Q2876" s="4">
        <f t="shared" si="87"/>
        <v>500</v>
      </c>
    </row>
    <row r="2877" spans="1:18" ht="11.85" customHeight="1" x14ac:dyDescent="0.2">
      <c r="A2877" s="3" t="s">
        <v>1277</v>
      </c>
      <c r="C2877" s="2">
        <v>1412.24</v>
      </c>
      <c r="D2877" s="2"/>
      <c r="E2877" s="2">
        <v>16878.28</v>
      </c>
      <c r="F2877" s="2"/>
      <c r="G2877" s="2">
        <v>433</v>
      </c>
      <c r="H2877" s="2"/>
      <c r="I2877" s="2">
        <v>0</v>
      </c>
      <c r="J2877" s="2"/>
      <c r="K2877" s="4">
        <v>0</v>
      </c>
      <c r="L2877" s="2"/>
      <c r="M2877" s="4">
        <v>500</v>
      </c>
      <c r="N2877" s="2"/>
      <c r="O2877" s="4">
        <v>0</v>
      </c>
      <c r="P2877" s="2"/>
      <c r="Q2877" s="4">
        <f t="shared" si="87"/>
        <v>500</v>
      </c>
    </row>
    <row r="2878" spans="1:18" ht="11.85" customHeight="1" x14ac:dyDescent="0.2">
      <c r="A2878" s="3" t="s">
        <v>1278</v>
      </c>
      <c r="C2878" s="2">
        <v>2680</v>
      </c>
      <c r="D2878" s="2"/>
      <c r="E2878" s="2">
        <v>0</v>
      </c>
      <c r="F2878" s="2"/>
      <c r="G2878" s="2">
        <v>0</v>
      </c>
      <c r="H2878" s="2"/>
      <c r="I2878" s="2">
        <v>0</v>
      </c>
      <c r="J2878" s="2"/>
      <c r="K2878" s="4">
        <v>0</v>
      </c>
      <c r="L2878" s="2"/>
      <c r="M2878" s="4">
        <v>0</v>
      </c>
      <c r="N2878" s="2"/>
      <c r="O2878" s="4">
        <v>0</v>
      </c>
      <c r="P2878" s="2"/>
      <c r="Q2878" s="4">
        <f t="shared" si="87"/>
        <v>0</v>
      </c>
    </row>
    <row r="2879" spans="1:18" ht="11.85" customHeight="1" x14ac:dyDescent="0.2">
      <c r="A2879" s="3" t="s">
        <v>1279</v>
      </c>
      <c r="C2879" s="2">
        <v>2686.2</v>
      </c>
      <c r="D2879" s="2"/>
      <c r="E2879" s="2">
        <v>3514.73</v>
      </c>
      <c r="F2879" s="2"/>
      <c r="G2879" s="2">
        <v>2545.62</v>
      </c>
      <c r="H2879" s="2"/>
      <c r="I2879" s="2">
        <v>2000</v>
      </c>
      <c r="J2879" s="2"/>
      <c r="K2879" s="4">
        <v>2000</v>
      </c>
      <c r="L2879" s="2"/>
      <c r="M2879" s="4">
        <v>28000</v>
      </c>
      <c r="N2879" s="2"/>
      <c r="O2879" s="4">
        <v>0</v>
      </c>
      <c r="P2879" s="2"/>
      <c r="Q2879" s="4">
        <f t="shared" si="87"/>
        <v>28000</v>
      </c>
    </row>
    <row r="2880" spans="1:18" ht="11.85" customHeight="1" x14ac:dyDescent="0.2">
      <c r="A2880" s="3" t="s">
        <v>1280</v>
      </c>
      <c r="C2880" s="15">
        <v>8296</v>
      </c>
      <c r="D2880" s="2"/>
      <c r="E2880" s="15">
        <v>0</v>
      </c>
      <c r="F2880" s="2"/>
      <c r="G2880" s="15">
        <v>0</v>
      </c>
      <c r="H2880" s="2"/>
      <c r="I2880" s="15">
        <v>0</v>
      </c>
      <c r="J2880" s="2"/>
      <c r="K2880" s="16">
        <v>10950</v>
      </c>
      <c r="L2880" s="2"/>
      <c r="M2880" s="16">
        <v>0</v>
      </c>
      <c r="N2880" s="2"/>
      <c r="O2880" s="16">
        <v>0</v>
      </c>
      <c r="P2880" s="2"/>
      <c r="Q2880" s="16">
        <f t="shared" si="87"/>
        <v>0</v>
      </c>
    </row>
    <row r="2881" spans="1:32" ht="11.85" customHeight="1" x14ac:dyDescent="0.2">
      <c r="A2881" s="3" t="s">
        <v>1281</v>
      </c>
      <c r="C2881" s="2">
        <f>SUM(C2872:C2880)</f>
        <v>26396.309999999998</v>
      </c>
      <c r="D2881" s="2"/>
      <c r="E2881" s="2">
        <f>SUM(E2872:E2880)</f>
        <v>59870.41</v>
      </c>
      <c r="F2881" s="2"/>
      <c r="G2881" s="2">
        <f>SUM(G2872:G2880)</f>
        <v>9825.56</v>
      </c>
      <c r="H2881" s="2"/>
      <c r="I2881" s="2">
        <f>SUM(I2872:I2880)</f>
        <v>5000</v>
      </c>
      <c r="J2881" s="2"/>
      <c r="K2881" s="4">
        <f>SUM(K2872:K2880)</f>
        <v>66125</v>
      </c>
      <c r="L2881" s="2"/>
      <c r="M2881" s="4">
        <f>SUM(M2872:M2880)</f>
        <v>304000</v>
      </c>
      <c r="N2881" s="2"/>
      <c r="O2881" s="4">
        <f>SUM(O2872:O2880)</f>
        <v>0</v>
      </c>
      <c r="P2881" s="2"/>
      <c r="Q2881" s="4">
        <f>SUM(Q2872:Q2880)</f>
        <v>304000</v>
      </c>
      <c r="U2881" s="2"/>
      <c r="AF2881" s="4"/>
    </row>
    <row r="2882" spans="1:32" ht="11.85" customHeight="1" x14ac:dyDescent="0.2">
      <c r="D2882" s="2"/>
      <c r="F2882" s="2"/>
      <c r="H2882" s="2"/>
      <c r="J2882" s="2"/>
      <c r="L2882" s="2"/>
      <c r="N2882" s="2"/>
      <c r="P2882" s="2"/>
    </row>
    <row r="2883" spans="1:32" ht="11.85" customHeight="1" x14ac:dyDescent="0.2">
      <c r="A2883" s="13" t="s">
        <v>1282</v>
      </c>
      <c r="D2883" s="2"/>
      <c r="F2883" s="2"/>
      <c r="H2883" s="2"/>
      <c r="J2883" s="2"/>
      <c r="L2883" s="2"/>
      <c r="N2883" s="2"/>
      <c r="P2883" s="2"/>
    </row>
    <row r="2884" spans="1:32" ht="11.85" customHeight="1" x14ac:dyDescent="0.2">
      <c r="A2884" s="3" t="s">
        <v>1283</v>
      </c>
      <c r="C2884" s="2">
        <v>7.97</v>
      </c>
      <c r="D2884" s="2"/>
      <c r="E2884" s="2">
        <v>0</v>
      </c>
      <c r="F2884" s="2"/>
      <c r="G2884" s="2">
        <v>0</v>
      </c>
      <c r="H2884" s="2"/>
      <c r="I2884" s="2">
        <v>0</v>
      </c>
      <c r="J2884" s="2"/>
      <c r="K2884" s="4">
        <v>0</v>
      </c>
      <c r="L2884" s="2"/>
      <c r="M2884" s="4">
        <v>0</v>
      </c>
      <c r="N2884" s="2"/>
      <c r="O2884" s="4">
        <v>0</v>
      </c>
      <c r="P2884" s="2"/>
      <c r="Q2884" s="4">
        <f t="shared" ref="Q2884:Q2889" si="88">M2884+O2884</f>
        <v>0</v>
      </c>
    </row>
    <row r="2885" spans="1:32" ht="11.85" customHeight="1" x14ac:dyDescent="0.2">
      <c r="A2885" s="3" t="s">
        <v>1284</v>
      </c>
      <c r="C2885" s="2">
        <v>0</v>
      </c>
      <c r="D2885" s="2"/>
      <c r="E2885" s="2">
        <v>0</v>
      </c>
      <c r="F2885" s="2"/>
      <c r="G2885" s="2">
        <v>0</v>
      </c>
      <c r="H2885" s="2"/>
      <c r="I2885" s="2">
        <v>0</v>
      </c>
      <c r="J2885" s="2"/>
      <c r="K2885" s="4">
        <v>0</v>
      </c>
      <c r="L2885" s="2"/>
      <c r="M2885" s="4">
        <v>0</v>
      </c>
      <c r="N2885" s="2"/>
      <c r="O2885" s="4">
        <v>0</v>
      </c>
      <c r="P2885" s="2"/>
      <c r="Q2885" s="4">
        <f t="shared" si="88"/>
        <v>0</v>
      </c>
    </row>
    <row r="2886" spans="1:32" ht="11.85" customHeight="1" x14ac:dyDescent="0.2">
      <c r="A2886" s="3" t="s">
        <v>1285</v>
      </c>
      <c r="C2886" s="15">
        <v>122.3</v>
      </c>
      <c r="D2886" s="2"/>
      <c r="E2886" s="15">
        <v>2949.97</v>
      </c>
      <c r="F2886" s="2"/>
      <c r="G2886" s="15">
        <v>4164.7</v>
      </c>
      <c r="H2886" s="2"/>
      <c r="I2886" s="15">
        <v>0</v>
      </c>
      <c r="J2886" s="2"/>
      <c r="K2886" s="16">
        <v>0</v>
      </c>
      <c r="L2886" s="2"/>
      <c r="M2886" s="16">
        <v>0</v>
      </c>
      <c r="N2886" s="2"/>
      <c r="O2886" s="16">
        <v>0</v>
      </c>
      <c r="P2886" s="2"/>
      <c r="Q2886" s="16">
        <f t="shared" si="88"/>
        <v>0</v>
      </c>
      <c r="R2886" s="18"/>
      <c r="S2886" s="19"/>
      <c r="T2886" s="40"/>
    </row>
    <row r="2887" spans="1:32" ht="11.85" hidden="1" customHeight="1" x14ac:dyDescent="0.2">
      <c r="A2887" s="3" t="s">
        <v>1286</v>
      </c>
      <c r="C2887" s="2">
        <v>0</v>
      </c>
      <c r="D2887" s="2"/>
      <c r="E2887" s="2">
        <v>0</v>
      </c>
      <c r="F2887" s="2"/>
      <c r="G2887" s="2">
        <v>0</v>
      </c>
      <c r="H2887" s="2"/>
      <c r="I2887" s="2">
        <v>0</v>
      </c>
      <c r="J2887" s="2"/>
      <c r="K2887" s="4">
        <v>0</v>
      </c>
      <c r="L2887" s="2"/>
      <c r="M2887" s="4">
        <v>0</v>
      </c>
      <c r="N2887" s="2"/>
      <c r="O2887" s="4">
        <v>0</v>
      </c>
      <c r="P2887" s="2"/>
      <c r="Q2887" s="21">
        <f t="shared" si="88"/>
        <v>0</v>
      </c>
    </row>
    <row r="2888" spans="1:32" ht="11.85" hidden="1" customHeight="1" x14ac:dyDescent="0.2">
      <c r="A2888" s="3" t="s">
        <v>1287</v>
      </c>
      <c r="C2888" s="2">
        <v>0</v>
      </c>
      <c r="D2888" s="2"/>
      <c r="E2888" s="2">
        <v>0</v>
      </c>
      <c r="F2888" s="2"/>
      <c r="G2888" s="2">
        <v>0</v>
      </c>
      <c r="H2888" s="2"/>
      <c r="I2888" s="2">
        <v>0</v>
      </c>
      <c r="J2888" s="2"/>
      <c r="K2888" s="4">
        <v>0</v>
      </c>
      <c r="L2888" s="2"/>
      <c r="M2888" s="4">
        <v>0</v>
      </c>
      <c r="N2888" s="2"/>
      <c r="O2888" s="4">
        <v>0</v>
      </c>
      <c r="P2888" s="2"/>
      <c r="Q2888" s="21">
        <f t="shared" si="88"/>
        <v>0</v>
      </c>
    </row>
    <row r="2889" spans="1:32" ht="11.85" hidden="1" customHeight="1" x14ac:dyDescent="0.2">
      <c r="A2889" s="3" t="s">
        <v>1288</v>
      </c>
      <c r="C2889" s="15">
        <v>0</v>
      </c>
      <c r="D2889" s="2"/>
      <c r="E2889" s="15">
        <v>0</v>
      </c>
      <c r="F2889" s="2"/>
      <c r="G2889" s="15">
        <v>0</v>
      </c>
      <c r="H2889" s="2"/>
      <c r="I2889" s="15">
        <v>0</v>
      </c>
      <c r="J2889" s="2"/>
      <c r="K2889" s="16">
        <v>0</v>
      </c>
      <c r="L2889" s="2"/>
      <c r="M2889" s="16">
        <v>0</v>
      </c>
      <c r="N2889" s="2"/>
      <c r="O2889" s="16">
        <v>0</v>
      </c>
      <c r="P2889" s="2"/>
      <c r="Q2889" s="16">
        <f t="shared" si="88"/>
        <v>0</v>
      </c>
      <c r="R2889" s="18"/>
      <c r="S2889" s="19"/>
      <c r="T2889" s="40"/>
    </row>
    <row r="2890" spans="1:32" ht="11.85" customHeight="1" x14ac:dyDescent="0.2">
      <c r="A2890" s="3" t="s">
        <v>1289</v>
      </c>
      <c r="C2890" s="2">
        <f>SUM(C2884:C2889)</f>
        <v>130.27000000000001</v>
      </c>
      <c r="D2890" s="2"/>
      <c r="E2890" s="2">
        <f>SUM(E2884:E2889)</f>
        <v>2949.97</v>
      </c>
      <c r="F2890" s="2"/>
      <c r="G2890" s="2">
        <f>SUM(G2884:G2889)</f>
        <v>4164.7</v>
      </c>
      <c r="H2890" s="2"/>
      <c r="I2890" s="2">
        <f>SUM(I2884:I2889)</f>
        <v>0</v>
      </c>
      <c r="J2890" s="2"/>
      <c r="K2890" s="4">
        <f>SUM(K2884:K2889)</f>
        <v>0</v>
      </c>
      <c r="L2890" s="2"/>
      <c r="M2890" s="4">
        <f>SUM(M2884:M2889)</f>
        <v>0</v>
      </c>
      <c r="N2890" s="2"/>
      <c r="O2890" s="4">
        <f>SUM(O2884:O2889)</f>
        <v>0</v>
      </c>
      <c r="P2890" s="2"/>
      <c r="Q2890" s="4">
        <f>SUM(Q2884:Q2889)</f>
        <v>0</v>
      </c>
    </row>
    <row r="2891" spans="1:32" ht="11.85" customHeight="1" x14ac:dyDescent="0.2">
      <c r="D2891" s="2"/>
      <c r="F2891" s="2"/>
      <c r="H2891" s="2"/>
      <c r="J2891" s="2"/>
      <c r="L2891" s="2"/>
      <c r="N2891" s="2"/>
      <c r="P2891" s="2"/>
    </row>
    <row r="2892" spans="1:32" ht="10.9" customHeight="1" x14ac:dyDescent="0.2">
      <c r="D2892" s="2"/>
      <c r="F2892" s="2"/>
      <c r="H2892" s="2"/>
      <c r="J2892" s="2"/>
      <c r="L2892" s="2"/>
      <c r="N2892" s="2"/>
      <c r="P2892" s="2"/>
    </row>
    <row r="2893" spans="1:32" ht="11.85" customHeight="1" x14ac:dyDescent="0.2">
      <c r="A2893" s="1"/>
      <c r="B2893" s="1"/>
      <c r="E2893" s="2" t="str">
        <f>$E$1</f>
        <v>CITY OF BRADY</v>
      </c>
    </row>
    <row r="2894" spans="1:32" ht="11.85" customHeight="1" x14ac:dyDescent="0.2">
      <c r="E2894" s="2" t="str">
        <f>$E$2</f>
        <v>BUDGET REPORT</v>
      </c>
    </row>
    <row r="2895" spans="1:32" ht="11.85" customHeight="1" x14ac:dyDescent="0.2">
      <c r="E2895" s="2" t="str">
        <f>$E$3</f>
        <v>FISCAL YEAR 2019 - 2020</v>
      </c>
    </row>
    <row r="2896" spans="1:32" ht="11.85" customHeight="1" x14ac:dyDescent="0.2">
      <c r="A2896" s="3" t="s">
        <v>1251</v>
      </c>
    </row>
    <row r="2897" spans="1:21" ht="11.85" customHeight="1" x14ac:dyDescent="0.2"/>
    <row r="2898" spans="1:21" ht="11.85" customHeight="1" x14ac:dyDescent="0.2">
      <c r="I2898" s="55" t="str">
        <f>$I$6</f>
        <v>(----- 2018-2019 ------)</v>
      </c>
      <c r="J2898" s="55"/>
      <c r="K2898" s="55"/>
      <c r="L2898" s="6"/>
      <c r="M2898" s="55" t="str">
        <f>$M$6</f>
        <v>2019-2020</v>
      </c>
      <c r="N2898" s="55"/>
      <c r="O2898" s="55"/>
      <c r="P2898" s="55"/>
      <c r="Q2898" s="55"/>
    </row>
    <row r="2899" spans="1:21" ht="11.85" customHeight="1" x14ac:dyDescent="0.2">
      <c r="C2899" s="7" t="str">
        <f>$C$7</f>
        <v>2015-2016</v>
      </c>
      <c r="D2899" s="6"/>
      <c r="E2899" s="7" t="str">
        <f>$E$7</f>
        <v>2016-2017</v>
      </c>
      <c r="F2899" s="6"/>
      <c r="G2899" s="7" t="str">
        <f>$G$7</f>
        <v>2017-2018</v>
      </c>
      <c r="H2899" s="6"/>
      <c r="I2899" s="7" t="s">
        <v>9</v>
      </c>
      <c r="J2899" s="6"/>
      <c r="K2899" s="8" t="str">
        <f>+$K$7</f>
        <v>PROJECTED</v>
      </c>
      <c r="L2899" s="6"/>
      <c r="M2899" s="8" t="str">
        <f>$M$7</f>
        <v>2019-2020</v>
      </c>
      <c r="N2899" s="6"/>
      <c r="O2899" s="8" t="str">
        <f>$O$7</f>
        <v>2019-2020</v>
      </c>
      <c r="P2899" s="6"/>
      <c r="Q2899" s="8" t="str">
        <f>$Q$7</f>
        <v>APPROVED</v>
      </c>
    </row>
    <row r="2900" spans="1:21" ht="11.85" customHeight="1" x14ac:dyDescent="0.2">
      <c r="A2900" s="9"/>
      <c r="C2900" s="10" t="s">
        <v>12</v>
      </c>
      <c r="D2900" s="6"/>
      <c r="E2900" s="10" t="s">
        <v>12</v>
      </c>
      <c r="F2900" s="6"/>
      <c r="G2900" s="10" t="s">
        <v>12</v>
      </c>
      <c r="H2900" s="6"/>
      <c r="I2900" s="10" t="s">
        <v>13</v>
      </c>
      <c r="J2900" s="6"/>
      <c r="K2900" s="11" t="s">
        <v>13</v>
      </c>
      <c r="L2900" s="6"/>
      <c r="M2900" s="11" t="str">
        <f>$M$8</f>
        <v>BASE</v>
      </c>
      <c r="N2900" s="6"/>
      <c r="O2900" s="11" t="str">
        <f>$O$8</f>
        <v>SUPPLEMENTAL</v>
      </c>
      <c r="P2900" s="6"/>
      <c r="Q2900" s="11" t="str">
        <f>$Q$8</f>
        <v>BUDGET</v>
      </c>
    </row>
    <row r="2901" spans="1:21" ht="11.85" customHeight="1" x14ac:dyDescent="0.2">
      <c r="A2901" s="33"/>
      <c r="C2901" s="41"/>
      <c r="D2901" s="6"/>
      <c r="E2901" s="41"/>
      <c r="F2901" s="6"/>
      <c r="G2901" s="41"/>
      <c r="H2901" s="6"/>
      <c r="I2901" s="41"/>
      <c r="J2901" s="6"/>
      <c r="K2901" s="42"/>
      <c r="L2901" s="6"/>
      <c r="M2901" s="42"/>
      <c r="N2901" s="6"/>
      <c r="O2901" s="42"/>
      <c r="P2901" s="6"/>
      <c r="Q2901" s="42"/>
    </row>
    <row r="2902" spans="1:21" ht="11.85" customHeight="1" x14ac:dyDescent="0.2">
      <c r="A2902" s="13" t="s">
        <v>228</v>
      </c>
      <c r="D2902" s="2"/>
      <c r="F2902" s="2"/>
      <c r="H2902" s="2"/>
      <c r="J2902" s="2"/>
      <c r="L2902" s="2"/>
      <c r="N2902" s="2"/>
      <c r="P2902" s="2"/>
    </row>
    <row r="2903" spans="1:21" ht="12.6" customHeight="1" x14ac:dyDescent="0.2">
      <c r="A2903" s="3" t="s">
        <v>1290</v>
      </c>
      <c r="C2903" s="2">
        <v>0</v>
      </c>
      <c r="D2903" s="2"/>
      <c r="E2903" s="2">
        <v>0</v>
      </c>
      <c r="F2903" s="2"/>
      <c r="G2903" s="2">
        <v>0</v>
      </c>
      <c r="H2903" s="2"/>
      <c r="I2903" s="2">
        <v>0</v>
      </c>
      <c r="J2903" s="2"/>
      <c r="K2903" s="4">
        <v>0</v>
      </c>
      <c r="L2903" s="2"/>
      <c r="M2903" s="4">
        <v>0</v>
      </c>
      <c r="N2903" s="2"/>
      <c r="O2903" s="4">
        <v>0</v>
      </c>
      <c r="P2903" s="2"/>
      <c r="Q2903" s="4">
        <f>M2903+O2903</f>
        <v>0</v>
      </c>
    </row>
    <row r="2904" spans="1:21" ht="12.6" customHeight="1" x14ac:dyDescent="0.2">
      <c r="A2904" s="3" t="s">
        <v>1291</v>
      </c>
      <c r="C2904" s="2">
        <v>0</v>
      </c>
      <c r="D2904" s="2"/>
      <c r="E2904" s="2">
        <v>0</v>
      </c>
      <c r="F2904" s="2"/>
      <c r="G2904" s="2">
        <v>2839248.62</v>
      </c>
      <c r="H2904" s="2"/>
      <c r="I2904" s="2">
        <v>0</v>
      </c>
      <c r="J2904" s="2"/>
      <c r="K2904" s="4">
        <v>0</v>
      </c>
      <c r="L2904" s="2"/>
      <c r="M2904" s="4">
        <v>0</v>
      </c>
      <c r="N2904" s="2"/>
      <c r="O2904" s="4">
        <v>0</v>
      </c>
      <c r="P2904" s="2"/>
      <c r="Q2904" s="4">
        <f>M2904+O2904</f>
        <v>0</v>
      </c>
    </row>
    <row r="2905" spans="1:21" ht="12.6" hidden="1" customHeight="1" x14ac:dyDescent="0.2">
      <c r="A2905" s="3" t="s">
        <v>1292</v>
      </c>
      <c r="C2905" s="20">
        <v>0</v>
      </c>
      <c r="D2905" s="20"/>
      <c r="E2905" s="20">
        <v>0</v>
      </c>
      <c r="F2905" s="20"/>
      <c r="G2905" s="20">
        <v>0</v>
      </c>
      <c r="H2905" s="20"/>
      <c r="I2905" s="20">
        <v>0</v>
      </c>
      <c r="J2905" s="20"/>
      <c r="K2905" s="21">
        <v>0</v>
      </c>
      <c r="L2905" s="20"/>
      <c r="M2905" s="21">
        <v>0</v>
      </c>
      <c r="N2905" s="20"/>
      <c r="O2905" s="21">
        <v>0</v>
      </c>
      <c r="P2905" s="20"/>
      <c r="Q2905" s="21">
        <f>M2905+O2905</f>
        <v>0</v>
      </c>
    </row>
    <row r="2906" spans="1:21" ht="7.9" customHeight="1" x14ac:dyDescent="0.2">
      <c r="A2906" s="13"/>
      <c r="D2906" s="2"/>
      <c r="F2906" s="2"/>
      <c r="H2906" s="2"/>
      <c r="J2906" s="2"/>
      <c r="L2906" s="2"/>
      <c r="N2906" s="2"/>
      <c r="P2906" s="2"/>
    </row>
    <row r="2907" spans="1:21" ht="11.85" customHeight="1" x14ac:dyDescent="0.2">
      <c r="A2907" s="3" t="s">
        <v>1293</v>
      </c>
      <c r="C2907" s="15">
        <v>0</v>
      </c>
      <c r="D2907" s="2"/>
      <c r="E2907" s="15">
        <v>0</v>
      </c>
      <c r="F2907" s="2"/>
      <c r="G2907" s="15">
        <v>0</v>
      </c>
      <c r="H2907" s="2"/>
      <c r="I2907" s="15">
        <v>0</v>
      </c>
      <c r="J2907" s="2"/>
      <c r="K2907" s="16">
        <v>0</v>
      </c>
      <c r="L2907" s="2"/>
      <c r="M2907" s="16">
        <v>0</v>
      </c>
      <c r="N2907" s="2"/>
      <c r="O2907" s="16">
        <v>0</v>
      </c>
      <c r="P2907" s="2"/>
      <c r="Q2907" s="16">
        <f>M2907+O2907</f>
        <v>0</v>
      </c>
    </row>
    <row r="2908" spans="1:21" ht="11.85" hidden="1" customHeight="1" x14ac:dyDescent="0.2">
      <c r="A2908" s="3" t="s">
        <v>1294</v>
      </c>
      <c r="C2908" s="20">
        <v>0</v>
      </c>
      <c r="D2908" s="2"/>
      <c r="E2908" s="20">
        <v>0</v>
      </c>
      <c r="F2908" s="2"/>
      <c r="G2908" s="20">
        <v>0</v>
      </c>
      <c r="H2908" s="2"/>
      <c r="I2908" s="20">
        <v>0</v>
      </c>
      <c r="J2908" s="2"/>
      <c r="K2908" s="21">
        <v>0</v>
      </c>
      <c r="L2908" s="2"/>
      <c r="M2908" s="21">
        <v>0</v>
      </c>
      <c r="N2908" s="2"/>
      <c r="O2908" s="21">
        <v>0</v>
      </c>
      <c r="P2908" s="2"/>
      <c r="Q2908" s="21">
        <f>M2908+O2908</f>
        <v>0</v>
      </c>
      <c r="R2908" s="18"/>
      <c r="S2908" s="19"/>
      <c r="T2908" s="40"/>
    </row>
    <row r="2909" spans="1:21" ht="11.85" hidden="1" customHeight="1" x14ac:dyDescent="0.2">
      <c r="A2909" s="3" t="s">
        <v>1294</v>
      </c>
      <c r="C2909" s="15">
        <v>0</v>
      </c>
      <c r="D2909" s="2"/>
      <c r="E2909" s="15">
        <v>0</v>
      </c>
      <c r="F2909" s="2"/>
      <c r="G2909" s="15">
        <v>0</v>
      </c>
      <c r="H2909" s="2"/>
      <c r="I2909" s="15">
        <v>0</v>
      </c>
      <c r="J2909" s="2"/>
      <c r="K2909" s="16">
        <v>0</v>
      </c>
      <c r="L2909" s="2"/>
      <c r="M2909" s="16">
        <v>0</v>
      </c>
      <c r="N2909" s="2"/>
      <c r="O2909" s="16">
        <v>0</v>
      </c>
      <c r="P2909" s="2"/>
      <c r="Q2909" s="16">
        <v>0</v>
      </c>
      <c r="R2909" s="18"/>
      <c r="S2909" s="19"/>
      <c r="T2909" s="40"/>
    </row>
    <row r="2910" spans="1:21" ht="11.85" customHeight="1" x14ac:dyDescent="0.2">
      <c r="A2910" s="3" t="s">
        <v>242</v>
      </c>
      <c r="C2910" s="2">
        <f>SUM(C2903:C2909)</f>
        <v>0</v>
      </c>
      <c r="D2910" s="2"/>
      <c r="E2910" s="2">
        <f>SUM(E2903:E2909)</f>
        <v>0</v>
      </c>
      <c r="F2910" s="2"/>
      <c r="G2910" s="2">
        <f>SUM(G2903:G2909)</f>
        <v>2839248.62</v>
      </c>
      <c r="H2910" s="4"/>
      <c r="I2910" s="2">
        <f>SUM(I2903:I2909)</f>
        <v>0</v>
      </c>
      <c r="J2910" s="4"/>
      <c r="K2910" s="2">
        <f>SUM(K2903:K2909)</f>
        <v>0</v>
      </c>
      <c r="L2910" s="4"/>
      <c r="M2910" s="2">
        <f>SUM(M2903:M2909)</f>
        <v>0</v>
      </c>
      <c r="N2910" s="4"/>
      <c r="O2910" s="2">
        <f>SUM(O2903:O2909)</f>
        <v>0</v>
      </c>
      <c r="P2910" s="4"/>
      <c r="Q2910" s="2">
        <f>SUM(Q2903:Q2909)</f>
        <v>0</v>
      </c>
    </row>
    <row r="2911" spans="1:21" ht="11.85" customHeight="1" x14ac:dyDescent="0.2">
      <c r="A2911" s="33"/>
      <c r="C2911" s="41"/>
      <c r="D2911" s="6"/>
      <c r="E2911" s="41"/>
      <c r="F2911" s="6"/>
      <c r="G2911" s="41"/>
      <c r="H2911" s="6"/>
      <c r="I2911" s="41"/>
      <c r="J2911" s="6"/>
      <c r="K2911" s="42"/>
      <c r="L2911" s="6"/>
      <c r="M2911" s="42"/>
      <c r="N2911" s="6"/>
      <c r="O2911" s="42"/>
      <c r="P2911" s="6"/>
      <c r="Q2911" s="42"/>
    </row>
    <row r="2912" spans="1:21" ht="11.85" customHeight="1" thickBot="1" x14ac:dyDescent="0.25">
      <c r="A2912" s="3" t="s">
        <v>254</v>
      </c>
      <c r="C2912" s="27">
        <f>+C2860+C2890+C2848+C2869+C2855+C2881+C2910</f>
        <v>1877338.24</v>
      </c>
      <c r="D2912" s="2"/>
      <c r="E2912" s="27">
        <f>+E2860+E2890+E2848+E2869+E2855+E2881+E2910</f>
        <v>1979318.75</v>
      </c>
      <c r="F2912" s="2"/>
      <c r="G2912" s="27">
        <f>+G2860+G2890+G2848+G2869+G2855+G2881+G2910</f>
        <v>6208353.79</v>
      </c>
      <c r="H2912" s="2"/>
      <c r="I2912" s="27">
        <f>+I2860+I2890+I2848+I2869+I2855+I2881+I2910</f>
        <v>3758500</v>
      </c>
      <c r="J2912" s="2"/>
      <c r="K2912" s="27">
        <f>+K2860+K2890+K2848+K2869+K2855+K2881+K2910</f>
        <v>3819625</v>
      </c>
      <c r="L2912" s="2"/>
      <c r="M2912" s="27">
        <f>+M2860+M2890+M2848+M2869+M2855+M2881+M2910</f>
        <v>4533000</v>
      </c>
      <c r="N2912" s="2"/>
      <c r="O2912" s="27">
        <f>+O2860+O2890+O2848+O2869+O2855+O2881+O2910</f>
        <v>-94000</v>
      </c>
      <c r="P2912" s="2"/>
      <c r="Q2912" s="27">
        <f>+Q2860+Q2890+Q2848+Q2869+Q2855+Q2881+Q2910</f>
        <v>4439000</v>
      </c>
      <c r="U2912" s="2"/>
    </row>
    <row r="2913" spans="1:21" ht="11.85" customHeight="1" thickTop="1" x14ac:dyDescent="0.2">
      <c r="D2913" s="2"/>
      <c r="F2913" s="2"/>
      <c r="H2913" s="2"/>
      <c r="J2913" s="2"/>
      <c r="L2913" s="2"/>
      <c r="N2913" s="2"/>
      <c r="P2913" s="2"/>
    </row>
    <row r="2914" spans="1:21" ht="11.85" customHeight="1" x14ac:dyDescent="0.2">
      <c r="D2914" s="2"/>
      <c r="F2914" s="2"/>
      <c r="H2914" s="2"/>
      <c r="J2914" s="2"/>
      <c r="L2914" s="2"/>
      <c r="N2914" s="2"/>
      <c r="P2914" s="2"/>
    </row>
    <row r="2915" spans="1:21" ht="11.85" customHeight="1" x14ac:dyDescent="0.2">
      <c r="A2915" s="3" t="s">
        <v>255</v>
      </c>
      <c r="C2915" s="2">
        <f>C2839+C2912</f>
        <v>5027272.1900000004</v>
      </c>
      <c r="D2915" s="2"/>
      <c r="E2915" s="2">
        <f>E2839+E2912</f>
        <v>4249184.0500000007</v>
      </c>
      <c r="F2915" s="2"/>
      <c r="G2915" s="2">
        <f>G2839+G2912</f>
        <v>8005507.6100000013</v>
      </c>
      <c r="H2915" s="2"/>
      <c r="I2915" s="2">
        <f>I2839+I2912</f>
        <v>8182011.9700000007</v>
      </c>
      <c r="J2915" s="2"/>
      <c r="K2915" s="4">
        <f>K2839+K2912</f>
        <v>8243136.9700000007</v>
      </c>
      <c r="L2915" s="2"/>
      <c r="M2915" s="4">
        <f>M2839+M2912</f>
        <v>8216616.9700000007</v>
      </c>
      <c r="N2915" s="2"/>
      <c r="P2915" s="2"/>
      <c r="Q2915" s="4">
        <f>Q2839+Q2912</f>
        <v>8122616.9700000007</v>
      </c>
      <c r="U2915" s="2"/>
    </row>
    <row r="2916" spans="1:21" ht="11.85" customHeight="1" x14ac:dyDescent="0.2"/>
    <row r="2917" spans="1:21" ht="11.85" customHeight="1" x14ac:dyDescent="0.2"/>
    <row r="2918" spans="1:21" ht="11.85" customHeight="1" x14ac:dyDescent="0.2"/>
    <row r="2919" spans="1:21" ht="11.85" customHeight="1" x14ac:dyDescent="0.2"/>
    <row r="2920" spans="1:21" ht="11.85" customHeight="1" x14ac:dyDescent="0.2"/>
    <row r="2921" spans="1:21" ht="11.85" customHeight="1" x14ac:dyDescent="0.2"/>
    <row r="2922" spans="1:21" ht="11.85" customHeight="1" x14ac:dyDescent="0.2"/>
    <row r="2923" spans="1:21" ht="11.85" customHeight="1" x14ac:dyDescent="0.2"/>
    <row r="2924" spans="1:21" ht="11.85" customHeight="1" x14ac:dyDescent="0.2"/>
    <row r="2925" spans="1:21" ht="11.85" customHeight="1" x14ac:dyDescent="0.2"/>
    <row r="2926" spans="1:21" ht="11.85" customHeight="1" x14ac:dyDescent="0.2"/>
    <row r="2927" spans="1:21" ht="11.85" customHeight="1" x14ac:dyDescent="0.2"/>
    <row r="2928" spans="1:21" ht="11.85" customHeight="1" x14ac:dyDescent="0.2"/>
    <row r="2929" ht="11.85" customHeight="1" x14ac:dyDescent="0.2"/>
    <row r="2930" ht="11.85" customHeight="1" x14ac:dyDescent="0.2"/>
    <row r="2931" ht="11.85" customHeight="1" x14ac:dyDescent="0.2"/>
    <row r="2932" ht="11.85" customHeight="1" x14ac:dyDescent="0.2"/>
    <row r="2933" ht="11.85" customHeight="1" x14ac:dyDescent="0.2"/>
    <row r="2934" ht="11.85" customHeight="1" x14ac:dyDescent="0.2"/>
    <row r="2935" ht="11.85" customHeight="1" x14ac:dyDescent="0.2"/>
    <row r="2936" ht="11.85" customHeight="1" x14ac:dyDescent="0.2"/>
    <row r="2937" ht="11.85" customHeight="1" x14ac:dyDescent="0.2"/>
    <row r="2938" ht="11.85" customHeight="1" x14ac:dyDescent="0.2"/>
    <row r="2939" ht="11.85" customHeight="1" x14ac:dyDescent="0.2"/>
    <row r="2940" ht="11.85" customHeight="1" x14ac:dyDescent="0.2"/>
    <row r="2941" ht="11.85" customHeight="1" x14ac:dyDescent="0.2"/>
    <row r="2942" ht="11.85" customHeight="1" x14ac:dyDescent="0.2"/>
    <row r="2943" ht="11.85" customHeight="1" x14ac:dyDescent="0.2"/>
    <row r="2944" ht="11.85" customHeight="1" x14ac:dyDescent="0.2"/>
    <row r="2945" spans="1:34" ht="11.85" customHeight="1" x14ac:dyDescent="0.2"/>
    <row r="2946" spans="1:34" ht="11.85" customHeight="1" x14ac:dyDescent="0.2"/>
    <row r="2947" spans="1:34" ht="11.85" customHeight="1" x14ac:dyDescent="0.2"/>
    <row r="2948" spans="1:34" ht="11.85" customHeight="1" x14ac:dyDescent="0.2"/>
    <row r="2949" spans="1:34" ht="11.85" customHeight="1" x14ac:dyDescent="0.2"/>
    <row r="2950" spans="1:34" ht="11.85" customHeight="1" x14ac:dyDescent="0.2"/>
    <row r="2951" spans="1:34" s="5" customFormat="1" ht="11.85" customHeight="1" x14ac:dyDescent="0.2">
      <c r="A2951" s="3"/>
      <c r="B2951" s="3"/>
      <c r="C2951" s="2"/>
      <c r="D2951" s="3"/>
      <c r="E2951" s="2"/>
      <c r="F2951" s="3"/>
      <c r="G2951" s="2"/>
      <c r="H2951" s="3"/>
      <c r="I2951" s="2"/>
      <c r="J2951" s="3"/>
      <c r="K2951" s="4"/>
      <c r="L2951" s="3"/>
      <c r="M2951" s="4"/>
      <c r="N2951" s="3"/>
      <c r="O2951" s="4"/>
      <c r="P2951" s="3"/>
      <c r="Q2951" s="4"/>
      <c r="R2951" s="3"/>
      <c r="S2951" s="4"/>
      <c r="U2951" s="3"/>
      <c r="V2951" s="3"/>
      <c r="W2951" s="3"/>
      <c r="X2951" s="3"/>
      <c r="Y2951" s="3"/>
      <c r="Z2951" s="3"/>
      <c r="AA2951" s="3"/>
      <c r="AB2951" s="3"/>
      <c r="AC2951" s="3"/>
      <c r="AD2951" s="3"/>
      <c r="AE2951" s="3"/>
      <c r="AF2951" s="3"/>
      <c r="AG2951" s="3"/>
      <c r="AH2951" s="3"/>
    </row>
    <row r="2952" spans="1:34" s="5" customFormat="1" ht="11.85" customHeight="1" x14ac:dyDescent="0.2">
      <c r="A2952" s="3"/>
      <c r="B2952" s="3"/>
      <c r="C2952" s="2"/>
      <c r="D2952" s="3"/>
      <c r="E2952" s="2"/>
      <c r="F2952" s="3"/>
      <c r="G2952" s="2"/>
      <c r="H2952" s="3"/>
      <c r="I2952" s="2"/>
      <c r="J2952" s="3"/>
      <c r="K2952" s="4"/>
      <c r="L2952" s="3"/>
      <c r="M2952" s="4"/>
      <c r="N2952" s="3"/>
      <c r="O2952" s="4"/>
      <c r="P2952" s="3"/>
      <c r="Q2952" s="4"/>
      <c r="R2952" s="3"/>
      <c r="S2952" s="4"/>
      <c r="U2952" s="3"/>
      <c r="V2952" s="3"/>
      <c r="W2952" s="3"/>
      <c r="X2952" s="3"/>
      <c r="Y2952" s="3"/>
      <c r="Z2952" s="3"/>
      <c r="AA2952" s="3"/>
      <c r="AB2952" s="3"/>
      <c r="AC2952" s="3"/>
      <c r="AD2952" s="3"/>
      <c r="AE2952" s="3"/>
      <c r="AF2952" s="3"/>
      <c r="AG2952" s="3"/>
      <c r="AH2952" s="3"/>
    </row>
    <row r="2953" spans="1:34" s="5" customFormat="1" ht="11.85" customHeight="1" x14ac:dyDescent="0.2">
      <c r="A2953" s="3"/>
      <c r="B2953" s="3"/>
      <c r="C2953" s="2"/>
      <c r="D2953" s="3"/>
      <c r="E2953" s="2"/>
      <c r="F2953" s="3"/>
      <c r="G2953" s="2"/>
      <c r="H2953" s="3"/>
      <c r="I2953" s="2"/>
      <c r="J2953" s="3"/>
      <c r="K2953" s="4"/>
      <c r="L2953" s="3"/>
      <c r="M2953" s="4"/>
      <c r="N2953" s="3"/>
      <c r="O2953" s="4"/>
      <c r="P2953" s="3"/>
      <c r="Q2953" s="4"/>
      <c r="R2953" s="3"/>
      <c r="S2953" s="4"/>
      <c r="U2953" s="3"/>
      <c r="V2953" s="3"/>
      <c r="W2953" s="3"/>
      <c r="X2953" s="3"/>
      <c r="Y2953" s="3"/>
      <c r="Z2953" s="3"/>
      <c r="AA2953" s="3"/>
      <c r="AB2953" s="3"/>
      <c r="AC2953" s="3"/>
      <c r="AD2953" s="3"/>
      <c r="AE2953" s="3"/>
      <c r="AF2953" s="3"/>
      <c r="AG2953" s="3"/>
      <c r="AH2953" s="3"/>
    </row>
    <row r="2954" spans="1:34" s="5" customFormat="1" ht="11.85" customHeight="1" x14ac:dyDescent="0.2">
      <c r="A2954" s="3"/>
      <c r="B2954" s="3"/>
      <c r="C2954" s="2"/>
      <c r="D2954" s="3"/>
      <c r="E2954" s="2"/>
      <c r="F2954" s="3"/>
      <c r="G2954" s="2"/>
      <c r="H2954" s="3"/>
      <c r="I2954" s="2"/>
      <c r="J2954" s="3"/>
      <c r="K2954" s="4"/>
      <c r="L2954" s="3"/>
      <c r="M2954" s="4"/>
      <c r="N2954" s="3"/>
      <c r="O2954" s="4"/>
      <c r="P2954" s="3"/>
      <c r="Q2954" s="4"/>
      <c r="R2954" s="3"/>
      <c r="S2954" s="4"/>
      <c r="U2954" s="3"/>
      <c r="V2954" s="3"/>
      <c r="W2954" s="3"/>
      <c r="X2954" s="3"/>
      <c r="Y2954" s="3"/>
      <c r="Z2954" s="3"/>
      <c r="AA2954" s="3"/>
      <c r="AB2954" s="3"/>
      <c r="AC2954" s="3"/>
      <c r="AD2954" s="3"/>
      <c r="AE2954" s="3"/>
      <c r="AF2954" s="3"/>
      <c r="AG2954" s="3"/>
      <c r="AH2954" s="3"/>
    </row>
    <row r="2955" spans="1:34" s="5" customFormat="1" ht="11.85" customHeight="1" x14ac:dyDescent="0.2">
      <c r="A2955" s="3"/>
      <c r="B2955" s="3"/>
      <c r="C2955" s="2"/>
      <c r="D2955" s="3"/>
      <c r="E2955" s="2"/>
      <c r="F2955" s="3"/>
      <c r="G2955" s="2"/>
      <c r="H2955" s="3"/>
      <c r="I2955" s="2"/>
      <c r="J2955" s="3"/>
      <c r="K2955" s="4"/>
      <c r="L2955" s="3"/>
      <c r="M2955" s="4"/>
      <c r="N2955" s="3"/>
      <c r="O2955" s="4"/>
      <c r="P2955" s="3"/>
      <c r="Q2955" s="4"/>
      <c r="R2955" s="3"/>
      <c r="S2955" s="4"/>
      <c r="U2955" s="3"/>
      <c r="V2955" s="3"/>
      <c r="W2955" s="3"/>
      <c r="X2955" s="3"/>
      <c r="Y2955" s="3"/>
      <c r="Z2955" s="3"/>
      <c r="AA2955" s="3"/>
      <c r="AB2955" s="3"/>
      <c r="AC2955" s="3"/>
      <c r="AD2955" s="3"/>
      <c r="AE2955" s="3"/>
      <c r="AF2955" s="3"/>
      <c r="AG2955" s="3"/>
      <c r="AH2955" s="3"/>
    </row>
    <row r="2956" spans="1:34" s="5" customFormat="1" ht="11.85" customHeight="1" x14ac:dyDescent="0.2">
      <c r="A2956" s="3"/>
      <c r="B2956" s="3"/>
      <c r="C2956" s="2"/>
      <c r="D2956" s="3"/>
      <c r="E2956" s="2"/>
      <c r="F2956" s="3"/>
      <c r="G2956" s="2"/>
      <c r="H2956" s="3"/>
      <c r="I2956" s="2"/>
      <c r="J2956" s="3"/>
      <c r="K2956" s="4"/>
      <c r="L2956" s="3"/>
      <c r="M2956" s="4"/>
      <c r="N2956" s="3"/>
      <c r="O2956" s="4"/>
      <c r="P2956" s="3"/>
      <c r="Q2956" s="4"/>
      <c r="R2956" s="3"/>
      <c r="S2956" s="4"/>
      <c r="U2956" s="3"/>
      <c r="V2956" s="3"/>
      <c r="W2956" s="3"/>
      <c r="X2956" s="3"/>
      <c r="Y2956" s="3"/>
      <c r="Z2956" s="3"/>
      <c r="AA2956" s="3"/>
      <c r="AB2956" s="3"/>
      <c r="AC2956" s="3"/>
      <c r="AD2956" s="3"/>
      <c r="AE2956" s="3"/>
      <c r="AF2956" s="3"/>
      <c r="AG2956" s="3"/>
      <c r="AH2956" s="3"/>
    </row>
    <row r="2957" spans="1:34" s="5" customFormat="1" ht="11.85" customHeight="1" x14ac:dyDescent="0.2">
      <c r="A2957" s="3"/>
      <c r="B2957" s="3"/>
      <c r="C2957" s="2"/>
      <c r="D2957" s="3"/>
      <c r="E2957" s="2"/>
      <c r="F2957" s="3"/>
      <c r="G2957" s="2"/>
      <c r="H2957" s="3"/>
      <c r="I2957" s="2"/>
      <c r="J2957" s="3"/>
      <c r="K2957" s="4"/>
      <c r="L2957" s="3"/>
      <c r="M2957" s="4"/>
      <c r="N2957" s="3"/>
      <c r="O2957" s="4"/>
      <c r="P2957" s="3"/>
      <c r="Q2957" s="4"/>
      <c r="R2957" s="3"/>
      <c r="S2957" s="4"/>
      <c r="U2957" s="3"/>
      <c r="V2957" s="3"/>
      <c r="W2957" s="3"/>
      <c r="X2957" s="3"/>
      <c r="Y2957" s="3"/>
      <c r="Z2957" s="3"/>
      <c r="AA2957" s="3"/>
      <c r="AB2957" s="3"/>
      <c r="AC2957" s="3"/>
      <c r="AD2957" s="3"/>
      <c r="AE2957" s="3"/>
      <c r="AF2957" s="3"/>
      <c r="AG2957" s="3"/>
      <c r="AH2957" s="3"/>
    </row>
    <row r="2958" spans="1:34" s="5" customFormat="1" ht="11.85" customHeight="1" x14ac:dyDescent="0.2">
      <c r="A2958" s="1"/>
      <c r="B2958" s="1"/>
      <c r="C2958" s="2"/>
      <c r="D2958" s="3"/>
      <c r="E2958" s="2" t="str">
        <f>$E$1</f>
        <v>CITY OF BRADY</v>
      </c>
      <c r="F2958" s="3"/>
      <c r="G2958" s="2"/>
      <c r="H2958" s="3"/>
      <c r="I2958" s="2"/>
      <c r="J2958" s="3"/>
      <c r="K2958" s="4"/>
      <c r="L2958" s="3"/>
      <c r="M2958" s="4"/>
      <c r="N2958" s="3"/>
      <c r="O2958" s="4"/>
      <c r="P2958" s="3"/>
      <c r="Q2958" s="4"/>
      <c r="R2958" s="3"/>
      <c r="S2958" s="4"/>
      <c r="U2958" s="3"/>
      <c r="V2958" s="3"/>
      <c r="W2958" s="3"/>
      <c r="X2958" s="3"/>
      <c r="Y2958" s="3"/>
      <c r="Z2958" s="3"/>
      <c r="AA2958" s="3"/>
      <c r="AB2958" s="3"/>
      <c r="AC2958" s="3"/>
      <c r="AD2958" s="3"/>
      <c r="AE2958" s="3"/>
      <c r="AF2958" s="3"/>
      <c r="AG2958" s="3"/>
      <c r="AH2958" s="3"/>
    </row>
    <row r="2959" spans="1:34" s="5" customFormat="1" ht="11.85" customHeight="1" x14ac:dyDescent="0.2">
      <c r="A2959" s="3"/>
      <c r="B2959" s="3"/>
      <c r="C2959" s="2"/>
      <c r="D2959" s="3"/>
      <c r="E2959" s="2" t="str">
        <f>$E$2</f>
        <v>BUDGET REPORT</v>
      </c>
      <c r="F2959" s="3"/>
      <c r="G2959" s="2"/>
      <c r="H2959" s="3"/>
      <c r="I2959" s="2"/>
      <c r="J2959" s="3"/>
      <c r="K2959" s="4"/>
      <c r="L2959" s="3"/>
      <c r="M2959" s="4"/>
      <c r="N2959" s="3"/>
      <c r="O2959" s="4"/>
      <c r="P2959" s="3"/>
      <c r="Q2959" s="4"/>
      <c r="R2959" s="3"/>
      <c r="S2959" s="4"/>
      <c r="U2959" s="3"/>
      <c r="V2959" s="3"/>
      <c r="W2959" s="3"/>
      <c r="X2959" s="3"/>
      <c r="Y2959" s="3"/>
      <c r="Z2959" s="3"/>
      <c r="AA2959" s="3"/>
      <c r="AB2959" s="3"/>
      <c r="AC2959" s="3"/>
      <c r="AD2959" s="3"/>
      <c r="AE2959" s="3"/>
      <c r="AF2959" s="3"/>
      <c r="AG2959" s="3"/>
      <c r="AH2959" s="3"/>
    </row>
    <row r="2960" spans="1:34" s="5" customFormat="1" ht="11.85" customHeight="1" x14ac:dyDescent="0.2">
      <c r="A2960" s="3"/>
      <c r="B2960" s="3"/>
      <c r="C2960" s="2"/>
      <c r="D2960" s="3"/>
      <c r="E2960" s="2" t="str">
        <f>$E$3</f>
        <v>FISCAL YEAR 2019 - 2020</v>
      </c>
      <c r="F2960" s="3"/>
      <c r="G2960" s="2"/>
      <c r="H2960" s="3"/>
      <c r="I2960" s="2"/>
      <c r="J2960" s="3"/>
      <c r="K2960" s="4"/>
      <c r="L2960" s="3"/>
      <c r="M2960" s="4"/>
      <c r="N2960" s="3"/>
      <c r="O2960" s="4"/>
      <c r="P2960" s="3"/>
      <c r="Q2960" s="4"/>
      <c r="R2960" s="3"/>
      <c r="S2960" s="4"/>
      <c r="U2960" s="3"/>
      <c r="V2960" s="3"/>
      <c r="W2960" s="3"/>
      <c r="X2960" s="3"/>
      <c r="Y2960" s="3"/>
      <c r="Z2960" s="3"/>
      <c r="AA2960" s="3"/>
      <c r="AB2960" s="3"/>
      <c r="AC2960" s="3"/>
      <c r="AD2960" s="3"/>
      <c r="AE2960" s="3"/>
      <c r="AF2960" s="3"/>
      <c r="AG2960" s="3"/>
      <c r="AH2960" s="3"/>
    </row>
    <row r="2961" spans="1:34" s="5" customFormat="1" ht="11.85" customHeight="1" x14ac:dyDescent="0.2">
      <c r="A2961" s="3" t="s">
        <v>1251</v>
      </c>
      <c r="B2961" s="3"/>
      <c r="C2961" s="2"/>
      <c r="D2961" s="3"/>
      <c r="E2961" s="2"/>
      <c r="F2961" s="3"/>
      <c r="G2961" s="2"/>
      <c r="H2961" s="3"/>
      <c r="I2961" s="2"/>
      <c r="J2961" s="3"/>
      <c r="K2961" s="4"/>
      <c r="L2961" s="3"/>
      <c r="M2961" s="4"/>
      <c r="N2961" s="3"/>
      <c r="O2961" s="4"/>
      <c r="P2961" s="3"/>
      <c r="Q2961" s="4"/>
      <c r="R2961" s="3"/>
      <c r="S2961" s="23"/>
      <c r="U2961" s="3"/>
      <c r="V2961" s="3"/>
      <c r="W2961" s="3"/>
      <c r="X2961" s="3"/>
      <c r="Y2961" s="3"/>
      <c r="Z2961" s="3"/>
      <c r="AA2961" s="3"/>
      <c r="AB2961" s="3"/>
      <c r="AC2961" s="3"/>
      <c r="AD2961" s="3"/>
      <c r="AE2961" s="3"/>
      <c r="AF2961" s="3"/>
      <c r="AG2961" s="3"/>
      <c r="AH2961" s="3"/>
    </row>
    <row r="2962" spans="1:34" s="5" customFormat="1" ht="11.85" customHeight="1" x14ac:dyDescent="0.2">
      <c r="A2962" s="3" t="s">
        <v>1295</v>
      </c>
      <c r="B2962" s="3"/>
      <c r="C2962" s="2"/>
      <c r="D2962" s="3"/>
      <c r="E2962" s="2"/>
      <c r="F2962" s="3"/>
      <c r="G2962" s="2"/>
      <c r="H2962" s="3"/>
      <c r="I2962" s="2"/>
      <c r="J2962" s="3"/>
      <c r="K2962" s="4"/>
      <c r="L2962" s="3"/>
      <c r="M2962" s="4"/>
      <c r="N2962" s="3"/>
      <c r="O2962" s="4"/>
      <c r="P2962" s="3"/>
      <c r="Q2962" s="4"/>
      <c r="R2962" s="3"/>
      <c r="S2962" s="4"/>
      <c r="U2962" s="3"/>
      <c r="V2962" s="3"/>
      <c r="W2962" s="3"/>
      <c r="X2962" s="3"/>
      <c r="Y2962" s="3"/>
      <c r="Z2962" s="3"/>
      <c r="AA2962" s="3"/>
      <c r="AB2962" s="3"/>
      <c r="AC2962" s="3"/>
      <c r="AD2962" s="3"/>
      <c r="AE2962" s="3"/>
      <c r="AF2962" s="3"/>
      <c r="AG2962" s="3"/>
      <c r="AH2962" s="3"/>
    </row>
    <row r="2963" spans="1:34" s="5" customFormat="1" ht="11.85" customHeight="1" x14ac:dyDescent="0.2">
      <c r="A2963" s="3"/>
      <c r="B2963" s="3"/>
      <c r="C2963" s="2"/>
      <c r="D2963" s="3"/>
      <c r="E2963" s="2"/>
      <c r="F2963" s="3"/>
      <c r="G2963" s="2"/>
      <c r="H2963" s="3"/>
      <c r="I2963" s="55" t="str">
        <f>$I$6</f>
        <v>(----- 2018-2019 ------)</v>
      </c>
      <c r="J2963" s="55"/>
      <c r="K2963" s="55"/>
      <c r="L2963" s="6"/>
      <c r="M2963" s="55" t="str">
        <f>$M$6</f>
        <v>2019-2020</v>
      </c>
      <c r="N2963" s="55"/>
      <c r="O2963" s="55"/>
      <c r="P2963" s="55"/>
      <c r="Q2963" s="55"/>
      <c r="R2963" s="3"/>
      <c r="S2963" s="4"/>
      <c r="U2963" s="3"/>
      <c r="V2963" s="3"/>
      <c r="W2963" s="3"/>
      <c r="X2963" s="3"/>
      <c r="Y2963" s="3"/>
      <c r="Z2963" s="3"/>
      <c r="AA2963" s="3"/>
      <c r="AB2963" s="3"/>
      <c r="AC2963" s="3"/>
      <c r="AD2963" s="3"/>
      <c r="AE2963" s="3"/>
      <c r="AF2963" s="3"/>
      <c r="AG2963" s="3"/>
      <c r="AH2963" s="3"/>
    </row>
    <row r="2964" spans="1:34" s="5" customFormat="1" ht="11.85" customHeight="1" x14ac:dyDescent="0.2">
      <c r="A2964" s="3"/>
      <c r="B2964" s="3"/>
      <c r="C2964" s="7" t="str">
        <f>$C$7</f>
        <v>2015-2016</v>
      </c>
      <c r="D2964" s="6"/>
      <c r="E2964" s="7" t="str">
        <f>$E$7</f>
        <v>2016-2017</v>
      </c>
      <c r="F2964" s="6"/>
      <c r="G2964" s="7" t="str">
        <f>$G$7</f>
        <v>2017-2018</v>
      </c>
      <c r="H2964" s="6"/>
      <c r="I2964" s="7" t="s">
        <v>9</v>
      </c>
      <c r="J2964" s="6"/>
      <c r="K2964" s="8" t="str">
        <f>+$K$7</f>
        <v>PROJECTED</v>
      </c>
      <c r="L2964" s="6"/>
      <c r="M2964" s="8" t="str">
        <f>$M$7</f>
        <v>2019-2020</v>
      </c>
      <c r="N2964" s="6"/>
      <c r="O2964" s="8" t="str">
        <f>$O$7</f>
        <v>2019-2020</v>
      </c>
      <c r="P2964" s="6"/>
      <c r="Q2964" s="8" t="str">
        <f>$Q$7</f>
        <v>APPROVED</v>
      </c>
      <c r="R2964" s="3"/>
      <c r="S2964" s="4"/>
      <c r="U2964" s="3"/>
      <c r="V2964" s="3"/>
      <c r="W2964" s="3"/>
      <c r="X2964" s="3"/>
      <c r="Y2964" s="3"/>
      <c r="Z2964" s="3"/>
      <c r="AA2964" s="3"/>
      <c r="AB2964" s="3"/>
      <c r="AC2964" s="3"/>
      <c r="AD2964" s="3"/>
      <c r="AE2964" s="3"/>
      <c r="AF2964" s="3"/>
      <c r="AG2964" s="3"/>
      <c r="AH2964" s="3"/>
    </row>
    <row r="2965" spans="1:34" s="5" customFormat="1" ht="11.85" customHeight="1" x14ac:dyDescent="0.2">
      <c r="A2965" s="9" t="s">
        <v>257</v>
      </c>
      <c r="B2965" s="3"/>
      <c r="C2965" s="10" t="s">
        <v>12</v>
      </c>
      <c r="D2965" s="6"/>
      <c r="E2965" s="10" t="s">
        <v>12</v>
      </c>
      <c r="F2965" s="6"/>
      <c r="G2965" s="10" t="s">
        <v>12</v>
      </c>
      <c r="H2965" s="6"/>
      <c r="I2965" s="10" t="s">
        <v>13</v>
      </c>
      <c r="J2965" s="6"/>
      <c r="K2965" s="11" t="s">
        <v>13</v>
      </c>
      <c r="L2965" s="6"/>
      <c r="M2965" s="11" t="str">
        <f>$M$8</f>
        <v>BASE</v>
      </c>
      <c r="N2965" s="6"/>
      <c r="O2965" s="11" t="str">
        <f>$O$8</f>
        <v>SUPPLEMENTAL</v>
      </c>
      <c r="P2965" s="6"/>
      <c r="Q2965" s="11" t="str">
        <f>$Q$8</f>
        <v>BUDGET</v>
      </c>
      <c r="R2965" s="3"/>
      <c r="S2965" s="4"/>
      <c r="U2965" s="3"/>
      <c r="V2965" s="3"/>
      <c r="W2965" s="3"/>
      <c r="X2965" s="3"/>
      <c r="Y2965" s="3"/>
      <c r="Z2965" s="3"/>
      <c r="AA2965" s="3"/>
      <c r="AB2965" s="3"/>
      <c r="AC2965" s="3"/>
      <c r="AD2965" s="3"/>
      <c r="AE2965" s="3"/>
      <c r="AF2965" s="3"/>
      <c r="AG2965" s="3"/>
      <c r="AH2965" s="3"/>
    </row>
    <row r="2966" spans="1:34" s="5" customFormat="1" ht="11.85" customHeight="1" x14ac:dyDescent="0.2">
      <c r="A2966" s="3"/>
      <c r="B2966" s="3"/>
      <c r="C2966" s="2"/>
      <c r="D2966" s="3"/>
      <c r="E2966" s="2"/>
      <c r="F2966" s="3"/>
      <c r="G2966" s="2"/>
      <c r="H2966" s="3"/>
      <c r="I2966" s="2"/>
      <c r="J2966" s="3"/>
      <c r="K2966" s="4"/>
      <c r="L2966" s="3"/>
      <c r="M2966" s="4"/>
      <c r="N2966" s="3"/>
      <c r="O2966" s="4"/>
      <c r="P2966" s="3"/>
      <c r="Q2966" s="4"/>
      <c r="R2966" s="3"/>
      <c r="S2966" s="4"/>
      <c r="U2966" s="3"/>
      <c r="V2966" s="3"/>
      <c r="W2966" s="3"/>
      <c r="X2966" s="3"/>
      <c r="Y2966" s="3"/>
      <c r="Z2966" s="3"/>
      <c r="AA2966" s="3"/>
      <c r="AB2966" s="3"/>
      <c r="AC2966" s="3"/>
      <c r="AD2966" s="3"/>
      <c r="AE2966" s="3"/>
      <c r="AF2966" s="3"/>
      <c r="AG2966" s="3"/>
      <c r="AH2966" s="3"/>
    </row>
    <row r="2967" spans="1:34" ht="11.85" customHeight="1" x14ac:dyDescent="0.2">
      <c r="A2967" s="13" t="s">
        <v>258</v>
      </c>
    </row>
    <row r="2968" spans="1:34" ht="11.85" customHeight="1" x14ac:dyDescent="0.2">
      <c r="A2968" s="3" t="s">
        <v>1296</v>
      </c>
      <c r="C2968" s="2">
        <v>0</v>
      </c>
      <c r="D2968" s="2"/>
      <c r="E2968" s="2">
        <v>0</v>
      </c>
      <c r="F2968" s="2"/>
      <c r="G2968" s="2">
        <v>88825.05</v>
      </c>
      <c r="H2968" s="2"/>
      <c r="I2968" s="2">
        <v>91300</v>
      </c>
      <c r="J2968" s="2"/>
      <c r="K2968" s="4">
        <v>91300</v>
      </c>
      <c r="L2968" s="2"/>
      <c r="M2968" s="4">
        <f>96496+8615</f>
        <v>105111</v>
      </c>
      <c r="N2968" s="2"/>
      <c r="O2968" s="4">
        <v>0</v>
      </c>
      <c r="P2968" s="2"/>
      <c r="Q2968" s="4">
        <f>M2968+O2968</f>
        <v>105111</v>
      </c>
      <c r="T2968" s="14"/>
    </row>
    <row r="2969" spans="1:34" ht="11.85" customHeight="1" x14ac:dyDescent="0.2">
      <c r="A2969" s="3" t="s">
        <v>1297</v>
      </c>
      <c r="C2969" s="2">
        <v>0</v>
      </c>
      <c r="D2969" s="2"/>
      <c r="E2969" s="2">
        <v>0</v>
      </c>
      <c r="F2969" s="2"/>
      <c r="G2969" s="2">
        <v>13046.27</v>
      </c>
      <c r="H2969" s="2"/>
      <c r="I2969" s="2">
        <v>16000</v>
      </c>
      <c r="J2969" s="2"/>
      <c r="K2969" s="4">
        <v>16000</v>
      </c>
      <c r="L2969" s="2"/>
      <c r="M2969" s="4">
        <v>16000</v>
      </c>
      <c r="N2969" s="2"/>
      <c r="O2969" s="4">
        <v>0</v>
      </c>
      <c r="P2969" s="2"/>
      <c r="Q2969" s="4">
        <f>M2969+O2969</f>
        <v>16000</v>
      </c>
      <c r="T2969" s="14"/>
    </row>
    <row r="2970" spans="1:34" ht="11.85" customHeight="1" x14ac:dyDescent="0.2">
      <c r="A2970" s="3" t="s">
        <v>1298</v>
      </c>
      <c r="C2970" s="2">
        <v>0</v>
      </c>
      <c r="D2970" s="2"/>
      <c r="E2970" s="2">
        <v>0</v>
      </c>
      <c r="F2970" s="2"/>
      <c r="G2970" s="2">
        <v>2400</v>
      </c>
      <c r="H2970" s="2"/>
      <c r="I2970" s="2">
        <v>2400</v>
      </c>
      <c r="J2970" s="2"/>
      <c r="K2970" s="4">
        <v>2400</v>
      </c>
      <c r="L2970" s="2"/>
      <c r="M2970" s="4">
        <v>2400</v>
      </c>
      <c r="N2970" s="2"/>
      <c r="O2970" s="4">
        <v>0</v>
      </c>
      <c r="P2970" s="2"/>
      <c r="Q2970" s="4">
        <f>M2970+O2970</f>
        <v>2400</v>
      </c>
      <c r="T2970" s="14"/>
    </row>
    <row r="2971" spans="1:34" ht="11.85" customHeight="1" x14ac:dyDescent="0.2">
      <c r="A2971" s="3" t="s">
        <v>1299</v>
      </c>
      <c r="C2971" s="2">
        <v>0</v>
      </c>
      <c r="D2971" s="2"/>
      <c r="E2971" s="2">
        <v>0</v>
      </c>
      <c r="F2971" s="2"/>
      <c r="G2971" s="2">
        <v>3640</v>
      </c>
      <c r="H2971" s="2"/>
      <c r="I2971" s="2">
        <v>3640</v>
      </c>
      <c r="J2971" s="2"/>
      <c r="K2971" s="4">
        <v>3640</v>
      </c>
      <c r="L2971" s="2"/>
      <c r="M2971" s="4">
        <v>3640</v>
      </c>
      <c r="N2971" s="2"/>
      <c r="O2971" s="4">
        <v>0</v>
      </c>
      <c r="P2971" s="2"/>
      <c r="Q2971" s="4">
        <f t="shared" ref="Q2971:Q2976" si="89">M2971+O2971</f>
        <v>3640</v>
      </c>
      <c r="T2971" s="14"/>
    </row>
    <row r="2972" spans="1:34" ht="11.85" customHeight="1" x14ac:dyDescent="0.2">
      <c r="A2972" s="3" t="s">
        <v>1300</v>
      </c>
      <c r="C2972" s="2">
        <v>0</v>
      </c>
      <c r="D2972" s="2"/>
      <c r="E2972" s="2">
        <v>0</v>
      </c>
      <c r="F2972" s="2"/>
      <c r="G2972" s="2">
        <v>22868.16</v>
      </c>
      <c r="H2972" s="2"/>
      <c r="I2972" s="2">
        <v>24919</v>
      </c>
      <c r="J2972" s="2"/>
      <c r="K2972" s="4">
        <v>24919</v>
      </c>
      <c r="L2972" s="2"/>
      <c r="M2972" s="4">
        <v>24120</v>
      </c>
      <c r="N2972" s="2"/>
      <c r="O2972" s="4">
        <v>0</v>
      </c>
      <c r="P2972" s="2"/>
      <c r="Q2972" s="4">
        <f t="shared" si="89"/>
        <v>24120</v>
      </c>
      <c r="T2972" s="14"/>
    </row>
    <row r="2973" spans="1:34" ht="11.85" customHeight="1" x14ac:dyDescent="0.2">
      <c r="A2973" s="3" t="s">
        <v>1301</v>
      </c>
      <c r="C2973" s="2">
        <v>0</v>
      </c>
      <c r="D2973" s="2"/>
      <c r="E2973" s="2">
        <v>0</v>
      </c>
      <c r="F2973" s="2"/>
      <c r="G2973" s="2">
        <v>10885.97</v>
      </c>
      <c r="H2973" s="2"/>
      <c r="I2973" s="2">
        <v>10345</v>
      </c>
      <c r="J2973" s="2"/>
      <c r="K2973" s="4">
        <v>10345</v>
      </c>
      <c r="L2973" s="2"/>
      <c r="M2973" s="4">
        <f>10544+950</f>
        <v>11494</v>
      </c>
      <c r="N2973" s="2"/>
      <c r="O2973" s="4">
        <v>0</v>
      </c>
      <c r="P2973" s="2"/>
      <c r="Q2973" s="4">
        <f t="shared" si="89"/>
        <v>11494</v>
      </c>
      <c r="T2973" s="14"/>
    </row>
    <row r="2974" spans="1:34" ht="11.85" customHeight="1" x14ac:dyDescent="0.2">
      <c r="A2974" s="3" t="s">
        <v>1302</v>
      </c>
      <c r="C2974" s="2">
        <v>0</v>
      </c>
      <c r="D2974" s="2"/>
      <c r="E2974" s="2">
        <v>0</v>
      </c>
      <c r="F2974" s="2"/>
      <c r="G2974" s="2">
        <v>2237.61</v>
      </c>
      <c r="H2974" s="2"/>
      <c r="I2974" s="2">
        <v>2341</v>
      </c>
      <c r="J2974" s="2"/>
      <c r="K2974" s="4">
        <v>2341</v>
      </c>
      <c r="L2974" s="2"/>
      <c r="M2974" s="4">
        <v>2200</v>
      </c>
      <c r="N2974" s="2"/>
      <c r="O2974" s="4">
        <v>0</v>
      </c>
      <c r="P2974" s="2"/>
      <c r="Q2974" s="4">
        <f t="shared" si="89"/>
        <v>2200</v>
      </c>
      <c r="T2974" s="14"/>
    </row>
    <row r="2975" spans="1:34" ht="11.85" customHeight="1" x14ac:dyDescent="0.2">
      <c r="A2975" s="3" t="s">
        <v>1303</v>
      </c>
      <c r="C2975" s="2">
        <v>0</v>
      </c>
      <c r="D2975" s="2"/>
      <c r="E2975" s="2">
        <v>0</v>
      </c>
      <c r="F2975" s="2"/>
      <c r="G2975" s="2">
        <v>467.37</v>
      </c>
      <c r="H2975" s="2"/>
      <c r="I2975" s="2">
        <v>540</v>
      </c>
      <c r="J2975" s="2"/>
      <c r="K2975" s="4">
        <v>540</v>
      </c>
      <c r="L2975" s="2"/>
      <c r="M2975" s="4">
        <v>340</v>
      </c>
      <c r="N2975" s="2"/>
      <c r="O2975" s="4">
        <v>0</v>
      </c>
      <c r="P2975" s="2"/>
      <c r="Q2975" s="4">
        <f t="shared" si="89"/>
        <v>340</v>
      </c>
      <c r="T2975" s="14"/>
    </row>
    <row r="2976" spans="1:34" ht="11.85" customHeight="1" x14ac:dyDescent="0.2">
      <c r="A2976" s="3" t="s">
        <v>1304</v>
      </c>
      <c r="C2976" s="15">
        <v>0</v>
      </c>
      <c r="D2976" s="2"/>
      <c r="E2976" s="15">
        <v>0</v>
      </c>
      <c r="F2976" s="2"/>
      <c r="G2976" s="15">
        <v>8260.52</v>
      </c>
      <c r="H2976" s="2"/>
      <c r="I2976" s="15">
        <v>8370</v>
      </c>
      <c r="J2976" s="2"/>
      <c r="K2976" s="16">
        <v>8370</v>
      </c>
      <c r="L2976" s="2"/>
      <c r="M2976" s="16">
        <f>8775+675</f>
        <v>9450</v>
      </c>
      <c r="N2976" s="2"/>
      <c r="O2976" s="16">
        <v>0</v>
      </c>
      <c r="P2976" s="2"/>
      <c r="Q2976" s="16">
        <f t="shared" si="89"/>
        <v>9450</v>
      </c>
      <c r="T2976" s="14"/>
    </row>
    <row r="2977" spans="1:21" ht="11.85" customHeight="1" x14ac:dyDescent="0.2">
      <c r="A2977" s="3" t="s">
        <v>269</v>
      </c>
      <c r="C2977" s="2">
        <f>SUM(C2968:C2976)</f>
        <v>0</v>
      </c>
      <c r="D2977" s="2"/>
      <c r="E2977" s="2">
        <f>SUM(E2968:E2976)</f>
        <v>0</v>
      </c>
      <c r="F2977" s="2"/>
      <c r="G2977" s="2">
        <f>SUM(G2968:G2976)</f>
        <v>152630.94999999998</v>
      </c>
      <c r="H2977" s="2"/>
      <c r="I2977" s="2">
        <f>SUM(I2968:I2976)</f>
        <v>159855</v>
      </c>
      <c r="J2977" s="2"/>
      <c r="K2977" s="4">
        <f>SUM(K2968:K2976)</f>
        <v>159855</v>
      </c>
      <c r="L2977" s="2"/>
      <c r="M2977" s="4">
        <f>SUM(M2968:M2976)</f>
        <v>174755</v>
      </c>
      <c r="N2977" s="2"/>
      <c r="O2977" s="4">
        <f>SUM(O2968:O2976)</f>
        <v>0</v>
      </c>
      <c r="P2977" s="2"/>
      <c r="Q2977" s="4">
        <f>SUM(Q2968:Q2976)</f>
        <v>174755</v>
      </c>
      <c r="R2977" s="2"/>
      <c r="U2977" s="2"/>
    </row>
    <row r="2978" spans="1:21" ht="11.85" customHeight="1" x14ac:dyDescent="0.2">
      <c r="D2978" s="2"/>
      <c r="F2978" s="2"/>
      <c r="H2978" s="2"/>
      <c r="J2978" s="2"/>
      <c r="L2978" s="2"/>
      <c r="N2978" s="2"/>
      <c r="P2978" s="2"/>
    </row>
    <row r="2979" spans="1:21" ht="11.85" customHeight="1" x14ac:dyDescent="0.2">
      <c r="A2979" s="13" t="s">
        <v>270</v>
      </c>
      <c r="D2979" s="2"/>
      <c r="F2979" s="2"/>
      <c r="H2979" s="2"/>
      <c r="J2979" s="2"/>
      <c r="L2979" s="2"/>
      <c r="N2979" s="2"/>
      <c r="P2979" s="2"/>
    </row>
    <row r="2980" spans="1:21" ht="11.85" customHeight="1" x14ac:dyDescent="0.2">
      <c r="A2980" s="3" t="s">
        <v>1305</v>
      </c>
      <c r="C2980" s="2">
        <v>0</v>
      </c>
      <c r="D2980" s="2"/>
      <c r="E2980" s="2">
        <v>0</v>
      </c>
      <c r="F2980" s="2"/>
      <c r="G2980" s="2">
        <v>60</v>
      </c>
      <c r="H2980" s="2"/>
      <c r="I2980" s="2">
        <v>150</v>
      </c>
      <c r="J2980" s="2"/>
      <c r="K2980" s="4">
        <v>150</v>
      </c>
      <c r="L2980" s="2"/>
      <c r="M2980" s="4">
        <v>150</v>
      </c>
      <c r="N2980" s="2"/>
      <c r="O2980" s="4">
        <v>0</v>
      </c>
      <c r="P2980" s="2"/>
      <c r="Q2980" s="4">
        <f t="shared" ref="Q2980:Q2994" si="90">M2980+O2980</f>
        <v>150</v>
      </c>
      <c r="T2980" s="14"/>
    </row>
    <row r="2981" spans="1:21" ht="11.85" customHeight="1" x14ac:dyDescent="0.2">
      <c r="A2981" s="3" t="s">
        <v>1306</v>
      </c>
      <c r="C2981" s="2">
        <v>0</v>
      </c>
      <c r="D2981" s="2"/>
      <c r="E2981" s="2">
        <v>0</v>
      </c>
      <c r="F2981" s="2"/>
      <c r="G2981" s="2">
        <v>68692.95</v>
      </c>
      <c r="H2981" s="2"/>
      <c r="I2981" s="2">
        <v>80000</v>
      </c>
      <c r="J2981" s="2"/>
      <c r="K2981" s="4">
        <v>80000</v>
      </c>
      <c r="L2981" s="2"/>
      <c r="M2981" s="4">
        <v>80000</v>
      </c>
      <c r="N2981" s="2"/>
      <c r="O2981" s="4">
        <v>0</v>
      </c>
      <c r="P2981" s="2"/>
      <c r="Q2981" s="4">
        <f t="shared" si="90"/>
        <v>80000</v>
      </c>
      <c r="T2981" s="14"/>
    </row>
    <row r="2982" spans="1:21" ht="11.85" customHeight="1" x14ac:dyDescent="0.2">
      <c r="A2982" s="3" t="s">
        <v>1307</v>
      </c>
      <c r="C2982" s="2">
        <v>0</v>
      </c>
      <c r="D2982" s="2"/>
      <c r="E2982" s="2">
        <v>0</v>
      </c>
      <c r="F2982" s="2"/>
      <c r="G2982" s="2">
        <v>121.7</v>
      </c>
      <c r="H2982" s="2"/>
      <c r="I2982" s="2">
        <v>15000</v>
      </c>
      <c r="J2982" s="2"/>
      <c r="K2982" s="4">
        <v>10300</v>
      </c>
      <c r="L2982" s="2"/>
      <c r="M2982" s="4">
        <v>5000</v>
      </c>
      <c r="N2982" s="2"/>
      <c r="O2982" s="4">
        <v>0</v>
      </c>
      <c r="P2982" s="2"/>
      <c r="Q2982" s="4">
        <f t="shared" si="90"/>
        <v>5000</v>
      </c>
      <c r="T2982" s="14"/>
    </row>
    <row r="2983" spans="1:21" ht="11.85" customHeight="1" x14ac:dyDescent="0.2">
      <c r="A2983" s="3" t="s">
        <v>1308</v>
      </c>
      <c r="C2983" s="2">
        <v>0</v>
      </c>
      <c r="D2983" s="2"/>
      <c r="E2983" s="2">
        <v>0</v>
      </c>
      <c r="F2983" s="2"/>
      <c r="G2983" s="2">
        <v>9376.73</v>
      </c>
      <c r="H2983" s="2"/>
      <c r="I2983" s="2">
        <v>10000</v>
      </c>
      <c r="J2983" s="2"/>
      <c r="K2983" s="4">
        <v>10700</v>
      </c>
      <c r="L2983" s="2"/>
      <c r="M2983" s="4">
        <v>10000</v>
      </c>
      <c r="N2983" s="2"/>
      <c r="O2983" s="4">
        <v>0</v>
      </c>
      <c r="P2983" s="2"/>
      <c r="Q2983" s="4">
        <f t="shared" si="90"/>
        <v>10000</v>
      </c>
      <c r="T2983" s="14"/>
    </row>
    <row r="2984" spans="1:21" ht="11.85" hidden="1" customHeight="1" x14ac:dyDescent="0.2">
      <c r="A2984" s="3" t="s">
        <v>1206</v>
      </c>
      <c r="C2984" s="2">
        <v>0</v>
      </c>
      <c r="D2984" s="2"/>
      <c r="E2984" s="2">
        <v>0</v>
      </c>
      <c r="F2984" s="2"/>
      <c r="G2984" s="2">
        <v>0</v>
      </c>
      <c r="H2984" s="2"/>
      <c r="I2984" s="2">
        <v>0</v>
      </c>
      <c r="J2984" s="2"/>
      <c r="K2984" s="4">
        <v>0</v>
      </c>
      <c r="L2984" s="2"/>
      <c r="M2984" s="4">
        <v>0</v>
      </c>
      <c r="N2984" s="2"/>
      <c r="O2984" s="4">
        <v>0</v>
      </c>
      <c r="P2984" s="2"/>
      <c r="Q2984" s="4">
        <f t="shared" si="90"/>
        <v>0</v>
      </c>
      <c r="T2984" s="14"/>
    </row>
    <row r="2985" spans="1:21" ht="11.85" hidden="1" customHeight="1" x14ac:dyDescent="0.2">
      <c r="A2985" s="3" t="s">
        <v>1207</v>
      </c>
      <c r="C2985" s="2">
        <v>0</v>
      </c>
      <c r="D2985" s="2"/>
      <c r="E2985" s="2">
        <v>0</v>
      </c>
      <c r="F2985" s="2"/>
      <c r="G2985" s="2">
        <v>0</v>
      </c>
      <c r="H2985" s="2"/>
      <c r="I2985" s="2">
        <v>0</v>
      </c>
      <c r="J2985" s="2"/>
      <c r="K2985" s="4">
        <v>0</v>
      </c>
      <c r="L2985" s="2"/>
      <c r="M2985" s="4">
        <v>0</v>
      </c>
      <c r="N2985" s="2"/>
      <c r="O2985" s="4">
        <v>0</v>
      </c>
      <c r="P2985" s="2"/>
      <c r="Q2985" s="4">
        <f t="shared" si="90"/>
        <v>0</v>
      </c>
      <c r="T2985" s="14"/>
    </row>
    <row r="2986" spans="1:21" ht="11.85" customHeight="1" x14ac:dyDescent="0.2">
      <c r="A2986" s="3" t="s">
        <v>1309</v>
      </c>
      <c r="C2986" s="2">
        <v>0</v>
      </c>
      <c r="D2986" s="2"/>
      <c r="E2986" s="2">
        <v>0</v>
      </c>
      <c r="F2986" s="2"/>
      <c r="G2986" s="2">
        <v>8096.36</v>
      </c>
      <c r="H2986" s="2"/>
      <c r="I2986" s="2">
        <v>9200</v>
      </c>
      <c r="J2986" s="2"/>
      <c r="K2986" s="4">
        <v>9200</v>
      </c>
      <c r="L2986" s="2"/>
      <c r="M2986" s="4">
        <v>10150</v>
      </c>
      <c r="N2986" s="2"/>
      <c r="O2986" s="4">
        <v>0</v>
      </c>
      <c r="P2986" s="2"/>
      <c r="Q2986" s="4">
        <f t="shared" si="90"/>
        <v>10150</v>
      </c>
      <c r="T2986" s="14"/>
    </row>
    <row r="2987" spans="1:21" ht="11.85" customHeight="1" x14ac:dyDescent="0.2">
      <c r="A2987" s="3" t="s">
        <v>1310</v>
      </c>
      <c r="C2987" s="2">
        <v>0</v>
      </c>
      <c r="D2987" s="2"/>
      <c r="E2987" s="2">
        <v>0</v>
      </c>
      <c r="F2987" s="2"/>
      <c r="G2987" s="2">
        <v>0</v>
      </c>
      <c r="H2987" s="2"/>
      <c r="I2987" s="2">
        <v>15000</v>
      </c>
      <c r="J2987" s="2"/>
      <c r="K2987" s="4">
        <v>15000</v>
      </c>
      <c r="L2987" s="2"/>
      <c r="M2987" s="4">
        <v>0</v>
      </c>
      <c r="N2987" s="2"/>
      <c r="O2987" s="4">
        <v>0</v>
      </c>
      <c r="P2987" s="2"/>
      <c r="Q2987" s="4">
        <f t="shared" si="90"/>
        <v>0</v>
      </c>
      <c r="T2987" s="14"/>
    </row>
    <row r="2988" spans="1:21" ht="11.85" customHeight="1" x14ac:dyDescent="0.2">
      <c r="A2988" s="3" t="s">
        <v>1311</v>
      </c>
      <c r="C2988" s="2">
        <v>0</v>
      </c>
      <c r="D2988" s="2"/>
      <c r="E2988" s="2">
        <v>0</v>
      </c>
      <c r="F2988" s="2"/>
      <c r="G2988" s="2">
        <v>0</v>
      </c>
      <c r="H2988" s="2"/>
      <c r="I2988" s="2">
        <v>0</v>
      </c>
      <c r="J2988" s="2"/>
      <c r="K2988" s="4">
        <v>0</v>
      </c>
      <c r="L2988" s="2"/>
      <c r="M2988" s="4">
        <v>0</v>
      </c>
      <c r="N2988" s="2"/>
      <c r="O2988" s="4">
        <v>0</v>
      </c>
      <c r="P2988" s="2"/>
      <c r="Q2988" s="4">
        <f t="shared" si="90"/>
        <v>0</v>
      </c>
      <c r="T2988" s="14"/>
    </row>
    <row r="2989" spans="1:21" ht="11.85" customHeight="1" x14ac:dyDescent="0.2">
      <c r="A2989" s="3" t="s">
        <v>1312</v>
      </c>
      <c r="C2989" s="2">
        <v>0</v>
      </c>
      <c r="D2989" s="2"/>
      <c r="E2989" s="2">
        <v>0</v>
      </c>
      <c r="F2989" s="2"/>
      <c r="G2989" s="2">
        <v>137.19999999999999</v>
      </c>
      <c r="H2989" s="2"/>
      <c r="I2989" s="2">
        <v>500</v>
      </c>
      <c r="J2989" s="2"/>
      <c r="K2989" s="4">
        <v>500</v>
      </c>
      <c r="L2989" s="2"/>
      <c r="M2989" s="4">
        <v>500</v>
      </c>
      <c r="N2989" s="2"/>
      <c r="O2989" s="4">
        <v>0</v>
      </c>
      <c r="P2989" s="2"/>
      <c r="Q2989" s="4">
        <f t="shared" si="90"/>
        <v>500</v>
      </c>
      <c r="T2989" s="14"/>
    </row>
    <row r="2990" spans="1:21" ht="11.85" customHeight="1" x14ac:dyDescent="0.2">
      <c r="A2990" s="3" t="s">
        <v>1313</v>
      </c>
      <c r="C2990" s="2">
        <v>0</v>
      </c>
      <c r="D2990" s="2"/>
      <c r="E2990" s="2">
        <v>0</v>
      </c>
      <c r="F2990" s="2"/>
      <c r="G2990" s="2">
        <v>0</v>
      </c>
      <c r="H2990" s="2"/>
      <c r="I2990" s="2">
        <v>0</v>
      </c>
      <c r="J2990" s="2"/>
      <c r="K2990" s="4">
        <v>0</v>
      </c>
      <c r="L2990" s="2"/>
      <c r="M2990" s="4">
        <v>350</v>
      </c>
      <c r="N2990" s="2"/>
      <c r="O2990" s="4">
        <v>0</v>
      </c>
      <c r="P2990" s="2"/>
      <c r="Q2990" s="4">
        <f t="shared" si="90"/>
        <v>350</v>
      </c>
      <c r="T2990" s="14"/>
    </row>
    <row r="2991" spans="1:21" ht="11.85" customHeight="1" x14ac:dyDescent="0.2">
      <c r="A2991" s="3" t="s">
        <v>1314</v>
      </c>
      <c r="C2991" s="2">
        <v>0</v>
      </c>
      <c r="D2991" s="2"/>
      <c r="E2991" s="2">
        <v>0</v>
      </c>
      <c r="F2991" s="2"/>
      <c r="G2991" s="2">
        <v>0</v>
      </c>
      <c r="H2991" s="2"/>
      <c r="I2991" s="2">
        <v>1850</v>
      </c>
      <c r="J2991" s="2"/>
      <c r="K2991" s="4">
        <v>1850</v>
      </c>
      <c r="L2991" s="2"/>
      <c r="M2991" s="4">
        <v>350</v>
      </c>
      <c r="N2991" s="2"/>
      <c r="O2991" s="4">
        <v>0</v>
      </c>
      <c r="P2991" s="2"/>
      <c r="Q2991" s="4">
        <f t="shared" si="90"/>
        <v>350</v>
      </c>
      <c r="T2991" s="14"/>
    </row>
    <row r="2992" spans="1:21" ht="11.85" customHeight="1" x14ac:dyDescent="0.2">
      <c r="A2992" s="3" t="s">
        <v>1315</v>
      </c>
      <c r="C2992" s="20">
        <v>0</v>
      </c>
      <c r="D2992" s="2"/>
      <c r="E2992" s="20">
        <v>0</v>
      </c>
      <c r="F2992" s="2"/>
      <c r="G2992" s="20">
        <v>550</v>
      </c>
      <c r="H2992" s="2"/>
      <c r="I2992" s="20">
        <v>400</v>
      </c>
      <c r="J2992" s="2"/>
      <c r="K2992" s="21">
        <v>400</v>
      </c>
      <c r="L2992" s="2"/>
      <c r="M2992" s="21">
        <v>600</v>
      </c>
      <c r="N2992" s="2"/>
      <c r="O2992" s="21">
        <v>0</v>
      </c>
      <c r="P2992" s="2"/>
      <c r="Q2992" s="4">
        <f t="shared" si="90"/>
        <v>600</v>
      </c>
      <c r="T2992" s="14"/>
    </row>
    <row r="2993" spans="1:20" ht="11.85" customHeight="1" x14ac:dyDescent="0.2">
      <c r="A2993" s="3" t="s">
        <v>1316</v>
      </c>
      <c r="C2993" s="2">
        <v>0</v>
      </c>
      <c r="D2993" s="2"/>
      <c r="E2993" s="2">
        <v>0</v>
      </c>
      <c r="F2993" s="2"/>
      <c r="G2993" s="2">
        <v>0</v>
      </c>
      <c r="H2993" s="2"/>
      <c r="I2993" s="2">
        <v>127500</v>
      </c>
      <c r="J2993" s="2"/>
      <c r="K2993" s="4">
        <v>127500</v>
      </c>
      <c r="L2993" s="2"/>
      <c r="M2993" s="4">
        <v>137000</v>
      </c>
      <c r="N2993" s="2"/>
      <c r="O2993" s="4">
        <v>0</v>
      </c>
      <c r="P2993" s="2"/>
      <c r="Q2993" s="4">
        <f t="shared" si="90"/>
        <v>137000</v>
      </c>
      <c r="T2993" s="14"/>
    </row>
    <row r="2994" spans="1:20" ht="11.85" customHeight="1" x14ac:dyDescent="0.2">
      <c r="A2994" s="3" t="s">
        <v>1317</v>
      </c>
      <c r="C2994" s="15">
        <v>0</v>
      </c>
      <c r="D2994" s="2"/>
      <c r="E2994" s="15">
        <v>0</v>
      </c>
      <c r="F2994" s="2"/>
      <c r="G2994" s="15">
        <v>0</v>
      </c>
      <c r="H2994" s="2"/>
      <c r="I2994" s="15">
        <v>39900</v>
      </c>
      <c r="J2994" s="2"/>
      <c r="K2994" s="16">
        <v>39900</v>
      </c>
      <c r="L2994" s="2"/>
      <c r="M2994" s="16">
        <v>34000</v>
      </c>
      <c r="N2994" s="2"/>
      <c r="O2994" s="16">
        <v>0</v>
      </c>
      <c r="P2994" s="2"/>
      <c r="Q2994" s="16">
        <f t="shared" si="90"/>
        <v>34000</v>
      </c>
      <c r="T2994" s="14"/>
    </row>
    <row r="2995" spans="1:20" ht="11.85" customHeight="1" x14ac:dyDescent="0.2">
      <c r="A2995" s="3" t="s">
        <v>287</v>
      </c>
      <c r="C2995" s="2">
        <f>SUM(C2980:C2994)</f>
        <v>0</v>
      </c>
      <c r="D2995" s="2"/>
      <c r="E2995" s="2">
        <f>SUM(E2980:E2994)</f>
        <v>0</v>
      </c>
      <c r="F2995" s="2"/>
      <c r="G2995" s="2">
        <f>SUM(G2980:G2994)</f>
        <v>87034.939999999988</v>
      </c>
      <c r="H2995" s="2"/>
      <c r="I2995" s="2">
        <f>SUM(I2980:I2994)</f>
        <v>299500</v>
      </c>
      <c r="J2995" s="2"/>
      <c r="K2995" s="4">
        <f>SUM(K2980:K2994)</f>
        <v>295500</v>
      </c>
      <c r="L2995" s="2"/>
      <c r="M2995" s="4">
        <f>SUM(M2980:M2994)</f>
        <v>278100</v>
      </c>
      <c r="N2995" s="2"/>
      <c r="O2995" s="4">
        <f>SUM(O2980:O2994)</f>
        <v>0</v>
      </c>
      <c r="P2995" s="2"/>
      <c r="Q2995" s="4">
        <f>SUM(Q2980:Q2994)</f>
        <v>278100</v>
      </c>
    </row>
    <row r="2996" spans="1:20" ht="11.85" customHeight="1" x14ac:dyDescent="0.2">
      <c r="D2996" s="2"/>
      <c r="F2996" s="2"/>
      <c r="H2996" s="2"/>
      <c r="J2996" s="2"/>
      <c r="L2996" s="2"/>
      <c r="N2996" s="2"/>
      <c r="P2996" s="2"/>
    </row>
    <row r="2997" spans="1:20" ht="11.85" customHeight="1" x14ac:dyDescent="0.2">
      <c r="A2997" s="13" t="s">
        <v>288</v>
      </c>
      <c r="D2997" s="2"/>
      <c r="F2997" s="2"/>
      <c r="H2997" s="2"/>
      <c r="J2997" s="2"/>
      <c r="L2997" s="2"/>
      <c r="N2997" s="2"/>
      <c r="P2997" s="2"/>
    </row>
    <row r="2998" spans="1:20" ht="11.85" customHeight="1" x14ac:dyDescent="0.2">
      <c r="A2998" s="3" t="s">
        <v>1318</v>
      </c>
      <c r="C2998" s="2">
        <v>0</v>
      </c>
      <c r="D2998" s="2"/>
      <c r="E2998" s="2">
        <v>0</v>
      </c>
      <c r="F2998" s="2"/>
      <c r="G2998" s="2">
        <v>0</v>
      </c>
      <c r="H2998" s="2"/>
      <c r="I2998" s="2">
        <v>900</v>
      </c>
      <c r="J2998" s="2"/>
      <c r="K2998" s="4">
        <v>900</v>
      </c>
      <c r="L2998" s="2"/>
      <c r="M2998" s="4">
        <v>900</v>
      </c>
      <c r="N2998" s="2"/>
      <c r="O2998" s="4">
        <v>0</v>
      </c>
      <c r="P2998" s="2"/>
      <c r="Q2998" s="4">
        <f t="shared" ref="Q2998:Q3016" si="91">M2998+O2998</f>
        <v>900</v>
      </c>
      <c r="T2998" s="14"/>
    </row>
    <row r="2999" spans="1:20" ht="11.85" customHeight="1" x14ac:dyDescent="0.2">
      <c r="A2999" s="3" t="s">
        <v>1319</v>
      </c>
      <c r="C2999" s="2">
        <v>0</v>
      </c>
      <c r="D2999" s="2"/>
      <c r="E2999" s="2">
        <v>0</v>
      </c>
      <c r="F2999" s="2"/>
      <c r="G2999" s="2">
        <v>2307.09</v>
      </c>
      <c r="H2999" s="2"/>
      <c r="I2999" s="2">
        <v>2000</v>
      </c>
      <c r="J2999" s="2"/>
      <c r="K2999" s="4">
        <v>2000</v>
      </c>
      <c r="L2999" s="2"/>
      <c r="M2999" s="4">
        <v>2700</v>
      </c>
      <c r="N2999" s="2"/>
      <c r="O2999" s="4">
        <v>0</v>
      </c>
      <c r="P2999" s="2"/>
      <c r="Q2999" s="4">
        <f t="shared" si="91"/>
        <v>2700</v>
      </c>
      <c r="T2999" s="14"/>
    </row>
    <row r="3000" spans="1:20" ht="11.85" customHeight="1" x14ac:dyDescent="0.2">
      <c r="A3000" s="3" t="s">
        <v>1320</v>
      </c>
      <c r="C3000" s="2">
        <v>0</v>
      </c>
      <c r="D3000" s="2"/>
      <c r="E3000" s="2">
        <v>0</v>
      </c>
      <c r="F3000" s="2"/>
      <c r="G3000" s="2">
        <v>2016.97</v>
      </c>
      <c r="H3000" s="2"/>
      <c r="I3000" s="2">
        <v>4000</v>
      </c>
      <c r="J3000" s="2"/>
      <c r="K3000" s="4">
        <v>4000</v>
      </c>
      <c r="L3000" s="2"/>
      <c r="M3000" s="4">
        <v>4000</v>
      </c>
      <c r="N3000" s="2"/>
      <c r="O3000" s="4">
        <v>0</v>
      </c>
      <c r="P3000" s="2"/>
      <c r="Q3000" s="4">
        <f t="shared" si="91"/>
        <v>4000</v>
      </c>
      <c r="T3000" s="14"/>
    </row>
    <row r="3001" spans="1:20" ht="11.85" customHeight="1" x14ac:dyDescent="0.2">
      <c r="A3001" s="3" t="s">
        <v>1321</v>
      </c>
      <c r="C3001" s="2">
        <v>0</v>
      </c>
      <c r="D3001" s="2"/>
      <c r="E3001" s="2">
        <v>0</v>
      </c>
      <c r="F3001" s="2"/>
      <c r="G3001" s="2">
        <v>1796.2</v>
      </c>
      <c r="H3001" s="2"/>
      <c r="I3001" s="2">
        <v>3500</v>
      </c>
      <c r="J3001" s="2"/>
      <c r="K3001" s="4">
        <v>3500</v>
      </c>
      <c r="L3001" s="2"/>
      <c r="M3001" s="4">
        <v>3500</v>
      </c>
      <c r="N3001" s="2"/>
      <c r="O3001" s="4">
        <v>0</v>
      </c>
      <c r="P3001" s="2"/>
      <c r="Q3001" s="4">
        <f t="shared" si="91"/>
        <v>3500</v>
      </c>
      <c r="T3001" s="14"/>
    </row>
    <row r="3002" spans="1:20" ht="11.85" customHeight="1" x14ac:dyDescent="0.2">
      <c r="A3002" s="3" t="s">
        <v>1322</v>
      </c>
      <c r="C3002" s="2">
        <v>0</v>
      </c>
      <c r="D3002" s="2"/>
      <c r="E3002" s="2">
        <v>0</v>
      </c>
      <c r="F3002" s="2"/>
      <c r="G3002" s="2">
        <v>1276.07</v>
      </c>
      <c r="H3002" s="2"/>
      <c r="I3002" s="2">
        <v>4000</v>
      </c>
      <c r="J3002" s="2"/>
      <c r="K3002" s="4">
        <v>4000</v>
      </c>
      <c r="L3002" s="2"/>
      <c r="M3002" s="4">
        <v>4000</v>
      </c>
      <c r="N3002" s="2"/>
      <c r="O3002" s="4">
        <v>0</v>
      </c>
      <c r="P3002" s="2"/>
      <c r="Q3002" s="4">
        <f t="shared" si="91"/>
        <v>4000</v>
      </c>
      <c r="T3002" s="14"/>
    </row>
    <row r="3003" spans="1:20" ht="11.85" customHeight="1" x14ac:dyDescent="0.2">
      <c r="A3003" s="3" t="s">
        <v>1323</v>
      </c>
      <c r="C3003" s="2">
        <v>0</v>
      </c>
      <c r="D3003" s="2"/>
      <c r="E3003" s="2">
        <v>0</v>
      </c>
      <c r="F3003" s="2"/>
      <c r="G3003" s="2">
        <v>0</v>
      </c>
      <c r="H3003" s="2"/>
      <c r="I3003" s="2">
        <v>0</v>
      </c>
      <c r="J3003" s="2"/>
      <c r="K3003" s="4">
        <v>0</v>
      </c>
      <c r="L3003" s="2"/>
      <c r="M3003" s="4">
        <v>0</v>
      </c>
      <c r="N3003" s="2"/>
      <c r="O3003" s="4">
        <v>0</v>
      </c>
      <c r="P3003" s="2"/>
      <c r="Q3003" s="4">
        <f t="shared" si="91"/>
        <v>0</v>
      </c>
      <c r="T3003" s="14"/>
    </row>
    <row r="3004" spans="1:20" ht="11.85" customHeight="1" x14ac:dyDescent="0.2">
      <c r="A3004" s="3" t="s">
        <v>1324</v>
      </c>
      <c r="C3004" s="2">
        <v>0</v>
      </c>
      <c r="D3004" s="2"/>
      <c r="E3004" s="2">
        <v>0</v>
      </c>
      <c r="F3004" s="2"/>
      <c r="G3004" s="2">
        <v>0</v>
      </c>
      <c r="H3004" s="2"/>
      <c r="I3004" s="2">
        <v>0</v>
      </c>
      <c r="J3004" s="2"/>
      <c r="K3004" s="4">
        <v>0</v>
      </c>
      <c r="L3004" s="2"/>
      <c r="M3004" s="4">
        <v>0</v>
      </c>
      <c r="N3004" s="2"/>
      <c r="O3004" s="4">
        <v>0</v>
      </c>
      <c r="P3004" s="2"/>
      <c r="Q3004" s="4">
        <f t="shared" si="91"/>
        <v>0</v>
      </c>
      <c r="T3004" s="14"/>
    </row>
    <row r="3005" spans="1:20" ht="11.85" customHeight="1" x14ac:dyDescent="0.2">
      <c r="A3005" s="3" t="s">
        <v>1325</v>
      </c>
      <c r="C3005" s="2">
        <v>0</v>
      </c>
      <c r="D3005" s="2"/>
      <c r="E3005" s="2">
        <v>0</v>
      </c>
      <c r="F3005" s="2"/>
      <c r="G3005" s="2">
        <v>0</v>
      </c>
      <c r="H3005" s="2"/>
      <c r="I3005" s="2">
        <v>0</v>
      </c>
      <c r="J3005" s="2"/>
      <c r="K3005" s="4">
        <v>0</v>
      </c>
      <c r="L3005" s="2"/>
      <c r="M3005" s="4">
        <v>0</v>
      </c>
      <c r="N3005" s="2"/>
      <c r="O3005" s="4">
        <v>0</v>
      </c>
      <c r="P3005" s="2"/>
      <c r="Q3005" s="4">
        <f t="shared" si="91"/>
        <v>0</v>
      </c>
      <c r="T3005" s="14"/>
    </row>
    <row r="3006" spans="1:20" ht="11.85" customHeight="1" x14ac:dyDescent="0.2">
      <c r="A3006" s="3" t="s">
        <v>1326</v>
      </c>
      <c r="C3006" s="2">
        <v>0</v>
      </c>
      <c r="D3006" s="2"/>
      <c r="E3006" s="2">
        <v>0</v>
      </c>
      <c r="F3006" s="2"/>
      <c r="G3006" s="2">
        <v>987.7</v>
      </c>
      <c r="H3006" s="2"/>
      <c r="I3006" s="2">
        <v>2500</v>
      </c>
      <c r="J3006" s="2"/>
      <c r="K3006" s="4">
        <v>2500</v>
      </c>
      <c r="L3006" s="2"/>
      <c r="M3006" s="4">
        <v>2500</v>
      </c>
      <c r="N3006" s="2"/>
      <c r="O3006" s="4">
        <v>0</v>
      </c>
      <c r="P3006" s="2"/>
      <c r="Q3006" s="4">
        <f t="shared" si="91"/>
        <v>2500</v>
      </c>
      <c r="T3006" s="14"/>
    </row>
    <row r="3007" spans="1:20" ht="11.85" customHeight="1" x14ac:dyDescent="0.2">
      <c r="A3007" s="3" t="s">
        <v>1327</v>
      </c>
      <c r="C3007" s="2">
        <v>0</v>
      </c>
      <c r="D3007" s="2"/>
      <c r="E3007" s="2">
        <v>0</v>
      </c>
      <c r="F3007" s="2"/>
      <c r="G3007" s="2">
        <v>844.21</v>
      </c>
      <c r="H3007" s="2"/>
      <c r="I3007" s="2">
        <v>3000</v>
      </c>
      <c r="J3007" s="2"/>
      <c r="K3007" s="4">
        <v>3000</v>
      </c>
      <c r="L3007" s="2"/>
      <c r="M3007" s="4">
        <v>3000</v>
      </c>
      <c r="N3007" s="2"/>
      <c r="O3007" s="4">
        <v>0</v>
      </c>
      <c r="P3007" s="2"/>
      <c r="Q3007" s="4">
        <f t="shared" si="91"/>
        <v>3000</v>
      </c>
      <c r="T3007" s="14"/>
    </row>
    <row r="3008" spans="1:20" ht="11.85" customHeight="1" x14ac:dyDescent="0.2">
      <c r="A3008" s="3" t="s">
        <v>1328</v>
      </c>
      <c r="C3008" s="2">
        <v>0</v>
      </c>
      <c r="D3008" s="2"/>
      <c r="E3008" s="2">
        <v>0</v>
      </c>
      <c r="F3008" s="2"/>
      <c r="G3008" s="2">
        <v>1270.28</v>
      </c>
      <c r="H3008" s="2"/>
      <c r="I3008" s="2">
        <v>10000</v>
      </c>
      <c r="J3008" s="2"/>
      <c r="K3008" s="4">
        <v>10000</v>
      </c>
      <c r="L3008" s="2"/>
      <c r="M3008" s="4">
        <v>10000</v>
      </c>
      <c r="N3008" s="2"/>
      <c r="O3008" s="4">
        <v>0</v>
      </c>
      <c r="P3008" s="2"/>
      <c r="Q3008" s="4">
        <f t="shared" si="91"/>
        <v>10000</v>
      </c>
      <c r="T3008" s="14"/>
    </row>
    <row r="3009" spans="1:20" ht="11.85" customHeight="1" x14ac:dyDescent="0.2">
      <c r="A3009" s="3" t="s">
        <v>1329</v>
      </c>
      <c r="C3009" s="2">
        <v>0</v>
      </c>
      <c r="D3009" s="2"/>
      <c r="E3009" s="2">
        <v>0</v>
      </c>
      <c r="F3009" s="2"/>
      <c r="G3009" s="2">
        <v>900</v>
      </c>
      <c r="H3009" s="2"/>
      <c r="I3009" s="2">
        <v>1200</v>
      </c>
      <c r="J3009" s="2"/>
      <c r="K3009" s="4">
        <v>1200</v>
      </c>
      <c r="L3009" s="2"/>
      <c r="M3009" s="4">
        <v>900</v>
      </c>
      <c r="N3009" s="2"/>
      <c r="O3009" s="4">
        <v>0</v>
      </c>
      <c r="P3009" s="2"/>
      <c r="Q3009" s="4">
        <f t="shared" si="91"/>
        <v>900</v>
      </c>
      <c r="T3009" s="14"/>
    </row>
    <row r="3010" spans="1:20" ht="11.85" customHeight="1" x14ac:dyDescent="0.2">
      <c r="A3010" s="3" t="s">
        <v>1330</v>
      </c>
      <c r="C3010" s="2">
        <v>0</v>
      </c>
      <c r="D3010" s="2"/>
      <c r="E3010" s="2">
        <v>0</v>
      </c>
      <c r="F3010" s="2"/>
      <c r="G3010" s="2">
        <v>155.94</v>
      </c>
      <c r="H3010" s="2"/>
      <c r="I3010" s="2">
        <v>220</v>
      </c>
      <c r="J3010" s="2"/>
      <c r="K3010" s="4">
        <v>220</v>
      </c>
      <c r="L3010" s="2"/>
      <c r="M3010" s="4">
        <v>220</v>
      </c>
      <c r="N3010" s="2"/>
      <c r="O3010" s="4">
        <v>0</v>
      </c>
      <c r="P3010" s="2"/>
      <c r="Q3010" s="4">
        <f t="shared" si="91"/>
        <v>220</v>
      </c>
      <c r="T3010" s="14"/>
    </row>
    <row r="3011" spans="1:20" ht="11.85" hidden="1" customHeight="1" x14ac:dyDescent="0.2">
      <c r="A3011" s="3" t="s">
        <v>1228</v>
      </c>
      <c r="C3011" s="2">
        <v>0</v>
      </c>
      <c r="D3011" s="2"/>
      <c r="E3011" s="2">
        <v>0</v>
      </c>
      <c r="F3011" s="2"/>
      <c r="G3011" s="2">
        <v>0</v>
      </c>
      <c r="H3011" s="2"/>
      <c r="I3011" s="2">
        <v>0</v>
      </c>
      <c r="J3011" s="2"/>
      <c r="K3011" s="4">
        <v>0</v>
      </c>
      <c r="L3011" s="2"/>
      <c r="M3011" s="4">
        <v>0</v>
      </c>
      <c r="N3011" s="2"/>
      <c r="O3011" s="4">
        <v>0</v>
      </c>
      <c r="P3011" s="2"/>
      <c r="Q3011" s="4">
        <f t="shared" si="91"/>
        <v>0</v>
      </c>
      <c r="T3011" s="14"/>
    </row>
    <row r="3012" spans="1:20" ht="11.85" customHeight="1" x14ac:dyDescent="0.2">
      <c r="A3012" s="3" t="s">
        <v>1331</v>
      </c>
      <c r="C3012" s="2">
        <v>0</v>
      </c>
      <c r="D3012" s="2"/>
      <c r="E3012" s="2">
        <v>0</v>
      </c>
      <c r="F3012" s="2"/>
      <c r="G3012" s="2">
        <v>25470.29</v>
      </c>
      <c r="H3012" s="2"/>
      <c r="I3012" s="2">
        <v>28000</v>
      </c>
      <c r="J3012" s="2"/>
      <c r="K3012" s="4">
        <v>28000</v>
      </c>
      <c r="L3012" s="2"/>
      <c r="M3012" s="4">
        <v>28000</v>
      </c>
      <c r="N3012" s="2"/>
      <c r="O3012" s="4">
        <v>0</v>
      </c>
      <c r="P3012" s="2"/>
      <c r="Q3012" s="4">
        <f t="shared" si="91"/>
        <v>28000</v>
      </c>
      <c r="T3012" s="14"/>
    </row>
    <row r="3013" spans="1:20" ht="11.85" customHeight="1" x14ac:dyDescent="0.2">
      <c r="A3013" s="3" t="s">
        <v>1332</v>
      </c>
      <c r="C3013" s="2">
        <v>0</v>
      </c>
      <c r="D3013" s="2"/>
      <c r="E3013" s="2">
        <v>0</v>
      </c>
      <c r="F3013" s="2"/>
      <c r="G3013" s="2">
        <v>368.95</v>
      </c>
      <c r="H3013" s="2"/>
      <c r="I3013" s="2">
        <v>750</v>
      </c>
      <c r="J3013" s="2"/>
      <c r="K3013" s="4">
        <v>750</v>
      </c>
      <c r="L3013" s="2"/>
      <c r="M3013" s="4">
        <v>750</v>
      </c>
      <c r="N3013" s="2"/>
      <c r="O3013" s="4">
        <v>0</v>
      </c>
      <c r="P3013" s="2"/>
      <c r="Q3013" s="4">
        <f t="shared" si="91"/>
        <v>750</v>
      </c>
      <c r="T3013" s="14"/>
    </row>
    <row r="3014" spans="1:20" ht="11.85" customHeight="1" x14ac:dyDescent="0.2">
      <c r="A3014" s="3" t="s">
        <v>1333</v>
      </c>
      <c r="C3014" s="2">
        <v>0</v>
      </c>
      <c r="D3014" s="2"/>
      <c r="E3014" s="2">
        <v>0</v>
      </c>
      <c r="F3014" s="2"/>
      <c r="G3014" s="2">
        <v>21890.91</v>
      </c>
      <c r="H3014" s="2"/>
      <c r="I3014" s="2">
        <v>30000</v>
      </c>
      <c r="J3014" s="2"/>
      <c r="K3014" s="4">
        <v>34000</v>
      </c>
      <c r="L3014" s="2"/>
      <c r="M3014" s="4">
        <v>30000</v>
      </c>
      <c r="N3014" s="2"/>
      <c r="O3014" s="4">
        <v>0</v>
      </c>
      <c r="P3014" s="2"/>
      <c r="Q3014" s="4">
        <f t="shared" si="91"/>
        <v>30000</v>
      </c>
      <c r="T3014" s="14"/>
    </row>
    <row r="3015" spans="1:20" ht="11.85" hidden="1" customHeight="1" x14ac:dyDescent="0.2">
      <c r="A3015" s="3" t="s">
        <v>1232</v>
      </c>
      <c r="C3015" s="2">
        <v>0</v>
      </c>
      <c r="D3015" s="2"/>
      <c r="E3015" s="2">
        <v>0</v>
      </c>
      <c r="F3015" s="2"/>
      <c r="G3015" s="2">
        <v>0</v>
      </c>
      <c r="H3015" s="2"/>
      <c r="I3015" s="2">
        <v>0</v>
      </c>
      <c r="J3015" s="2"/>
      <c r="K3015" s="4">
        <v>0</v>
      </c>
      <c r="L3015" s="2"/>
      <c r="M3015" s="4">
        <v>0</v>
      </c>
      <c r="N3015" s="2"/>
      <c r="O3015" s="4">
        <v>0</v>
      </c>
      <c r="P3015" s="2"/>
      <c r="Q3015" s="4">
        <f t="shared" si="91"/>
        <v>0</v>
      </c>
      <c r="T3015" s="14"/>
    </row>
    <row r="3016" spans="1:20" ht="11.85" customHeight="1" x14ac:dyDescent="0.2">
      <c r="A3016" s="3" t="s">
        <v>1334</v>
      </c>
      <c r="C3016" s="2">
        <v>0</v>
      </c>
      <c r="D3016" s="2"/>
      <c r="E3016" s="2">
        <v>0</v>
      </c>
      <c r="F3016" s="2"/>
      <c r="G3016" s="2">
        <v>5200</v>
      </c>
      <c r="H3016" s="2"/>
      <c r="I3016" s="2">
        <v>3000</v>
      </c>
      <c r="J3016" s="2"/>
      <c r="K3016" s="4">
        <v>3000</v>
      </c>
      <c r="L3016" s="2"/>
      <c r="M3016" s="4">
        <v>5000</v>
      </c>
      <c r="N3016" s="2"/>
      <c r="O3016" s="4">
        <v>0</v>
      </c>
      <c r="P3016" s="2"/>
      <c r="Q3016" s="4">
        <f t="shared" si="91"/>
        <v>5000</v>
      </c>
      <c r="T3016" s="14"/>
    </row>
    <row r="3017" spans="1:20" ht="11.85" customHeight="1" x14ac:dyDescent="0.2">
      <c r="A3017" s="3" t="s">
        <v>1335</v>
      </c>
      <c r="C3017" s="15">
        <v>0</v>
      </c>
      <c r="D3017" s="20"/>
      <c r="E3017" s="15">
        <v>0</v>
      </c>
      <c r="F3017" s="20"/>
      <c r="G3017" s="15">
        <v>16097</v>
      </c>
      <c r="H3017" s="20"/>
      <c r="I3017" s="15">
        <v>122000</v>
      </c>
      <c r="J3017" s="20"/>
      <c r="K3017" s="16">
        <v>122000</v>
      </c>
      <c r="L3017" s="20"/>
      <c r="M3017" s="16">
        <v>120000</v>
      </c>
      <c r="N3017" s="20"/>
      <c r="O3017" s="16">
        <v>0</v>
      </c>
      <c r="P3017" s="20"/>
      <c r="Q3017" s="16">
        <f>M3017+O3017</f>
        <v>120000</v>
      </c>
      <c r="T3017" s="14"/>
    </row>
    <row r="3018" spans="1:20" ht="11.85" customHeight="1" x14ac:dyDescent="0.2">
      <c r="A3018" s="3" t="s">
        <v>310</v>
      </c>
      <c r="C3018" s="2">
        <f>SUM(C2998:C3017)</f>
        <v>0</v>
      </c>
      <c r="D3018" s="2"/>
      <c r="E3018" s="2">
        <f>SUM(E2998:E3004)+SUM(E3005:E3017)</f>
        <v>0</v>
      </c>
      <c r="F3018" s="2"/>
      <c r="G3018" s="2">
        <f>SUM(G2998:G3004)+SUM(G3005:G3017)</f>
        <v>80581.61</v>
      </c>
      <c r="H3018" s="2"/>
      <c r="I3018" s="2">
        <f>SUM(I2998:I3004)+SUM(I3005:I3017)</f>
        <v>215070</v>
      </c>
      <c r="J3018" s="2"/>
      <c r="K3018" s="4">
        <f>SUM(K2998:K3004)+SUM(K3005:K3017)</f>
        <v>219070</v>
      </c>
      <c r="L3018" s="2"/>
      <c r="M3018" s="4">
        <f>SUM(M2998:M3004)+SUM(M3005:M3017)</f>
        <v>215470</v>
      </c>
      <c r="N3018" s="2"/>
      <c r="O3018" s="4">
        <f>SUM(O2998:O3004)+SUM(O3005:O3017)</f>
        <v>0</v>
      </c>
      <c r="P3018" s="2"/>
      <c r="Q3018" s="4">
        <f>SUM(Q2998:Q3004)+SUM(Q3005:Q3017)</f>
        <v>215470</v>
      </c>
      <c r="R3018" s="2"/>
    </row>
    <row r="3019" spans="1:20" ht="11.85" customHeight="1" x14ac:dyDescent="0.2">
      <c r="D3019" s="2"/>
      <c r="F3019" s="2"/>
      <c r="H3019" s="2"/>
      <c r="J3019" s="2"/>
      <c r="L3019" s="2"/>
      <c r="N3019" s="2"/>
      <c r="P3019" s="2"/>
    </row>
    <row r="3020" spans="1:20" ht="11.85" customHeight="1" x14ac:dyDescent="0.2">
      <c r="A3020" s="3" t="s">
        <v>1336</v>
      </c>
      <c r="C3020" s="20">
        <v>0</v>
      </c>
      <c r="D3020" s="2"/>
      <c r="E3020" s="20">
        <v>0</v>
      </c>
      <c r="F3020" s="20"/>
      <c r="G3020" s="20">
        <v>113000</v>
      </c>
      <c r="H3020" s="2"/>
      <c r="I3020" s="20">
        <v>90000</v>
      </c>
      <c r="J3020" s="2"/>
      <c r="K3020" s="21">
        <v>127000</v>
      </c>
      <c r="L3020" s="2"/>
      <c r="M3020" s="21">
        <v>0</v>
      </c>
      <c r="N3020" s="2"/>
      <c r="O3020" s="21">
        <v>0</v>
      </c>
      <c r="P3020" s="2"/>
      <c r="Q3020" s="21">
        <f>M3020+O3020</f>
        <v>0</v>
      </c>
    </row>
    <row r="3021" spans="1:20" ht="11.85" customHeight="1" x14ac:dyDescent="0.2">
      <c r="A3021" s="3" t="s">
        <v>1337</v>
      </c>
      <c r="C3021" s="15">
        <v>0</v>
      </c>
      <c r="D3021" s="2"/>
      <c r="E3021" s="15">
        <v>0</v>
      </c>
      <c r="F3021" s="2"/>
      <c r="G3021" s="15">
        <v>0</v>
      </c>
      <c r="H3021" s="2"/>
      <c r="I3021" s="15">
        <v>0</v>
      </c>
      <c r="J3021" s="2"/>
      <c r="K3021" s="16">
        <v>0</v>
      </c>
      <c r="L3021" s="2"/>
      <c r="M3021" s="16">
        <v>0</v>
      </c>
      <c r="N3021" s="2"/>
      <c r="O3021" s="16">
        <v>33000</v>
      </c>
      <c r="P3021" s="2"/>
      <c r="Q3021" s="16">
        <f>M3021+O3021</f>
        <v>33000</v>
      </c>
    </row>
    <row r="3022" spans="1:20" ht="11.85" customHeight="1" x14ac:dyDescent="0.2">
      <c r="A3022" s="3" t="s">
        <v>313</v>
      </c>
      <c r="C3022" s="2">
        <f>SUM(C3020:C3021)</f>
        <v>0</v>
      </c>
      <c r="D3022" s="2"/>
      <c r="E3022" s="2">
        <f>SUM(E3020:E3021)</f>
        <v>0</v>
      </c>
      <c r="F3022" s="2"/>
      <c r="G3022" s="2">
        <f>SUM(G3020:G3021)</f>
        <v>113000</v>
      </c>
      <c r="H3022" s="2"/>
      <c r="I3022" s="2">
        <f>SUM(I3020:I3021)</f>
        <v>90000</v>
      </c>
      <c r="J3022" s="2"/>
      <c r="K3022" s="4">
        <f>SUM(K3020:K3021)</f>
        <v>127000</v>
      </c>
      <c r="L3022" s="2"/>
      <c r="M3022" s="4">
        <f>SUM(M3020:M3021)</f>
        <v>0</v>
      </c>
      <c r="N3022" s="2"/>
      <c r="O3022" s="4">
        <f>SUM(O3020:O3021)</f>
        <v>33000</v>
      </c>
      <c r="P3022" s="2"/>
      <c r="Q3022" s="4">
        <f>SUM(Q3020:Q3021)</f>
        <v>33000</v>
      </c>
    </row>
    <row r="3023" spans="1:20" ht="11.85" customHeight="1" x14ac:dyDescent="0.2">
      <c r="D3023" s="2"/>
      <c r="F3023" s="2"/>
      <c r="H3023" s="2"/>
      <c r="J3023" s="2"/>
      <c r="L3023" s="2"/>
      <c r="N3023" s="2"/>
      <c r="P3023" s="2"/>
    </row>
    <row r="3024" spans="1:20" ht="11.85" customHeight="1" x14ac:dyDescent="0.2">
      <c r="A3024" s="1"/>
      <c r="B3024" s="1"/>
      <c r="E3024" s="2" t="str">
        <f>$E$1</f>
        <v>CITY OF BRADY</v>
      </c>
    </row>
    <row r="3025" spans="1:20" ht="11.85" customHeight="1" x14ac:dyDescent="0.2">
      <c r="E3025" s="2" t="str">
        <f>$E$2</f>
        <v>BUDGET REPORT</v>
      </c>
    </row>
    <row r="3026" spans="1:20" ht="11.85" customHeight="1" x14ac:dyDescent="0.2">
      <c r="E3026" s="2" t="str">
        <f>$E$3</f>
        <v>FISCAL YEAR 2019 - 2020</v>
      </c>
    </row>
    <row r="3027" spans="1:20" ht="11.85" customHeight="1" x14ac:dyDescent="0.2">
      <c r="A3027" s="3" t="s">
        <v>1251</v>
      </c>
    </row>
    <row r="3028" spans="1:20" ht="11.85" customHeight="1" x14ac:dyDescent="0.2">
      <c r="A3028" s="3" t="s">
        <v>1295</v>
      </c>
    </row>
    <row r="3029" spans="1:20" ht="11.85" customHeight="1" x14ac:dyDescent="0.2">
      <c r="I3029" s="55" t="str">
        <f>$I$6</f>
        <v>(----- 2018-2019 ------)</v>
      </c>
      <c r="J3029" s="55"/>
      <c r="K3029" s="55"/>
      <c r="L3029" s="6"/>
      <c r="M3029" s="55" t="str">
        <f>$M$6</f>
        <v>2019-2020</v>
      </c>
      <c r="N3029" s="55"/>
      <c r="O3029" s="55"/>
      <c r="P3029" s="55"/>
      <c r="Q3029" s="55"/>
    </row>
    <row r="3030" spans="1:20" ht="11.85" customHeight="1" x14ac:dyDescent="0.2">
      <c r="C3030" s="7" t="str">
        <f>$C$7</f>
        <v>2015-2016</v>
      </c>
      <c r="D3030" s="6"/>
      <c r="E3030" s="7" t="str">
        <f>$E$7</f>
        <v>2016-2017</v>
      </c>
      <c r="F3030" s="6"/>
      <c r="G3030" s="7" t="str">
        <f>$G$7</f>
        <v>2017-2018</v>
      </c>
      <c r="H3030" s="6"/>
      <c r="I3030" s="7" t="s">
        <v>9</v>
      </c>
      <c r="J3030" s="6"/>
      <c r="K3030" s="8" t="str">
        <f>+$K$7</f>
        <v>PROJECTED</v>
      </c>
      <c r="L3030" s="6"/>
      <c r="M3030" s="8" t="str">
        <f>$M$7</f>
        <v>2019-2020</v>
      </c>
      <c r="N3030" s="6"/>
      <c r="O3030" s="8" t="str">
        <f>$O$7</f>
        <v>2019-2020</v>
      </c>
      <c r="P3030" s="6"/>
      <c r="Q3030" s="8" t="str">
        <f>$Q$7</f>
        <v>APPROVED</v>
      </c>
    </row>
    <row r="3031" spans="1:20" ht="11.85" customHeight="1" x14ac:dyDescent="0.2">
      <c r="A3031" s="9" t="s">
        <v>257</v>
      </c>
      <c r="C3031" s="10" t="s">
        <v>12</v>
      </c>
      <c r="D3031" s="6"/>
      <c r="E3031" s="10" t="s">
        <v>12</v>
      </c>
      <c r="F3031" s="6"/>
      <c r="G3031" s="10" t="s">
        <v>12</v>
      </c>
      <c r="H3031" s="6"/>
      <c r="I3031" s="10" t="s">
        <v>13</v>
      </c>
      <c r="J3031" s="6"/>
      <c r="K3031" s="11" t="s">
        <v>13</v>
      </c>
      <c r="L3031" s="6"/>
      <c r="M3031" s="11" t="str">
        <f>$M$8</f>
        <v>BASE</v>
      </c>
      <c r="N3031" s="6"/>
      <c r="O3031" s="11" t="str">
        <f>$O$8</f>
        <v>SUPPLEMENTAL</v>
      </c>
      <c r="P3031" s="6"/>
      <c r="Q3031" s="11" t="str">
        <f>$Q$8</f>
        <v>BUDGET</v>
      </c>
    </row>
    <row r="3032" spans="1:20" ht="11.85" customHeight="1" x14ac:dyDescent="0.2">
      <c r="D3032" s="2"/>
      <c r="F3032" s="2"/>
      <c r="H3032" s="2"/>
      <c r="J3032" s="2"/>
      <c r="L3032" s="2"/>
      <c r="N3032" s="2"/>
      <c r="P3032" s="2"/>
    </row>
    <row r="3033" spans="1:20" ht="11.85" customHeight="1" x14ac:dyDescent="0.2">
      <c r="A3033" s="13" t="s">
        <v>976</v>
      </c>
      <c r="D3033" s="2"/>
      <c r="F3033" s="2"/>
      <c r="H3033" s="2"/>
      <c r="J3033" s="2"/>
      <c r="L3033" s="2"/>
      <c r="N3033" s="2"/>
      <c r="P3033" s="2"/>
    </row>
    <row r="3034" spans="1:20" ht="11.85" customHeight="1" x14ac:dyDescent="0.2">
      <c r="A3034" s="3" t="s">
        <v>1338</v>
      </c>
      <c r="C3034" s="15">
        <v>0</v>
      </c>
      <c r="D3034" s="2"/>
      <c r="E3034" s="15">
        <v>0</v>
      </c>
      <c r="F3034" s="2"/>
      <c r="G3034" s="15">
        <v>11518</v>
      </c>
      <c r="H3034" s="2"/>
      <c r="I3034" s="15">
        <v>36000</v>
      </c>
      <c r="J3034" s="2"/>
      <c r="K3034" s="16">
        <v>36000</v>
      </c>
      <c r="L3034" s="2"/>
      <c r="M3034" s="16">
        <v>36000</v>
      </c>
      <c r="N3034" s="2"/>
      <c r="O3034" s="16">
        <v>0</v>
      </c>
      <c r="P3034" s="2"/>
      <c r="Q3034" s="16">
        <f>M3034+O3034</f>
        <v>36000</v>
      </c>
    </row>
    <row r="3035" spans="1:20" ht="11.85" customHeight="1" x14ac:dyDescent="0.2">
      <c r="A3035" s="3" t="s">
        <v>978</v>
      </c>
      <c r="C3035" s="2">
        <f>SUM(C3034:C3034)</f>
        <v>0</v>
      </c>
      <c r="D3035" s="2"/>
      <c r="E3035" s="2">
        <f>SUM(E3034:E3034)</f>
        <v>0</v>
      </c>
      <c r="F3035" s="2"/>
      <c r="G3035" s="2">
        <f>SUM(G3034:G3034)</f>
        <v>11518</v>
      </c>
      <c r="H3035" s="2"/>
      <c r="I3035" s="2">
        <f>SUM(I3034:I3034)</f>
        <v>36000</v>
      </c>
      <c r="J3035" s="2"/>
      <c r="K3035" s="4">
        <f>SUM(K3034:K3034)</f>
        <v>36000</v>
      </c>
      <c r="L3035" s="2"/>
      <c r="M3035" s="4">
        <f>SUM(M3034:M3034)</f>
        <v>36000</v>
      </c>
      <c r="N3035" s="2"/>
      <c r="O3035" s="4">
        <f>SUM(O3034:O3034)</f>
        <v>0</v>
      </c>
      <c r="P3035" s="2"/>
      <c r="Q3035" s="4">
        <f>SUM(Q3034:Q3034)</f>
        <v>36000</v>
      </c>
    </row>
    <row r="3036" spans="1:20" ht="11.85" customHeight="1" x14ac:dyDescent="0.2">
      <c r="D3036" s="2"/>
      <c r="F3036" s="2"/>
      <c r="H3036" s="2"/>
      <c r="J3036" s="2"/>
      <c r="L3036" s="2"/>
      <c r="N3036" s="2"/>
      <c r="P3036" s="2"/>
    </row>
    <row r="3037" spans="1:20" ht="11.85" customHeight="1" x14ac:dyDescent="0.2">
      <c r="A3037" s="13" t="s">
        <v>314</v>
      </c>
      <c r="D3037" s="2"/>
      <c r="F3037" s="2"/>
      <c r="H3037" s="2"/>
      <c r="J3037" s="2"/>
      <c r="L3037" s="2"/>
      <c r="N3037" s="2"/>
      <c r="P3037" s="2"/>
    </row>
    <row r="3038" spans="1:20" ht="11.85" customHeight="1" x14ac:dyDescent="0.2">
      <c r="A3038" s="3" t="s">
        <v>1339</v>
      </c>
      <c r="C3038" s="2">
        <v>0</v>
      </c>
      <c r="D3038" s="2"/>
      <c r="E3038" s="2">
        <v>0</v>
      </c>
      <c r="F3038" s="2"/>
      <c r="G3038" s="2">
        <v>115000</v>
      </c>
      <c r="H3038" s="2"/>
      <c r="I3038" s="2">
        <v>120000</v>
      </c>
      <c r="J3038" s="2"/>
      <c r="K3038" s="4">
        <v>120000</v>
      </c>
      <c r="L3038" s="2"/>
      <c r="M3038" s="4">
        <v>120000</v>
      </c>
      <c r="N3038" s="2"/>
      <c r="O3038" s="4">
        <v>0</v>
      </c>
      <c r="P3038" s="2"/>
      <c r="Q3038" s="4">
        <f t="shared" ref="Q3038:Q3043" si="92">M3038+O3038</f>
        <v>120000</v>
      </c>
      <c r="T3038" s="14"/>
    </row>
    <row r="3039" spans="1:20" ht="11.85" customHeight="1" x14ac:dyDescent="0.2">
      <c r="A3039" s="3" t="s">
        <v>1340</v>
      </c>
      <c r="C3039" s="2">
        <v>0</v>
      </c>
      <c r="D3039" s="2"/>
      <c r="E3039" s="2">
        <v>0</v>
      </c>
      <c r="F3039" s="2"/>
      <c r="G3039" s="2">
        <v>0</v>
      </c>
      <c r="H3039" s="2"/>
      <c r="I3039" s="2">
        <v>0</v>
      </c>
      <c r="J3039" s="2"/>
      <c r="K3039" s="4">
        <v>0</v>
      </c>
      <c r="L3039" s="2"/>
      <c r="M3039" s="4">
        <v>0</v>
      </c>
      <c r="N3039" s="2"/>
      <c r="O3039" s="4">
        <v>0</v>
      </c>
      <c r="P3039" s="2"/>
      <c r="Q3039" s="4">
        <f t="shared" si="92"/>
        <v>0</v>
      </c>
    </row>
    <row r="3040" spans="1:20" ht="11.85" customHeight="1" x14ac:dyDescent="0.2">
      <c r="A3040" s="3" t="s">
        <v>1341</v>
      </c>
      <c r="C3040" s="15">
        <v>0</v>
      </c>
      <c r="D3040" s="2"/>
      <c r="E3040" s="15">
        <v>0</v>
      </c>
      <c r="F3040" s="2"/>
      <c r="G3040" s="15">
        <v>150000</v>
      </c>
      <c r="H3040" s="2"/>
      <c r="I3040" s="15">
        <v>0</v>
      </c>
      <c r="J3040" s="2"/>
      <c r="K3040" s="16">
        <v>0</v>
      </c>
      <c r="L3040" s="2"/>
      <c r="M3040" s="16">
        <v>0</v>
      </c>
      <c r="N3040" s="2"/>
      <c r="O3040" s="16">
        <v>0</v>
      </c>
      <c r="P3040" s="2"/>
      <c r="Q3040" s="16">
        <f t="shared" si="92"/>
        <v>0</v>
      </c>
    </row>
    <row r="3041" spans="1:22" ht="11.85" hidden="1" customHeight="1" x14ac:dyDescent="0.2">
      <c r="A3041" s="3" t="s">
        <v>1342</v>
      </c>
      <c r="C3041" s="2">
        <v>0</v>
      </c>
      <c r="D3041" s="2"/>
      <c r="E3041" s="2">
        <v>0</v>
      </c>
      <c r="F3041" s="2"/>
      <c r="G3041" s="2">
        <v>0</v>
      </c>
      <c r="H3041" s="2"/>
      <c r="I3041" s="2">
        <v>0</v>
      </c>
      <c r="J3041" s="2"/>
      <c r="K3041" s="4">
        <v>0</v>
      </c>
      <c r="L3041" s="2"/>
      <c r="M3041" s="4">
        <v>0</v>
      </c>
      <c r="N3041" s="2"/>
      <c r="O3041" s="4">
        <v>0</v>
      </c>
      <c r="P3041" s="2"/>
      <c r="Q3041" s="4">
        <f t="shared" si="92"/>
        <v>0</v>
      </c>
    </row>
    <row r="3042" spans="1:22" ht="11.85" hidden="1" customHeight="1" x14ac:dyDescent="0.2">
      <c r="A3042" s="3" t="s">
        <v>1343</v>
      </c>
      <c r="C3042" s="20">
        <v>0</v>
      </c>
      <c r="D3042" s="20"/>
      <c r="E3042" s="20">
        <v>0</v>
      </c>
      <c r="F3042" s="20"/>
      <c r="G3042" s="20">
        <v>0</v>
      </c>
      <c r="H3042" s="20"/>
      <c r="I3042" s="20">
        <v>0</v>
      </c>
      <c r="J3042" s="20"/>
      <c r="K3042" s="21">
        <v>0</v>
      </c>
      <c r="L3042" s="20"/>
      <c r="M3042" s="21">
        <v>0</v>
      </c>
      <c r="N3042" s="20"/>
      <c r="O3042" s="21">
        <v>0</v>
      </c>
      <c r="P3042" s="20"/>
      <c r="Q3042" s="4">
        <f t="shared" si="92"/>
        <v>0</v>
      </c>
    </row>
    <row r="3043" spans="1:22" ht="11.85" hidden="1" customHeight="1" x14ac:dyDescent="0.2">
      <c r="A3043" s="3" t="s">
        <v>1344</v>
      </c>
      <c r="C3043" s="15">
        <v>0</v>
      </c>
      <c r="D3043" s="2"/>
      <c r="E3043" s="15">
        <v>0</v>
      </c>
      <c r="F3043" s="2"/>
      <c r="G3043" s="15">
        <v>0</v>
      </c>
      <c r="H3043" s="2"/>
      <c r="I3043" s="15">
        <v>0</v>
      </c>
      <c r="J3043" s="2"/>
      <c r="K3043" s="16">
        <v>0</v>
      </c>
      <c r="L3043" s="2"/>
      <c r="M3043" s="16">
        <v>0</v>
      </c>
      <c r="N3043" s="2"/>
      <c r="O3043" s="16">
        <v>0</v>
      </c>
      <c r="P3043" s="2"/>
      <c r="Q3043" s="16">
        <f t="shared" si="92"/>
        <v>0</v>
      </c>
      <c r="R3043" s="2"/>
    </row>
    <row r="3044" spans="1:22" ht="11.85" customHeight="1" x14ac:dyDescent="0.2">
      <c r="A3044" s="3" t="s">
        <v>318</v>
      </c>
      <c r="C3044" s="2">
        <f>SUM(C3038:C3043)</f>
        <v>0</v>
      </c>
      <c r="D3044" s="2"/>
      <c r="E3044" s="2">
        <f>SUM(E3038:E3043)</f>
        <v>0</v>
      </c>
      <c r="F3044" s="2"/>
      <c r="G3044" s="2">
        <f>SUM(G3038:G3043)</f>
        <v>265000</v>
      </c>
      <c r="H3044" s="2"/>
      <c r="I3044" s="2">
        <f>SUM(I3038:I3043)</f>
        <v>120000</v>
      </c>
      <c r="J3044" s="2"/>
      <c r="K3044" s="4">
        <f>SUM(K3038:K3043)</f>
        <v>120000</v>
      </c>
      <c r="L3044" s="2"/>
      <c r="M3044" s="4">
        <f>SUM(M3038:M3043)</f>
        <v>120000</v>
      </c>
      <c r="N3044" s="2"/>
      <c r="O3044" s="4">
        <f>SUM(O3038:O3043)</f>
        <v>0</v>
      </c>
      <c r="P3044" s="2"/>
      <c r="Q3044" s="4">
        <f>SUM(Q3038:Q3043)</f>
        <v>120000</v>
      </c>
    </row>
    <row r="3045" spans="1:22" ht="11.85" customHeight="1" x14ac:dyDescent="0.2">
      <c r="D3045" s="2"/>
      <c r="F3045" s="2"/>
      <c r="H3045" s="2"/>
      <c r="J3045" s="2"/>
      <c r="L3045" s="2"/>
      <c r="N3045" s="2"/>
      <c r="P3045" s="2"/>
      <c r="T3045" s="14"/>
    </row>
    <row r="3046" spans="1:22" ht="11.85" customHeight="1" x14ac:dyDescent="0.2">
      <c r="A3046" s="3" t="s">
        <v>1245</v>
      </c>
      <c r="C3046" s="2">
        <f>C2977+C2995+C3018+C3022+C3035+C3044</f>
        <v>0</v>
      </c>
      <c r="D3046" s="2"/>
      <c r="E3046" s="2">
        <f>E2977+E2995+E3018+E3022+E3035+E3044</f>
        <v>0</v>
      </c>
      <c r="F3046" s="2"/>
      <c r="G3046" s="2">
        <f>G2977+G2995+G3018+G3022+G3035+G3044</f>
        <v>709765.5</v>
      </c>
      <c r="H3046" s="2"/>
      <c r="I3046" s="2">
        <f>I2977+I2995+I3018+I3022+I3035+I3044</f>
        <v>920425</v>
      </c>
      <c r="J3046" s="2"/>
      <c r="K3046" s="4">
        <f>K2977+K2995+K3018+K3022+K3035+K3044</f>
        <v>957425</v>
      </c>
      <c r="L3046" s="2"/>
      <c r="M3046" s="4">
        <f>M2977+M2995+M3018+M3022+M3035+M3044</f>
        <v>824325</v>
      </c>
      <c r="N3046" s="2"/>
      <c r="O3046" s="4">
        <f>O2977+O2995+O3018+O3022+O3035+O3044</f>
        <v>33000</v>
      </c>
      <c r="P3046" s="2"/>
      <c r="Q3046" s="4">
        <f>Q2977+Q2995+Q3018+Q3022+Q3035+Q3044</f>
        <v>857325</v>
      </c>
      <c r="R3046" s="2"/>
      <c r="U3046" s="17"/>
      <c r="V3046" s="2"/>
    </row>
    <row r="3047" spans="1:22" ht="11.85" customHeight="1" x14ac:dyDescent="0.2"/>
    <row r="3048" spans="1:22" ht="11.85" customHeight="1" x14ac:dyDescent="0.2"/>
    <row r="3049" spans="1:22" ht="11.85" customHeight="1" x14ac:dyDescent="0.2"/>
    <row r="3050" spans="1:22" ht="11.85" customHeight="1" x14ac:dyDescent="0.2"/>
    <row r="3051" spans="1:22" ht="11.85" customHeight="1" x14ac:dyDescent="0.2"/>
    <row r="3052" spans="1:22" ht="11.85" customHeight="1" x14ac:dyDescent="0.2"/>
    <row r="3053" spans="1:22" ht="11.85" customHeight="1" x14ac:dyDescent="0.2"/>
    <row r="3054" spans="1:22" ht="11.85" customHeight="1" x14ac:dyDescent="0.2"/>
    <row r="3055" spans="1:22" ht="11.85" customHeight="1" x14ac:dyDescent="0.2"/>
    <row r="3056" spans="1:22" ht="11.85" customHeight="1" x14ac:dyDescent="0.2"/>
    <row r="3057" ht="11.85" customHeight="1" x14ac:dyDescent="0.2"/>
    <row r="3058" ht="11.85" customHeight="1" x14ac:dyDescent="0.2"/>
    <row r="3059" ht="11.85" customHeight="1" x14ac:dyDescent="0.2"/>
    <row r="3060" ht="11.85" customHeight="1" x14ac:dyDescent="0.2"/>
    <row r="3061" ht="11.85" customHeight="1" x14ac:dyDescent="0.2"/>
    <row r="3062" ht="11.85" customHeight="1" x14ac:dyDescent="0.2"/>
    <row r="3063" ht="11.85" customHeight="1" x14ac:dyDescent="0.2"/>
    <row r="3064" ht="11.85" customHeight="1" x14ac:dyDescent="0.2"/>
    <row r="3065" ht="11.85" customHeight="1" x14ac:dyDescent="0.2"/>
    <row r="3066" ht="11.85" customHeight="1" x14ac:dyDescent="0.2"/>
    <row r="3067" ht="11.85" customHeight="1" x14ac:dyDescent="0.2"/>
    <row r="3068" ht="11.85" customHeight="1" x14ac:dyDescent="0.2"/>
    <row r="3069" ht="11.85" customHeight="1" x14ac:dyDescent="0.2"/>
    <row r="3070" ht="11.85" customHeight="1" x14ac:dyDescent="0.2"/>
    <row r="3071" ht="11.85" customHeight="1" x14ac:dyDescent="0.2"/>
    <row r="3072" ht="11.85" customHeight="1" x14ac:dyDescent="0.2"/>
    <row r="3073" spans="1:5" ht="11.85" customHeight="1" x14ac:dyDescent="0.2"/>
    <row r="3074" spans="1:5" ht="11.85" customHeight="1" x14ac:dyDescent="0.2"/>
    <row r="3075" spans="1:5" ht="11.85" customHeight="1" x14ac:dyDescent="0.2"/>
    <row r="3076" spans="1:5" ht="11.85" customHeight="1" x14ac:dyDescent="0.2"/>
    <row r="3077" spans="1:5" ht="11.85" customHeight="1" x14ac:dyDescent="0.2"/>
    <row r="3078" spans="1:5" ht="11.85" customHeight="1" x14ac:dyDescent="0.2"/>
    <row r="3079" spans="1:5" ht="11.85" customHeight="1" x14ac:dyDescent="0.2"/>
    <row r="3080" spans="1:5" ht="11.85" customHeight="1" x14ac:dyDescent="0.2"/>
    <row r="3081" spans="1:5" ht="11.85" customHeight="1" x14ac:dyDescent="0.2"/>
    <row r="3082" spans="1:5" ht="11.85" customHeight="1" x14ac:dyDescent="0.2"/>
    <row r="3083" spans="1:5" ht="11.85" customHeight="1" x14ac:dyDescent="0.2"/>
    <row r="3084" spans="1:5" ht="11.85" customHeight="1" x14ac:dyDescent="0.2"/>
    <row r="3085" spans="1:5" ht="11.85" customHeight="1" x14ac:dyDescent="0.2"/>
    <row r="3086" spans="1:5" ht="11.85" customHeight="1" x14ac:dyDescent="0.2"/>
    <row r="3087" spans="1:5" ht="11.85" customHeight="1" x14ac:dyDescent="0.2"/>
    <row r="3088" spans="1:5" ht="11.85" customHeight="1" x14ac:dyDescent="0.2">
      <c r="A3088" s="1"/>
      <c r="B3088" s="1"/>
      <c r="E3088" s="2" t="str">
        <f>$E$1</f>
        <v>CITY OF BRADY</v>
      </c>
    </row>
    <row r="3089" spans="1:22" ht="11.85" customHeight="1" x14ac:dyDescent="0.2">
      <c r="E3089" s="2" t="str">
        <f>$E$2</f>
        <v>BUDGET REPORT</v>
      </c>
    </row>
    <row r="3090" spans="1:22" ht="11.85" customHeight="1" x14ac:dyDescent="0.2">
      <c r="E3090" s="2" t="str">
        <f>$E$3</f>
        <v>FISCAL YEAR 2019 - 2020</v>
      </c>
    </row>
    <row r="3091" spans="1:22" ht="11.85" customHeight="1" x14ac:dyDescent="0.2">
      <c r="A3091" s="3" t="s">
        <v>1251</v>
      </c>
    </row>
    <row r="3092" spans="1:22" ht="11.85" customHeight="1" x14ac:dyDescent="0.2">
      <c r="A3092" s="3" t="s">
        <v>1345</v>
      </c>
    </row>
    <row r="3093" spans="1:22" ht="11.85" customHeight="1" x14ac:dyDescent="0.2">
      <c r="I3093" s="55" t="str">
        <f>$I$6</f>
        <v>(----- 2018-2019 ------)</v>
      </c>
      <c r="J3093" s="55"/>
      <c r="K3093" s="55"/>
      <c r="L3093" s="6"/>
      <c r="M3093" s="55" t="str">
        <f>$M$6</f>
        <v>2019-2020</v>
      </c>
      <c r="N3093" s="55"/>
      <c r="O3093" s="55"/>
      <c r="P3093" s="55"/>
      <c r="Q3093" s="55"/>
    </row>
    <row r="3094" spans="1:22" ht="11.85" customHeight="1" x14ac:dyDescent="0.2">
      <c r="C3094" s="7" t="str">
        <f>$C$7</f>
        <v>2015-2016</v>
      </c>
      <c r="D3094" s="6"/>
      <c r="E3094" s="7" t="str">
        <f>$E$7</f>
        <v>2016-2017</v>
      </c>
      <c r="F3094" s="6"/>
      <c r="G3094" s="7" t="str">
        <f>$G$7</f>
        <v>2017-2018</v>
      </c>
      <c r="H3094" s="6"/>
      <c r="I3094" s="7" t="s">
        <v>9</v>
      </c>
      <c r="J3094" s="6"/>
      <c r="K3094" s="8" t="str">
        <f>+$K$7</f>
        <v>PROJECTED</v>
      </c>
      <c r="L3094" s="6"/>
      <c r="M3094" s="8" t="str">
        <f>$M$7</f>
        <v>2019-2020</v>
      </c>
      <c r="N3094" s="6"/>
      <c r="O3094" s="8" t="str">
        <f>$O$7</f>
        <v>2019-2020</v>
      </c>
      <c r="P3094" s="6"/>
      <c r="Q3094" s="8" t="str">
        <f>$Q$7</f>
        <v>APPROVED</v>
      </c>
    </row>
    <row r="3095" spans="1:22" ht="11.85" customHeight="1" x14ac:dyDescent="0.2">
      <c r="A3095" s="9" t="s">
        <v>257</v>
      </c>
      <c r="C3095" s="10" t="s">
        <v>12</v>
      </c>
      <c r="D3095" s="6"/>
      <c r="E3095" s="10" t="s">
        <v>12</v>
      </c>
      <c r="F3095" s="6"/>
      <c r="G3095" s="10" t="s">
        <v>12</v>
      </c>
      <c r="H3095" s="6"/>
      <c r="I3095" s="10" t="s">
        <v>13</v>
      </c>
      <c r="J3095" s="6"/>
      <c r="K3095" s="11" t="s">
        <v>13</v>
      </c>
      <c r="L3095" s="6"/>
      <c r="M3095" s="11" t="str">
        <f>$M$8</f>
        <v>BASE</v>
      </c>
      <c r="N3095" s="6"/>
      <c r="O3095" s="11" t="str">
        <f>$O$8</f>
        <v>SUPPLEMENTAL</v>
      </c>
      <c r="P3095" s="6"/>
      <c r="Q3095" s="11" t="str">
        <f>$Q$8</f>
        <v>BUDGET</v>
      </c>
    </row>
    <row r="3096" spans="1:22" ht="11.85" customHeight="1" x14ac:dyDescent="0.2"/>
    <row r="3097" spans="1:22" ht="11.85" customHeight="1" x14ac:dyDescent="0.2">
      <c r="A3097" s="13" t="s">
        <v>270</v>
      </c>
      <c r="D3097" s="2"/>
      <c r="F3097" s="2"/>
      <c r="H3097" s="2"/>
      <c r="J3097" s="2"/>
      <c r="L3097" s="2"/>
      <c r="N3097" s="2"/>
      <c r="P3097" s="2"/>
    </row>
    <row r="3098" spans="1:22" ht="11.85" customHeight="1" x14ac:dyDescent="0.2">
      <c r="A3098" s="3" t="s">
        <v>1346</v>
      </c>
      <c r="C3098" s="2">
        <v>0</v>
      </c>
      <c r="D3098" s="2"/>
      <c r="E3098" s="2">
        <v>0</v>
      </c>
      <c r="F3098" s="2"/>
      <c r="G3098" s="2">
        <v>673024.44</v>
      </c>
      <c r="H3098" s="2"/>
      <c r="I3098" s="2">
        <v>0</v>
      </c>
      <c r="J3098" s="2"/>
      <c r="K3098" s="4">
        <v>491524</v>
      </c>
      <c r="L3098" s="2"/>
      <c r="M3098" s="4">
        <v>0</v>
      </c>
      <c r="N3098" s="2"/>
      <c r="O3098" s="4">
        <v>0</v>
      </c>
      <c r="P3098" s="2"/>
      <c r="Q3098" s="4">
        <f>M3098+O3098</f>
        <v>0</v>
      </c>
      <c r="T3098" s="14"/>
    </row>
    <row r="3099" spans="1:22" ht="11.85" customHeight="1" x14ac:dyDescent="0.2">
      <c r="A3099" s="3" t="s">
        <v>1347</v>
      </c>
      <c r="C3099" s="2">
        <v>0</v>
      </c>
      <c r="D3099" s="2"/>
      <c r="E3099" s="2">
        <v>0</v>
      </c>
      <c r="F3099" s="2"/>
      <c r="G3099" s="2">
        <v>16260.66</v>
      </c>
      <c r="H3099" s="2"/>
      <c r="I3099" s="2">
        <v>0</v>
      </c>
      <c r="J3099" s="2"/>
      <c r="K3099" s="4">
        <v>0</v>
      </c>
      <c r="L3099" s="2"/>
      <c r="M3099" s="4">
        <v>0</v>
      </c>
      <c r="N3099" s="2"/>
      <c r="O3099" s="4">
        <v>0</v>
      </c>
      <c r="P3099" s="2"/>
      <c r="Q3099" s="4">
        <f>M3099+O3099</f>
        <v>0</v>
      </c>
      <c r="T3099" s="14"/>
    </row>
    <row r="3100" spans="1:22" ht="11.85" customHeight="1" x14ac:dyDescent="0.2">
      <c r="A3100" s="3" t="s">
        <v>1348</v>
      </c>
      <c r="C3100" s="2">
        <v>0</v>
      </c>
      <c r="D3100" s="2"/>
      <c r="E3100" s="2">
        <v>0</v>
      </c>
      <c r="F3100" s="2"/>
      <c r="G3100" s="2">
        <v>0</v>
      </c>
      <c r="H3100" s="2"/>
      <c r="I3100" s="2">
        <v>0</v>
      </c>
      <c r="J3100" s="2"/>
      <c r="K3100" s="4">
        <v>0</v>
      </c>
      <c r="L3100" s="2"/>
      <c r="M3100" s="4">
        <v>0</v>
      </c>
      <c r="N3100" s="2"/>
      <c r="O3100" s="4">
        <v>0</v>
      </c>
      <c r="P3100" s="2"/>
      <c r="Q3100" s="4">
        <f>M3100+O3100</f>
        <v>0</v>
      </c>
      <c r="T3100" s="14"/>
    </row>
    <row r="3101" spans="1:22" ht="11.85" customHeight="1" x14ac:dyDescent="0.2">
      <c r="A3101" s="3" t="s">
        <v>1349</v>
      </c>
      <c r="C3101" s="15">
        <v>0</v>
      </c>
      <c r="D3101" s="2"/>
      <c r="E3101" s="15">
        <v>0</v>
      </c>
      <c r="F3101" s="2"/>
      <c r="G3101" s="15">
        <v>0</v>
      </c>
      <c r="H3101" s="2"/>
      <c r="I3101" s="15">
        <v>0</v>
      </c>
      <c r="J3101" s="2"/>
      <c r="K3101" s="16">
        <v>0</v>
      </c>
      <c r="L3101" s="2"/>
      <c r="M3101" s="16">
        <v>0</v>
      </c>
      <c r="N3101" s="2"/>
      <c r="O3101" s="16">
        <v>0</v>
      </c>
      <c r="P3101" s="2"/>
      <c r="Q3101" s="16">
        <f>M3101+O3101</f>
        <v>0</v>
      </c>
      <c r="T3101" s="14"/>
      <c r="V3101" s="15"/>
    </row>
    <row r="3102" spans="1:22" ht="11.85" customHeight="1" x14ac:dyDescent="0.2">
      <c r="A3102" s="3" t="s">
        <v>287</v>
      </c>
      <c r="C3102" s="2">
        <f>SUM(C3098:C3101)</f>
        <v>0</v>
      </c>
      <c r="D3102" s="2"/>
      <c r="E3102" s="2">
        <f>SUM(E3098:E3101)</f>
        <v>0</v>
      </c>
      <c r="F3102" s="2"/>
      <c r="G3102" s="2">
        <f>SUM(G3098:G3101)</f>
        <v>689285.1</v>
      </c>
      <c r="H3102" s="2"/>
      <c r="I3102" s="2">
        <f>SUM(I3098:I3101)</f>
        <v>0</v>
      </c>
      <c r="J3102" s="2"/>
      <c r="K3102" s="4">
        <f>SUM(K3098:K3101)</f>
        <v>491524</v>
      </c>
      <c r="L3102" s="2"/>
      <c r="M3102" s="4">
        <f>SUM(M3098:M3101)</f>
        <v>0</v>
      </c>
      <c r="N3102" s="2"/>
      <c r="O3102" s="4">
        <f>SUM(O3098:O3101)</f>
        <v>0</v>
      </c>
      <c r="P3102" s="2"/>
      <c r="Q3102" s="4">
        <f>SUM(Q3098:Q3101)</f>
        <v>0</v>
      </c>
    </row>
    <row r="3103" spans="1:22" ht="11.85" customHeight="1" x14ac:dyDescent="0.2">
      <c r="D3103" s="2"/>
      <c r="F3103" s="2"/>
      <c r="H3103" s="2"/>
      <c r="J3103" s="2"/>
      <c r="L3103" s="2"/>
      <c r="N3103" s="2"/>
      <c r="P3103" s="2"/>
    </row>
    <row r="3104" spans="1:22" ht="11.85" customHeight="1" x14ac:dyDescent="0.2">
      <c r="A3104" s="13" t="s">
        <v>314</v>
      </c>
      <c r="D3104" s="2"/>
      <c r="F3104" s="2"/>
      <c r="H3104" s="2"/>
      <c r="J3104" s="2"/>
      <c r="L3104" s="2"/>
      <c r="N3104" s="2"/>
      <c r="P3104" s="2"/>
    </row>
    <row r="3105" spans="1:22" ht="11.85" customHeight="1" x14ac:dyDescent="0.2">
      <c r="A3105" s="3" t="s">
        <v>1350</v>
      </c>
      <c r="C3105" s="15">
        <v>0</v>
      </c>
      <c r="D3105" s="2"/>
      <c r="E3105" s="15">
        <v>0</v>
      </c>
      <c r="F3105" s="2"/>
      <c r="G3105" s="15">
        <v>0</v>
      </c>
      <c r="H3105" s="2"/>
      <c r="I3105" s="15">
        <v>0</v>
      </c>
      <c r="J3105" s="2"/>
      <c r="K3105" s="16">
        <v>0</v>
      </c>
      <c r="L3105" s="2"/>
      <c r="M3105" s="16">
        <v>0</v>
      </c>
      <c r="N3105" s="2"/>
      <c r="O3105" s="16">
        <v>0</v>
      </c>
      <c r="P3105" s="2"/>
      <c r="Q3105" s="16">
        <f>M3105+O3105</f>
        <v>0</v>
      </c>
    </row>
    <row r="3106" spans="1:22" ht="11.85" customHeight="1" x14ac:dyDescent="0.2">
      <c r="A3106" s="3" t="s">
        <v>318</v>
      </c>
      <c r="C3106" s="2">
        <f>SUM(C3105:C3105)</f>
        <v>0</v>
      </c>
      <c r="D3106" s="2"/>
      <c r="E3106" s="2">
        <f>SUM(E3105:E3105)</f>
        <v>0</v>
      </c>
      <c r="F3106" s="2"/>
      <c r="G3106" s="2">
        <f>SUM(G3105:G3105)</f>
        <v>0</v>
      </c>
      <c r="H3106" s="2"/>
      <c r="I3106" s="2">
        <f>SUM(I3105:I3105)</f>
        <v>0</v>
      </c>
      <c r="J3106" s="2"/>
      <c r="K3106" s="4">
        <f>SUM(K3105:K3105)</f>
        <v>0</v>
      </c>
      <c r="L3106" s="2"/>
      <c r="M3106" s="4">
        <f>SUM(M3105:M3105)</f>
        <v>0</v>
      </c>
      <c r="N3106" s="2"/>
      <c r="O3106" s="4">
        <f>SUM(O3105:O3105)</f>
        <v>0</v>
      </c>
      <c r="P3106" s="2"/>
      <c r="Q3106" s="4">
        <f>SUM(Q3105:Q3105)</f>
        <v>0</v>
      </c>
      <c r="V3106" s="39"/>
    </row>
    <row r="3107" spans="1:22" ht="11.85" customHeight="1" x14ac:dyDescent="0.2">
      <c r="D3107" s="2"/>
      <c r="F3107" s="2"/>
      <c r="H3107" s="2"/>
      <c r="J3107" s="2"/>
      <c r="L3107" s="2"/>
      <c r="N3107" s="2"/>
      <c r="P3107" s="2"/>
      <c r="T3107" s="14"/>
    </row>
    <row r="3108" spans="1:22" ht="11.85" customHeight="1" x14ac:dyDescent="0.2">
      <c r="A3108" s="3" t="s">
        <v>1351</v>
      </c>
      <c r="C3108" s="2">
        <f>+C3102+C3106</f>
        <v>0</v>
      </c>
      <c r="D3108" s="2"/>
      <c r="E3108" s="2">
        <f>+E3102+E3106</f>
        <v>0</v>
      </c>
      <c r="F3108" s="2"/>
      <c r="G3108" s="2">
        <f>+G3102+G3106</f>
        <v>689285.1</v>
      </c>
      <c r="H3108" s="2"/>
      <c r="I3108" s="2">
        <f>+I3102+I3106</f>
        <v>0</v>
      </c>
      <c r="J3108" s="2"/>
      <c r="K3108" s="4">
        <f>+K3102+K3106</f>
        <v>491524</v>
      </c>
      <c r="L3108" s="4"/>
      <c r="M3108" s="4">
        <f>+M3102+M3106</f>
        <v>0</v>
      </c>
      <c r="N3108" s="4"/>
      <c r="O3108" s="4">
        <f>+O3102+O3106</f>
        <v>0</v>
      </c>
      <c r="P3108" s="4"/>
      <c r="Q3108" s="4">
        <f>+Q3102+Q3106</f>
        <v>0</v>
      </c>
      <c r="R3108" s="2"/>
      <c r="U3108" s="17"/>
    </row>
    <row r="3109" spans="1:22" ht="11.85" customHeight="1" x14ac:dyDescent="0.2">
      <c r="D3109" s="2"/>
      <c r="F3109" s="2"/>
      <c r="H3109" s="2"/>
      <c r="J3109" s="2"/>
      <c r="L3109" s="2"/>
      <c r="N3109" s="2"/>
      <c r="P3109" s="2"/>
      <c r="T3109" s="14"/>
    </row>
    <row r="3110" spans="1:22" ht="11.85" customHeight="1" x14ac:dyDescent="0.2"/>
    <row r="3111" spans="1:22" ht="11.85" customHeight="1" x14ac:dyDescent="0.2"/>
    <row r="3112" spans="1:22" ht="11.85" customHeight="1" x14ac:dyDescent="0.2"/>
    <row r="3113" spans="1:22" ht="11.85" customHeight="1" x14ac:dyDescent="0.2"/>
    <row r="3114" spans="1:22" ht="11.85" customHeight="1" x14ac:dyDescent="0.2"/>
    <row r="3115" spans="1:22" ht="11.85" customHeight="1" x14ac:dyDescent="0.2"/>
    <row r="3116" spans="1:22" ht="11.85" customHeight="1" x14ac:dyDescent="0.2"/>
    <row r="3117" spans="1:22" ht="11.85" customHeight="1" x14ac:dyDescent="0.2"/>
    <row r="3118" spans="1:22" ht="11.85" customHeight="1" x14ac:dyDescent="0.2"/>
    <row r="3119" spans="1:22" ht="11.85" customHeight="1" x14ac:dyDescent="0.2"/>
    <row r="3120" spans="1:22" ht="11.85" customHeight="1" x14ac:dyDescent="0.2"/>
    <row r="3121" ht="11.85" customHeight="1" x14ac:dyDescent="0.2"/>
    <row r="3122" ht="11.85" customHeight="1" x14ac:dyDescent="0.2"/>
    <row r="3123" ht="11.85" customHeight="1" x14ac:dyDescent="0.2"/>
    <row r="3124" ht="11.85" customHeight="1" x14ac:dyDescent="0.2"/>
    <row r="3125" ht="11.85" customHeight="1" x14ac:dyDescent="0.2"/>
    <row r="3126" ht="11.85" customHeight="1" x14ac:dyDescent="0.2"/>
    <row r="3127" ht="11.85" customHeight="1" x14ac:dyDescent="0.2"/>
    <row r="3128" ht="11.85" customHeight="1" x14ac:dyDescent="0.2"/>
    <row r="3129" ht="11.85" customHeight="1" x14ac:dyDescent="0.2"/>
    <row r="3130" ht="11.85" customHeight="1" x14ac:dyDescent="0.2"/>
    <row r="3131" ht="11.85" customHeight="1" x14ac:dyDescent="0.2"/>
    <row r="3132" ht="11.85" customHeight="1" x14ac:dyDescent="0.2"/>
    <row r="3133" ht="11.85" customHeight="1" x14ac:dyDescent="0.2"/>
    <row r="3134" ht="11.85" customHeight="1" x14ac:dyDescent="0.2"/>
    <row r="3135" ht="11.85" customHeight="1" x14ac:dyDescent="0.2"/>
    <row r="3136" ht="11.85" customHeight="1" x14ac:dyDescent="0.2"/>
    <row r="3137" spans="1:34" ht="11.85" customHeight="1" x14ac:dyDescent="0.2"/>
    <row r="3138" spans="1:34" ht="11.85" customHeight="1" x14ac:dyDescent="0.2"/>
    <row r="3139" spans="1:34" ht="11.85" customHeight="1" x14ac:dyDescent="0.2"/>
    <row r="3140" spans="1:34" ht="11.85" customHeight="1" x14ac:dyDescent="0.2"/>
    <row r="3141" spans="1:34" ht="11.85" customHeight="1" x14ac:dyDescent="0.2"/>
    <row r="3142" spans="1:34" ht="11.85" customHeight="1" x14ac:dyDescent="0.2"/>
    <row r="3143" spans="1:34" s="5" customFormat="1" ht="11.85" customHeight="1" x14ac:dyDescent="0.2">
      <c r="A3143" s="3"/>
      <c r="B3143" s="3"/>
      <c r="C3143" s="2"/>
      <c r="D3143" s="3"/>
      <c r="E3143" s="2"/>
      <c r="F3143" s="3"/>
      <c r="G3143" s="2"/>
      <c r="H3143" s="3"/>
      <c r="I3143" s="2"/>
      <c r="J3143" s="3"/>
      <c r="K3143" s="4"/>
      <c r="L3143" s="3"/>
      <c r="M3143" s="4"/>
      <c r="N3143" s="3"/>
      <c r="O3143" s="4"/>
      <c r="P3143" s="3"/>
      <c r="Q3143" s="4"/>
      <c r="R3143" s="3"/>
      <c r="S3143" s="4"/>
      <c r="U3143" s="3"/>
      <c r="V3143" s="3"/>
      <c r="W3143" s="3"/>
      <c r="X3143" s="3"/>
      <c r="Y3143" s="3"/>
      <c r="Z3143" s="3"/>
      <c r="AA3143" s="3"/>
      <c r="AB3143" s="3"/>
      <c r="AC3143" s="3"/>
      <c r="AD3143" s="3"/>
      <c r="AE3143" s="3"/>
      <c r="AF3143" s="3"/>
      <c r="AG3143" s="3"/>
      <c r="AH3143" s="3"/>
    </row>
    <row r="3144" spans="1:34" s="5" customFormat="1" ht="11.85" customHeight="1" x14ac:dyDescent="0.2">
      <c r="A3144" s="3"/>
      <c r="B3144" s="3"/>
      <c r="C3144" s="2"/>
      <c r="D3144" s="3"/>
      <c r="E3144" s="2"/>
      <c r="F3144" s="3"/>
      <c r="G3144" s="2"/>
      <c r="H3144" s="3"/>
      <c r="I3144" s="2"/>
      <c r="J3144" s="3"/>
      <c r="K3144" s="4"/>
      <c r="L3144" s="3"/>
      <c r="M3144" s="4"/>
      <c r="N3144" s="3"/>
      <c r="O3144" s="4"/>
      <c r="P3144" s="3"/>
      <c r="Q3144" s="4"/>
      <c r="R3144" s="3"/>
      <c r="S3144" s="4"/>
      <c r="U3144" s="3"/>
      <c r="V3144" s="3"/>
      <c r="W3144" s="3"/>
      <c r="X3144" s="3"/>
      <c r="Y3144" s="3"/>
      <c r="Z3144" s="3"/>
      <c r="AA3144" s="3"/>
      <c r="AB3144" s="3"/>
      <c r="AC3144" s="3"/>
      <c r="AD3144" s="3"/>
      <c r="AE3144" s="3"/>
      <c r="AF3144" s="3"/>
      <c r="AG3144" s="3"/>
      <c r="AH3144" s="3"/>
    </row>
    <row r="3145" spans="1:34" s="5" customFormat="1" ht="11.85" customHeight="1" x14ac:dyDescent="0.2">
      <c r="A3145" s="3"/>
      <c r="B3145" s="3"/>
      <c r="C3145" s="2"/>
      <c r="D3145" s="3"/>
      <c r="E3145" s="2"/>
      <c r="F3145" s="3"/>
      <c r="G3145" s="2"/>
      <c r="H3145" s="3"/>
      <c r="I3145" s="2"/>
      <c r="J3145" s="3"/>
      <c r="K3145" s="4"/>
      <c r="L3145" s="3"/>
      <c r="M3145" s="4"/>
      <c r="N3145" s="3"/>
      <c r="O3145" s="4"/>
      <c r="P3145" s="3"/>
      <c r="Q3145" s="4"/>
      <c r="R3145" s="3"/>
      <c r="S3145" s="4"/>
      <c r="U3145" s="3"/>
      <c r="V3145" s="3"/>
      <c r="W3145" s="3"/>
      <c r="X3145" s="3"/>
      <c r="Y3145" s="3"/>
      <c r="Z3145" s="3"/>
      <c r="AA3145" s="3"/>
      <c r="AB3145" s="3"/>
      <c r="AC3145" s="3"/>
      <c r="AD3145" s="3"/>
      <c r="AE3145" s="3"/>
      <c r="AF3145" s="3"/>
      <c r="AG3145" s="3"/>
      <c r="AH3145" s="3"/>
    </row>
    <row r="3146" spans="1:34" s="5" customFormat="1" ht="11.85" customHeight="1" x14ac:dyDescent="0.2">
      <c r="A3146" s="3"/>
      <c r="B3146" s="3"/>
      <c r="C3146" s="2"/>
      <c r="D3146" s="3"/>
      <c r="E3146" s="2"/>
      <c r="F3146" s="3"/>
      <c r="G3146" s="2"/>
      <c r="H3146" s="3"/>
      <c r="I3146" s="2"/>
      <c r="J3146" s="3"/>
      <c r="K3146" s="4"/>
      <c r="L3146" s="3"/>
      <c r="M3146" s="4"/>
      <c r="N3146" s="3"/>
      <c r="O3146" s="4"/>
      <c r="P3146" s="3"/>
      <c r="Q3146" s="4"/>
      <c r="R3146" s="3"/>
      <c r="S3146" s="4"/>
      <c r="U3146" s="3"/>
      <c r="V3146" s="3"/>
      <c r="W3146" s="3"/>
      <c r="X3146" s="3"/>
      <c r="Y3146" s="3"/>
      <c r="Z3146" s="3"/>
      <c r="AA3146" s="3"/>
      <c r="AB3146" s="3"/>
      <c r="AC3146" s="3"/>
      <c r="AD3146" s="3"/>
      <c r="AE3146" s="3"/>
      <c r="AF3146" s="3"/>
      <c r="AG3146" s="3"/>
      <c r="AH3146" s="3"/>
    </row>
    <row r="3147" spans="1:34" s="5" customFormat="1" ht="11.85" customHeight="1" x14ac:dyDescent="0.2">
      <c r="A3147" s="3"/>
      <c r="B3147" s="3"/>
      <c r="C3147" s="2"/>
      <c r="D3147" s="3"/>
      <c r="E3147" s="2"/>
      <c r="F3147" s="3"/>
      <c r="G3147" s="2"/>
      <c r="H3147" s="3"/>
      <c r="I3147" s="2"/>
      <c r="J3147" s="3"/>
      <c r="K3147" s="4"/>
      <c r="L3147" s="3"/>
      <c r="M3147" s="4"/>
      <c r="N3147" s="3"/>
      <c r="O3147" s="4"/>
      <c r="P3147" s="3"/>
      <c r="Q3147" s="4"/>
      <c r="R3147" s="3"/>
      <c r="S3147" s="4"/>
      <c r="U3147" s="3"/>
      <c r="V3147" s="3"/>
      <c r="W3147" s="3"/>
      <c r="X3147" s="3"/>
      <c r="Y3147" s="3"/>
      <c r="Z3147" s="3"/>
      <c r="AA3147" s="3"/>
      <c r="AB3147" s="3"/>
      <c r="AC3147" s="3"/>
      <c r="AD3147" s="3"/>
      <c r="AE3147" s="3"/>
      <c r="AF3147" s="3"/>
      <c r="AG3147" s="3"/>
      <c r="AH3147" s="3"/>
    </row>
    <row r="3148" spans="1:34" s="5" customFormat="1" ht="11.85" customHeight="1" x14ac:dyDescent="0.2">
      <c r="A3148" s="3"/>
      <c r="B3148" s="3"/>
      <c r="C3148" s="2"/>
      <c r="D3148" s="3"/>
      <c r="E3148" s="2"/>
      <c r="F3148" s="3"/>
      <c r="G3148" s="2"/>
      <c r="H3148" s="3"/>
      <c r="I3148" s="2"/>
      <c r="J3148" s="3"/>
      <c r="K3148" s="4"/>
      <c r="L3148" s="3"/>
      <c r="M3148" s="4"/>
      <c r="N3148" s="3"/>
      <c r="O3148" s="4"/>
      <c r="P3148" s="3"/>
      <c r="Q3148" s="4"/>
      <c r="R3148" s="3"/>
      <c r="S3148" s="4"/>
      <c r="U3148" s="3"/>
      <c r="V3148" s="3"/>
      <c r="W3148" s="3"/>
      <c r="X3148" s="3"/>
      <c r="Y3148" s="3"/>
      <c r="Z3148" s="3"/>
      <c r="AA3148" s="3"/>
      <c r="AB3148" s="3"/>
      <c r="AC3148" s="3"/>
      <c r="AD3148" s="3"/>
      <c r="AE3148" s="3"/>
      <c r="AF3148" s="3"/>
      <c r="AG3148" s="3"/>
      <c r="AH3148" s="3"/>
    </row>
    <row r="3149" spans="1:34" s="5" customFormat="1" ht="11.85" customHeight="1" x14ac:dyDescent="0.2">
      <c r="A3149" s="3"/>
      <c r="B3149" s="3"/>
      <c r="C3149" s="2"/>
      <c r="D3149" s="3"/>
      <c r="E3149" s="2"/>
      <c r="F3149" s="3"/>
      <c r="G3149" s="2"/>
      <c r="H3149" s="3"/>
      <c r="I3149" s="2"/>
      <c r="J3149" s="3"/>
      <c r="K3149" s="4"/>
      <c r="L3149" s="3"/>
      <c r="M3149" s="4"/>
      <c r="N3149" s="3"/>
      <c r="O3149" s="4"/>
      <c r="P3149" s="3"/>
      <c r="Q3149" s="4"/>
      <c r="R3149" s="3"/>
      <c r="S3149" s="4"/>
      <c r="U3149" s="3"/>
      <c r="V3149" s="3"/>
      <c r="W3149" s="3"/>
      <c r="X3149" s="3"/>
      <c r="Y3149" s="3"/>
      <c r="Z3149" s="3"/>
      <c r="AA3149" s="3"/>
      <c r="AB3149" s="3"/>
      <c r="AC3149" s="3"/>
      <c r="AD3149" s="3"/>
      <c r="AE3149" s="3"/>
      <c r="AF3149" s="3"/>
      <c r="AG3149" s="3"/>
      <c r="AH3149" s="3"/>
    </row>
    <row r="3150" spans="1:34" s="5" customFormat="1" ht="11.85" customHeight="1" x14ac:dyDescent="0.2">
      <c r="A3150" s="1"/>
      <c r="B3150" s="1"/>
      <c r="C3150" s="2"/>
      <c r="D3150" s="3"/>
      <c r="E3150" s="2" t="str">
        <f>$E$1</f>
        <v>CITY OF BRADY</v>
      </c>
      <c r="F3150" s="3"/>
      <c r="G3150" s="2"/>
      <c r="H3150" s="3"/>
      <c r="I3150" s="2"/>
      <c r="J3150" s="3"/>
      <c r="K3150" s="4"/>
      <c r="L3150" s="3"/>
      <c r="M3150" s="4"/>
      <c r="N3150" s="3"/>
      <c r="O3150" s="4"/>
      <c r="P3150" s="3"/>
      <c r="Q3150" s="4"/>
      <c r="R3150" s="3"/>
      <c r="S3150" s="4"/>
      <c r="U3150" s="3"/>
      <c r="V3150" s="3"/>
      <c r="W3150" s="3"/>
      <c r="X3150" s="3"/>
      <c r="Y3150" s="3"/>
      <c r="Z3150" s="3"/>
      <c r="AA3150" s="3"/>
      <c r="AB3150" s="3"/>
      <c r="AC3150" s="3"/>
      <c r="AD3150" s="3"/>
      <c r="AE3150" s="3"/>
      <c r="AF3150" s="3"/>
      <c r="AG3150" s="3"/>
      <c r="AH3150" s="3"/>
    </row>
    <row r="3151" spans="1:34" s="5" customFormat="1" ht="11.85" customHeight="1" x14ac:dyDescent="0.2">
      <c r="A3151" s="3"/>
      <c r="B3151" s="3"/>
      <c r="C3151" s="2"/>
      <c r="D3151" s="3"/>
      <c r="E3151" s="2" t="str">
        <f>$E$2</f>
        <v>BUDGET REPORT</v>
      </c>
      <c r="F3151" s="3"/>
      <c r="G3151" s="2"/>
      <c r="H3151" s="3"/>
      <c r="I3151" s="2"/>
      <c r="J3151" s="3"/>
      <c r="K3151" s="4"/>
      <c r="L3151" s="3"/>
      <c r="M3151" s="4"/>
      <c r="N3151" s="3"/>
      <c r="O3151" s="4"/>
      <c r="P3151" s="3"/>
      <c r="Q3151" s="4"/>
      <c r="R3151" s="3"/>
      <c r="S3151" s="4"/>
      <c r="U3151" s="3"/>
      <c r="V3151" s="3"/>
      <c r="W3151" s="3"/>
      <c r="X3151" s="3"/>
      <c r="Y3151" s="3"/>
      <c r="Z3151" s="3"/>
      <c r="AA3151" s="3"/>
      <c r="AB3151" s="3"/>
      <c r="AC3151" s="3"/>
      <c r="AD3151" s="3"/>
      <c r="AE3151" s="3"/>
      <c r="AF3151" s="3"/>
      <c r="AG3151" s="3"/>
      <c r="AH3151" s="3"/>
    </row>
    <row r="3152" spans="1:34" s="5" customFormat="1" ht="11.85" customHeight="1" x14ac:dyDescent="0.2">
      <c r="A3152" s="3"/>
      <c r="B3152" s="3"/>
      <c r="C3152" s="2"/>
      <c r="D3152" s="3"/>
      <c r="E3152" s="2" t="str">
        <f>$E$3</f>
        <v>FISCAL YEAR 2019 - 2020</v>
      </c>
      <c r="F3152" s="3"/>
      <c r="G3152" s="2"/>
      <c r="H3152" s="3"/>
      <c r="I3152" s="2"/>
      <c r="J3152" s="3"/>
      <c r="K3152" s="4"/>
      <c r="L3152" s="3"/>
      <c r="M3152" s="4"/>
      <c r="N3152" s="3"/>
      <c r="O3152" s="4"/>
      <c r="P3152" s="3"/>
      <c r="Q3152" s="4"/>
      <c r="R3152" s="3"/>
      <c r="S3152" s="4"/>
      <c r="U3152" s="3"/>
      <c r="V3152" s="3"/>
      <c r="W3152" s="3"/>
      <c r="X3152" s="3"/>
      <c r="Y3152" s="3"/>
      <c r="Z3152" s="3"/>
      <c r="AA3152" s="3"/>
      <c r="AB3152" s="3"/>
      <c r="AC3152" s="3"/>
      <c r="AD3152" s="3"/>
      <c r="AE3152" s="3"/>
      <c r="AF3152" s="3"/>
      <c r="AG3152" s="3"/>
      <c r="AH3152" s="3"/>
    </row>
    <row r="3153" spans="1:34" s="5" customFormat="1" ht="11.85" customHeight="1" x14ac:dyDescent="0.2">
      <c r="A3153" s="3" t="s">
        <v>1251</v>
      </c>
      <c r="B3153" s="3"/>
      <c r="C3153" s="2"/>
      <c r="D3153" s="3"/>
      <c r="E3153" s="2"/>
      <c r="F3153" s="3"/>
      <c r="G3153" s="2"/>
      <c r="H3153" s="3"/>
      <c r="I3153" s="2"/>
      <c r="J3153" s="3"/>
      <c r="K3153" s="4"/>
      <c r="L3153" s="3"/>
      <c r="M3153" s="4"/>
      <c r="N3153" s="3"/>
      <c r="O3153" s="4"/>
      <c r="P3153" s="3"/>
      <c r="Q3153" s="4"/>
      <c r="R3153" s="3"/>
      <c r="S3153" s="4"/>
      <c r="U3153" s="3"/>
      <c r="V3153" s="3"/>
      <c r="W3153" s="3"/>
      <c r="X3153" s="3"/>
      <c r="Y3153" s="3"/>
      <c r="Z3153" s="3"/>
      <c r="AA3153" s="3"/>
      <c r="AB3153" s="3"/>
      <c r="AC3153" s="3"/>
      <c r="AD3153" s="3"/>
      <c r="AE3153" s="3"/>
      <c r="AF3153" s="3"/>
      <c r="AG3153" s="3"/>
      <c r="AH3153" s="3"/>
    </row>
    <row r="3154" spans="1:34" s="5" customFormat="1" ht="11.85" customHeight="1" x14ac:dyDescent="0.2">
      <c r="A3154" s="3" t="s">
        <v>1352</v>
      </c>
      <c r="B3154" s="3"/>
      <c r="C3154" s="2"/>
      <c r="D3154" s="3"/>
      <c r="E3154" s="2"/>
      <c r="F3154" s="3"/>
      <c r="G3154" s="2"/>
      <c r="H3154" s="3"/>
      <c r="I3154" s="2"/>
      <c r="J3154" s="3"/>
      <c r="K3154" s="4"/>
      <c r="L3154" s="3"/>
      <c r="M3154" s="4"/>
      <c r="N3154" s="3"/>
      <c r="O3154" s="4"/>
      <c r="P3154" s="3"/>
      <c r="Q3154" s="4"/>
      <c r="R3154" s="3"/>
      <c r="S3154" s="4"/>
      <c r="U3154" s="3"/>
      <c r="V3154" s="3"/>
      <c r="W3154" s="3"/>
      <c r="X3154" s="3"/>
      <c r="Y3154" s="3"/>
      <c r="Z3154" s="3"/>
      <c r="AA3154" s="3"/>
      <c r="AB3154" s="3"/>
      <c r="AC3154" s="3"/>
      <c r="AD3154" s="3"/>
      <c r="AE3154" s="3"/>
      <c r="AF3154" s="3"/>
      <c r="AG3154" s="3"/>
      <c r="AH3154" s="3"/>
    </row>
    <row r="3155" spans="1:34" s="5" customFormat="1" ht="11.85" customHeight="1" x14ac:dyDescent="0.2">
      <c r="A3155" s="3"/>
      <c r="B3155" s="3"/>
      <c r="C3155" s="2"/>
      <c r="D3155" s="3"/>
      <c r="E3155" s="2"/>
      <c r="F3155" s="3"/>
      <c r="G3155" s="2"/>
      <c r="H3155" s="3"/>
      <c r="I3155" s="55" t="str">
        <f>$I$6</f>
        <v>(----- 2018-2019 ------)</v>
      </c>
      <c r="J3155" s="55"/>
      <c r="K3155" s="55"/>
      <c r="L3155" s="6"/>
      <c r="M3155" s="55" t="str">
        <f>$M$6</f>
        <v>2019-2020</v>
      </c>
      <c r="N3155" s="55"/>
      <c r="O3155" s="55"/>
      <c r="P3155" s="55"/>
      <c r="Q3155" s="55"/>
      <c r="R3155" s="3"/>
      <c r="S3155" s="4"/>
      <c r="U3155" s="3"/>
      <c r="V3155" s="3"/>
      <c r="W3155" s="3"/>
      <c r="X3155" s="3"/>
      <c r="Y3155" s="3"/>
      <c r="Z3155" s="3"/>
      <c r="AA3155" s="3"/>
      <c r="AB3155" s="3"/>
      <c r="AC3155" s="3"/>
      <c r="AD3155" s="3"/>
      <c r="AE3155" s="3"/>
      <c r="AF3155" s="3"/>
      <c r="AG3155" s="3"/>
      <c r="AH3155" s="3"/>
    </row>
    <row r="3156" spans="1:34" s="5" customFormat="1" ht="11.85" customHeight="1" x14ac:dyDescent="0.2">
      <c r="A3156" s="3"/>
      <c r="B3156" s="3"/>
      <c r="C3156" s="7" t="str">
        <f>$C$7</f>
        <v>2015-2016</v>
      </c>
      <c r="D3156" s="6"/>
      <c r="E3156" s="7" t="str">
        <f>$E$7</f>
        <v>2016-2017</v>
      </c>
      <c r="F3156" s="6"/>
      <c r="G3156" s="7" t="str">
        <f>$G$7</f>
        <v>2017-2018</v>
      </c>
      <c r="H3156" s="6"/>
      <c r="I3156" s="7" t="s">
        <v>9</v>
      </c>
      <c r="J3156" s="6"/>
      <c r="K3156" s="8" t="str">
        <f>+$K$7</f>
        <v>PROJECTED</v>
      </c>
      <c r="L3156" s="6"/>
      <c r="M3156" s="8" t="str">
        <f>$M$7</f>
        <v>2019-2020</v>
      </c>
      <c r="N3156" s="6"/>
      <c r="O3156" s="8" t="str">
        <f>$O$7</f>
        <v>2019-2020</v>
      </c>
      <c r="P3156" s="6"/>
      <c r="Q3156" s="8" t="str">
        <f>$Q$7</f>
        <v>APPROVED</v>
      </c>
      <c r="R3156" s="3"/>
      <c r="S3156" s="4"/>
      <c r="U3156" s="3"/>
      <c r="V3156" s="3"/>
      <c r="W3156" s="3"/>
      <c r="X3156" s="3"/>
      <c r="Y3156" s="3"/>
      <c r="Z3156" s="3"/>
      <c r="AA3156" s="3"/>
      <c r="AB3156" s="3"/>
      <c r="AC3156" s="3"/>
      <c r="AD3156" s="3"/>
      <c r="AE3156" s="3"/>
      <c r="AF3156" s="3"/>
      <c r="AG3156" s="3"/>
      <c r="AH3156" s="3"/>
    </row>
    <row r="3157" spans="1:34" ht="11.85" customHeight="1" x14ac:dyDescent="0.2">
      <c r="A3157" s="9" t="s">
        <v>257</v>
      </c>
      <c r="C3157" s="10" t="s">
        <v>12</v>
      </c>
      <c r="D3157" s="6"/>
      <c r="E3157" s="10" t="s">
        <v>12</v>
      </c>
      <c r="F3157" s="6"/>
      <c r="G3157" s="10" t="s">
        <v>12</v>
      </c>
      <c r="H3157" s="6"/>
      <c r="I3157" s="10" t="s">
        <v>13</v>
      </c>
      <c r="J3157" s="6"/>
      <c r="K3157" s="11" t="s">
        <v>13</v>
      </c>
      <c r="L3157" s="6"/>
      <c r="M3157" s="11" t="str">
        <f>$M$8</f>
        <v>BASE</v>
      </c>
      <c r="N3157" s="6"/>
      <c r="O3157" s="11" t="str">
        <f>$O$8</f>
        <v>SUPPLEMENTAL</v>
      </c>
      <c r="P3157" s="6"/>
      <c r="Q3157" s="11" t="str">
        <f>$Q$8</f>
        <v>BUDGET</v>
      </c>
    </row>
    <row r="3158" spans="1:34" ht="11.85" customHeight="1" x14ac:dyDescent="0.2"/>
    <row r="3159" spans="1:34" ht="11.85" customHeight="1" x14ac:dyDescent="0.2">
      <c r="A3159" s="13" t="s">
        <v>258</v>
      </c>
    </row>
    <row r="3160" spans="1:34" ht="11.85" customHeight="1" x14ac:dyDescent="0.2">
      <c r="A3160" s="3" t="s">
        <v>1353</v>
      </c>
      <c r="C3160" s="2">
        <v>59974.44</v>
      </c>
      <c r="D3160" s="2"/>
      <c r="E3160" s="2">
        <v>68215.5</v>
      </c>
      <c r="F3160" s="2"/>
      <c r="G3160" s="2">
        <v>79307.199999999997</v>
      </c>
      <c r="H3160" s="2"/>
      <c r="I3160" s="2">
        <v>83300</v>
      </c>
      <c r="J3160" s="2"/>
      <c r="K3160" s="4">
        <v>83300</v>
      </c>
      <c r="L3160" s="2"/>
      <c r="M3160" s="4">
        <v>48385</v>
      </c>
      <c r="N3160" s="2"/>
      <c r="O3160" s="4">
        <v>0</v>
      </c>
      <c r="P3160" s="2"/>
      <c r="Q3160" s="4">
        <f t="shared" ref="Q3160:Q3168" si="93">M3160+O3160</f>
        <v>48385</v>
      </c>
      <c r="T3160" s="14"/>
    </row>
    <row r="3161" spans="1:34" ht="11.85" customHeight="1" x14ac:dyDescent="0.2">
      <c r="A3161" s="3" t="s">
        <v>1354</v>
      </c>
      <c r="C3161" s="2">
        <v>0</v>
      </c>
      <c r="D3161" s="2"/>
      <c r="E3161" s="2">
        <v>0</v>
      </c>
      <c r="F3161" s="2"/>
      <c r="G3161" s="2">
        <v>0</v>
      </c>
      <c r="H3161" s="2"/>
      <c r="I3161" s="2">
        <v>200</v>
      </c>
      <c r="J3161" s="2"/>
      <c r="K3161" s="4">
        <v>200</v>
      </c>
      <c r="L3161" s="2"/>
      <c r="M3161" s="4">
        <v>0</v>
      </c>
      <c r="N3161" s="2"/>
      <c r="O3161" s="4">
        <v>0</v>
      </c>
      <c r="P3161" s="2"/>
      <c r="Q3161" s="4">
        <f t="shared" si="93"/>
        <v>0</v>
      </c>
      <c r="T3161" s="14"/>
    </row>
    <row r="3162" spans="1:34" ht="11.85" customHeight="1" x14ac:dyDescent="0.2">
      <c r="A3162" s="3" t="s">
        <v>1355</v>
      </c>
      <c r="C3162" s="2">
        <v>0</v>
      </c>
      <c r="D3162" s="2"/>
      <c r="E3162" s="2">
        <v>0</v>
      </c>
      <c r="F3162" s="2"/>
      <c r="G3162" s="2">
        <v>0</v>
      </c>
      <c r="H3162" s="2"/>
      <c r="I3162" s="2">
        <v>900</v>
      </c>
      <c r="J3162" s="2"/>
      <c r="K3162" s="4">
        <v>900</v>
      </c>
      <c r="L3162" s="2"/>
      <c r="M3162" s="4">
        <v>0</v>
      </c>
      <c r="N3162" s="2"/>
      <c r="O3162" s="4">
        <v>0</v>
      </c>
      <c r="P3162" s="2"/>
      <c r="Q3162" s="4">
        <f t="shared" si="93"/>
        <v>0</v>
      </c>
      <c r="T3162" s="14"/>
    </row>
    <row r="3163" spans="1:34" ht="11.85" customHeight="1" x14ac:dyDescent="0.2">
      <c r="A3163" s="3" t="s">
        <v>1356</v>
      </c>
      <c r="C3163" s="2">
        <v>3000</v>
      </c>
      <c r="D3163" s="2"/>
      <c r="E3163" s="2">
        <v>3000</v>
      </c>
      <c r="F3163" s="2"/>
      <c r="G3163" s="2">
        <v>3000</v>
      </c>
      <c r="H3163" s="2"/>
      <c r="I3163" s="2">
        <v>3000</v>
      </c>
      <c r="J3163" s="2"/>
      <c r="K3163" s="4">
        <v>3000</v>
      </c>
      <c r="L3163" s="2"/>
      <c r="M3163" s="4">
        <v>3000</v>
      </c>
      <c r="N3163" s="2"/>
      <c r="O3163" s="4">
        <v>0</v>
      </c>
      <c r="P3163" s="2"/>
      <c r="Q3163" s="4">
        <f t="shared" si="93"/>
        <v>3000</v>
      </c>
      <c r="T3163" s="14"/>
    </row>
    <row r="3164" spans="1:34" ht="11.85" customHeight="1" x14ac:dyDescent="0.2">
      <c r="A3164" s="3" t="s">
        <v>1357</v>
      </c>
      <c r="C3164" s="2">
        <v>14485.87</v>
      </c>
      <c r="D3164" s="2"/>
      <c r="E3164" s="2">
        <v>16440</v>
      </c>
      <c r="F3164" s="2"/>
      <c r="G3164" s="2">
        <v>22868.16</v>
      </c>
      <c r="H3164" s="2"/>
      <c r="I3164" s="2">
        <v>24919</v>
      </c>
      <c r="J3164" s="2"/>
      <c r="K3164" s="4">
        <v>24919</v>
      </c>
      <c r="L3164" s="2"/>
      <c r="M3164" s="4">
        <v>12060</v>
      </c>
      <c r="N3164" s="2"/>
      <c r="O3164" s="4">
        <v>0</v>
      </c>
      <c r="P3164" s="2"/>
      <c r="Q3164" s="4">
        <f t="shared" si="93"/>
        <v>12060</v>
      </c>
      <c r="T3164" s="14"/>
    </row>
    <row r="3165" spans="1:34" ht="11.85" customHeight="1" x14ac:dyDescent="0.2">
      <c r="A3165" s="3" t="s">
        <v>1358</v>
      </c>
      <c r="C3165" s="2">
        <v>11426.47</v>
      </c>
      <c r="D3165" s="2"/>
      <c r="E3165" s="2">
        <v>13053.32</v>
      </c>
      <c r="F3165" s="2"/>
      <c r="G3165" s="2">
        <v>14713.29</v>
      </c>
      <c r="H3165" s="2"/>
      <c r="I3165" s="2">
        <v>14510</v>
      </c>
      <c r="J3165" s="2"/>
      <c r="K3165" s="4">
        <v>14510</v>
      </c>
      <c r="L3165" s="2"/>
      <c r="M3165" s="4">
        <v>10430</v>
      </c>
      <c r="N3165" s="2"/>
      <c r="O3165" s="4">
        <v>0</v>
      </c>
      <c r="P3165" s="2"/>
      <c r="Q3165" s="4">
        <f t="shared" si="93"/>
        <v>10430</v>
      </c>
      <c r="T3165" s="14"/>
    </row>
    <row r="3166" spans="1:34" ht="11.85" customHeight="1" x14ac:dyDescent="0.2">
      <c r="A3166" s="3" t="s">
        <v>1359</v>
      </c>
      <c r="C3166" s="2">
        <v>305.75</v>
      </c>
      <c r="D3166" s="2"/>
      <c r="E3166" s="2">
        <v>361.75</v>
      </c>
      <c r="F3166" s="2"/>
      <c r="G3166" s="2">
        <v>363.45</v>
      </c>
      <c r="H3166" s="2"/>
      <c r="I3166" s="2">
        <v>387</v>
      </c>
      <c r="J3166" s="2"/>
      <c r="K3166" s="4">
        <v>387</v>
      </c>
      <c r="L3166" s="2"/>
      <c r="M3166" s="4">
        <v>378</v>
      </c>
      <c r="N3166" s="2"/>
      <c r="O3166" s="4">
        <v>0</v>
      </c>
      <c r="P3166" s="2"/>
      <c r="Q3166" s="4">
        <f t="shared" si="93"/>
        <v>378</v>
      </c>
      <c r="T3166" s="14"/>
    </row>
    <row r="3167" spans="1:34" ht="11.85" customHeight="1" x14ac:dyDescent="0.2">
      <c r="A3167" s="3" t="s">
        <v>1360</v>
      </c>
      <c r="C3167" s="2">
        <v>342.34</v>
      </c>
      <c r="D3167" s="2"/>
      <c r="E3167" s="2">
        <v>18</v>
      </c>
      <c r="F3167" s="2"/>
      <c r="G3167" s="2">
        <v>324</v>
      </c>
      <c r="H3167" s="2"/>
      <c r="I3167" s="2">
        <v>360</v>
      </c>
      <c r="J3167" s="2"/>
      <c r="K3167" s="4">
        <v>360</v>
      </c>
      <c r="L3167" s="2"/>
      <c r="M3167" s="4">
        <v>113</v>
      </c>
      <c r="N3167" s="2"/>
      <c r="O3167" s="4">
        <v>0</v>
      </c>
      <c r="P3167" s="2"/>
      <c r="Q3167" s="4">
        <f t="shared" si="93"/>
        <v>113</v>
      </c>
      <c r="T3167" s="14"/>
    </row>
    <row r="3168" spans="1:34" ht="11.85" customHeight="1" x14ac:dyDescent="0.2">
      <c r="A3168" s="3" t="s">
        <v>1361</v>
      </c>
      <c r="C3168" s="15">
        <v>8948.7099999999991</v>
      </c>
      <c r="D3168" s="2"/>
      <c r="E3168" s="15">
        <v>9578.99</v>
      </c>
      <c r="F3168" s="2"/>
      <c r="G3168" s="15">
        <v>10427.280000000001</v>
      </c>
      <c r="H3168" s="2"/>
      <c r="I3168" s="15">
        <v>10726</v>
      </c>
      <c r="J3168" s="2"/>
      <c r="K3168" s="16">
        <v>10726</v>
      </c>
      <c r="L3168" s="2"/>
      <c r="M3168" s="16">
        <v>7986</v>
      </c>
      <c r="N3168" s="2"/>
      <c r="O3168" s="16">
        <v>0</v>
      </c>
      <c r="P3168" s="2"/>
      <c r="Q3168" s="16">
        <f t="shared" si="93"/>
        <v>7986</v>
      </c>
      <c r="T3168" s="14"/>
    </row>
    <row r="3169" spans="1:21" ht="11.85" customHeight="1" x14ac:dyDescent="0.2">
      <c r="A3169" s="3" t="s">
        <v>269</v>
      </c>
      <c r="C3169" s="2">
        <f>SUM(C3160:C3168)</f>
        <v>98483.579999999987</v>
      </c>
      <c r="D3169" s="2"/>
      <c r="E3169" s="2">
        <f>SUM(E3160:E3168)</f>
        <v>110667.56000000001</v>
      </c>
      <c r="F3169" s="2"/>
      <c r="G3169" s="2">
        <f>SUM(G3160:G3168)</f>
        <v>131003.37999999999</v>
      </c>
      <c r="H3169" s="2"/>
      <c r="I3169" s="2">
        <f>SUM(I3160:I3168)</f>
        <v>138302</v>
      </c>
      <c r="J3169" s="2"/>
      <c r="K3169" s="4">
        <f>SUM(K3160:K3168)</f>
        <v>138302</v>
      </c>
      <c r="L3169" s="2"/>
      <c r="M3169" s="4">
        <f>SUM(M3160:M3168)</f>
        <v>82352</v>
      </c>
      <c r="N3169" s="2"/>
      <c r="O3169" s="4">
        <f>SUM(O3160:O3168)</f>
        <v>0</v>
      </c>
      <c r="P3169" s="2"/>
      <c r="Q3169" s="4">
        <f>SUM(Q3160:Q3168)</f>
        <v>82352</v>
      </c>
      <c r="R3169" s="2"/>
      <c r="U3169" s="2"/>
    </row>
    <row r="3170" spans="1:21" ht="11.85" customHeight="1" x14ac:dyDescent="0.2">
      <c r="D3170" s="2"/>
      <c r="F3170" s="2"/>
      <c r="H3170" s="2"/>
      <c r="J3170" s="2"/>
      <c r="L3170" s="2"/>
      <c r="N3170" s="2"/>
      <c r="P3170" s="2"/>
    </row>
    <row r="3171" spans="1:21" ht="11.85" customHeight="1" x14ac:dyDescent="0.2">
      <c r="A3171" s="13" t="s">
        <v>270</v>
      </c>
      <c r="D3171" s="2"/>
      <c r="F3171" s="2"/>
      <c r="H3171" s="2"/>
      <c r="J3171" s="2"/>
      <c r="L3171" s="2"/>
      <c r="N3171" s="2"/>
      <c r="P3171" s="2"/>
    </row>
    <row r="3172" spans="1:21" ht="11.85" customHeight="1" x14ac:dyDescent="0.2">
      <c r="A3172" s="3" t="s">
        <v>1362</v>
      </c>
      <c r="C3172" s="2">
        <v>36.25</v>
      </c>
      <c r="D3172" s="2"/>
      <c r="E3172" s="2">
        <v>0</v>
      </c>
      <c r="F3172" s="2"/>
      <c r="G3172" s="2">
        <v>189.98</v>
      </c>
      <c r="H3172" s="2"/>
      <c r="I3172" s="2">
        <v>350</v>
      </c>
      <c r="J3172" s="2"/>
      <c r="K3172" s="4">
        <v>450</v>
      </c>
      <c r="L3172" s="2"/>
      <c r="M3172" s="4">
        <v>750</v>
      </c>
      <c r="N3172" s="2"/>
      <c r="O3172" s="4">
        <v>0</v>
      </c>
      <c r="P3172" s="2"/>
      <c r="Q3172" s="4">
        <f>M3172+O3172</f>
        <v>750</v>
      </c>
      <c r="T3172" s="14"/>
    </row>
    <row r="3173" spans="1:21" ht="11.85" customHeight="1" x14ac:dyDescent="0.2">
      <c r="A3173" s="3" t="s">
        <v>1363</v>
      </c>
      <c r="C3173" s="15">
        <v>59.99</v>
      </c>
      <c r="D3173" s="2"/>
      <c r="E3173" s="15">
        <v>119.97</v>
      </c>
      <c r="F3173" s="2"/>
      <c r="G3173" s="15">
        <v>0</v>
      </c>
      <c r="H3173" s="2"/>
      <c r="I3173" s="15">
        <v>1500</v>
      </c>
      <c r="J3173" s="2"/>
      <c r="K3173" s="16">
        <v>1400</v>
      </c>
      <c r="L3173" s="2"/>
      <c r="M3173" s="16">
        <v>350</v>
      </c>
      <c r="N3173" s="2"/>
      <c r="O3173" s="16">
        <v>0</v>
      </c>
      <c r="P3173" s="2"/>
      <c r="Q3173" s="16">
        <f>M3173+O3173</f>
        <v>350</v>
      </c>
      <c r="T3173" s="14"/>
    </row>
    <row r="3174" spans="1:21" ht="11.85" customHeight="1" x14ac:dyDescent="0.2">
      <c r="A3174" s="3" t="s">
        <v>287</v>
      </c>
      <c r="C3174" s="2">
        <f>SUM(C3172:C3173)</f>
        <v>96.240000000000009</v>
      </c>
      <c r="D3174" s="2"/>
      <c r="E3174" s="2">
        <f>SUM(E3172:E3173)</f>
        <v>119.97</v>
      </c>
      <c r="F3174" s="2"/>
      <c r="G3174" s="2">
        <f>SUM(G3172:G3173)</f>
        <v>189.98</v>
      </c>
      <c r="H3174" s="2"/>
      <c r="I3174" s="2">
        <f>SUM(I3172:I3173)</f>
        <v>1850</v>
      </c>
      <c r="J3174" s="2"/>
      <c r="K3174" s="4">
        <f>SUM(K3172:K3173)</f>
        <v>1850</v>
      </c>
      <c r="L3174" s="2"/>
      <c r="M3174" s="4">
        <f>SUM(M3172:M3173)</f>
        <v>1100</v>
      </c>
      <c r="N3174" s="2"/>
      <c r="O3174" s="4">
        <f>SUM(O3172:O3173)</f>
        <v>0</v>
      </c>
      <c r="P3174" s="2"/>
      <c r="Q3174" s="4">
        <f>SUM(Q3172:Q3173)</f>
        <v>1100</v>
      </c>
    </row>
    <row r="3175" spans="1:21" ht="11.85" customHeight="1" x14ac:dyDescent="0.2">
      <c r="D3175" s="2"/>
      <c r="F3175" s="2"/>
      <c r="H3175" s="2"/>
      <c r="J3175" s="2"/>
      <c r="L3175" s="2"/>
      <c r="N3175" s="2"/>
      <c r="P3175" s="2"/>
    </row>
    <row r="3176" spans="1:21" ht="11.85" customHeight="1" x14ac:dyDescent="0.2">
      <c r="A3176" s="13" t="s">
        <v>288</v>
      </c>
      <c r="D3176" s="2"/>
      <c r="F3176" s="2"/>
      <c r="H3176" s="2"/>
      <c r="J3176" s="2"/>
      <c r="L3176" s="2"/>
      <c r="N3176" s="2"/>
      <c r="P3176" s="2"/>
    </row>
    <row r="3177" spans="1:21" ht="11.85" customHeight="1" x14ac:dyDescent="0.2">
      <c r="A3177" s="3" t="s">
        <v>1364</v>
      </c>
      <c r="C3177" s="2">
        <v>58.98</v>
      </c>
      <c r="D3177" s="2"/>
      <c r="E3177" s="2">
        <v>50.48</v>
      </c>
      <c r="F3177" s="2"/>
      <c r="G3177" s="2">
        <v>132.91999999999999</v>
      </c>
      <c r="H3177" s="2"/>
      <c r="I3177" s="2">
        <v>350</v>
      </c>
      <c r="J3177" s="2"/>
      <c r="K3177" s="4">
        <v>350</v>
      </c>
      <c r="L3177" s="2"/>
      <c r="M3177" s="4">
        <v>350</v>
      </c>
      <c r="N3177" s="2"/>
      <c r="O3177" s="4">
        <v>0</v>
      </c>
      <c r="P3177" s="2"/>
      <c r="Q3177" s="4">
        <f t="shared" ref="Q3177:Q3184" si="94">M3177+O3177</f>
        <v>350</v>
      </c>
      <c r="T3177" s="14"/>
    </row>
    <row r="3178" spans="1:21" ht="11.85" customHeight="1" x14ac:dyDescent="0.2">
      <c r="A3178" s="3" t="s">
        <v>1365</v>
      </c>
      <c r="C3178" s="2">
        <v>645.17999999999995</v>
      </c>
      <c r="D3178" s="2"/>
      <c r="E3178" s="2">
        <v>1106.69</v>
      </c>
      <c r="F3178" s="2"/>
      <c r="G3178" s="2">
        <v>1689.42</v>
      </c>
      <c r="H3178" s="2"/>
      <c r="I3178" s="2">
        <v>1500</v>
      </c>
      <c r="J3178" s="2"/>
      <c r="K3178" s="4">
        <v>1500</v>
      </c>
      <c r="L3178" s="2"/>
      <c r="M3178" s="4">
        <v>1800</v>
      </c>
      <c r="N3178" s="2"/>
      <c r="O3178" s="4">
        <v>0</v>
      </c>
      <c r="P3178" s="2"/>
      <c r="Q3178" s="4">
        <f t="shared" si="94"/>
        <v>1800</v>
      </c>
      <c r="T3178" s="14"/>
    </row>
    <row r="3179" spans="1:21" ht="11.85" customHeight="1" x14ac:dyDescent="0.2">
      <c r="A3179" s="3" t="s">
        <v>1366</v>
      </c>
      <c r="C3179" s="2">
        <v>151.22</v>
      </c>
      <c r="D3179" s="2"/>
      <c r="E3179" s="2">
        <v>181.68</v>
      </c>
      <c r="F3179" s="2"/>
      <c r="G3179" s="2">
        <v>295.13</v>
      </c>
      <c r="H3179" s="2"/>
      <c r="I3179" s="2">
        <v>1000</v>
      </c>
      <c r="J3179" s="2"/>
      <c r="K3179" s="4">
        <v>1000</v>
      </c>
      <c r="L3179" s="2"/>
      <c r="M3179" s="4">
        <v>600</v>
      </c>
      <c r="N3179" s="2"/>
      <c r="O3179" s="4">
        <v>0</v>
      </c>
      <c r="P3179" s="2"/>
      <c r="Q3179" s="4">
        <f t="shared" si="94"/>
        <v>600</v>
      </c>
      <c r="T3179" s="14"/>
    </row>
    <row r="3180" spans="1:21" ht="11.85" customHeight="1" x14ac:dyDescent="0.2">
      <c r="A3180" s="3" t="s">
        <v>1367</v>
      </c>
      <c r="C3180" s="2">
        <v>0</v>
      </c>
      <c r="D3180" s="2"/>
      <c r="E3180" s="2">
        <v>0</v>
      </c>
      <c r="F3180" s="2"/>
      <c r="G3180" s="2">
        <v>20</v>
      </c>
      <c r="H3180" s="2"/>
      <c r="I3180" s="2">
        <v>500</v>
      </c>
      <c r="J3180" s="2"/>
      <c r="K3180" s="4">
        <v>500</v>
      </c>
      <c r="L3180" s="2"/>
      <c r="M3180" s="4">
        <v>300</v>
      </c>
      <c r="N3180" s="2"/>
      <c r="O3180" s="4">
        <v>0</v>
      </c>
      <c r="P3180" s="2"/>
      <c r="Q3180" s="4">
        <f t="shared" si="94"/>
        <v>300</v>
      </c>
      <c r="T3180" s="14"/>
    </row>
    <row r="3181" spans="1:21" ht="11.85" customHeight="1" x14ac:dyDescent="0.2">
      <c r="A3181" s="3" t="s">
        <v>1368</v>
      </c>
      <c r="C3181" s="2">
        <v>23</v>
      </c>
      <c r="D3181" s="2"/>
      <c r="E3181" s="2">
        <v>56</v>
      </c>
      <c r="F3181" s="2"/>
      <c r="G3181" s="2">
        <v>63</v>
      </c>
      <c r="H3181" s="2"/>
      <c r="I3181" s="2">
        <v>500</v>
      </c>
      <c r="J3181" s="2"/>
      <c r="K3181" s="4">
        <v>500</v>
      </c>
      <c r="L3181" s="2"/>
      <c r="M3181" s="4">
        <v>500</v>
      </c>
      <c r="N3181" s="2"/>
      <c r="O3181" s="4">
        <v>0</v>
      </c>
      <c r="P3181" s="2"/>
      <c r="Q3181" s="4">
        <f t="shared" si="94"/>
        <v>500</v>
      </c>
      <c r="T3181" s="14"/>
    </row>
    <row r="3182" spans="1:21" ht="11.85" customHeight="1" x14ac:dyDescent="0.2">
      <c r="A3182" s="3" t="s">
        <v>1369</v>
      </c>
      <c r="C3182" s="2">
        <v>0</v>
      </c>
      <c r="D3182" s="2"/>
      <c r="E3182" s="2">
        <v>0</v>
      </c>
      <c r="F3182" s="2"/>
      <c r="G3182" s="2">
        <v>0</v>
      </c>
      <c r="H3182" s="2"/>
      <c r="I3182" s="2">
        <v>250</v>
      </c>
      <c r="J3182" s="2"/>
      <c r="K3182" s="4">
        <v>250</v>
      </c>
      <c r="L3182" s="2"/>
      <c r="M3182" s="4">
        <v>250</v>
      </c>
      <c r="N3182" s="2"/>
      <c r="O3182" s="4">
        <v>0</v>
      </c>
      <c r="P3182" s="2"/>
      <c r="Q3182" s="4">
        <f t="shared" si="94"/>
        <v>250</v>
      </c>
      <c r="T3182" s="14"/>
    </row>
    <row r="3183" spans="1:21" ht="11.85" customHeight="1" x14ac:dyDescent="0.2">
      <c r="A3183" s="3" t="s">
        <v>1370</v>
      </c>
      <c r="C3183" s="2">
        <v>0</v>
      </c>
      <c r="D3183" s="2"/>
      <c r="E3183" s="2">
        <v>0</v>
      </c>
      <c r="F3183" s="2"/>
      <c r="G3183" s="2">
        <v>0</v>
      </c>
      <c r="H3183" s="2"/>
      <c r="I3183" s="2">
        <v>0</v>
      </c>
      <c r="J3183" s="2"/>
      <c r="K3183" s="4">
        <v>0</v>
      </c>
      <c r="L3183" s="2"/>
      <c r="M3183" s="4">
        <v>0</v>
      </c>
      <c r="N3183" s="2"/>
      <c r="O3183" s="4">
        <v>0</v>
      </c>
      <c r="P3183" s="2"/>
      <c r="Q3183" s="4">
        <f t="shared" si="94"/>
        <v>0</v>
      </c>
      <c r="T3183" s="14"/>
    </row>
    <row r="3184" spans="1:21" ht="11.85" customHeight="1" x14ac:dyDescent="0.2">
      <c r="A3184" s="3" t="s">
        <v>1371</v>
      </c>
      <c r="C3184" s="15">
        <v>0</v>
      </c>
      <c r="D3184" s="2"/>
      <c r="E3184" s="15">
        <v>75</v>
      </c>
      <c r="F3184" s="2"/>
      <c r="G3184" s="15">
        <v>0</v>
      </c>
      <c r="H3184" s="2"/>
      <c r="I3184" s="15">
        <v>110</v>
      </c>
      <c r="J3184" s="2"/>
      <c r="K3184" s="16">
        <v>110</v>
      </c>
      <c r="L3184" s="2"/>
      <c r="M3184" s="16">
        <v>110</v>
      </c>
      <c r="N3184" s="2"/>
      <c r="O3184" s="16">
        <v>0</v>
      </c>
      <c r="P3184" s="2"/>
      <c r="Q3184" s="16">
        <f t="shared" si="94"/>
        <v>110</v>
      </c>
      <c r="T3184" s="14"/>
    </row>
    <row r="3185" spans="1:20" ht="11.85" customHeight="1" x14ac:dyDescent="0.2">
      <c r="A3185" s="3" t="s">
        <v>310</v>
      </c>
      <c r="C3185" s="2">
        <f>SUM(C3177:C3184)</f>
        <v>878.38</v>
      </c>
      <c r="D3185" s="2"/>
      <c r="E3185" s="2">
        <f>SUM(E3177:E3184)</f>
        <v>1469.8500000000001</v>
      </c>
      <c r="F3185" s="2"/>
      <c r="G3185" s="2">
        <f>SUM(G3177:G3184)</f>
        <v>2200.4700000000003</v>
      </c>
      <c r="H3185" s="2"/>
      <c r="I3185" s="2">
        <f>SUM(I3177:I3184)</f>
        <v>4210</v>
      </c>
      <c r="J3185" s="2"/>
      <c r="K3185" s="4">
        <f>SUM(K3177:K3184)</f>
        <v>4210</v>
      </c>
      <c r="L3185" s="2"/>
      <c r="M3185" s="4">
        <f>SUM(M3177:M3184)</f>
        <v>3910</v>
      </c>
      <c r="N3185" s="2"/>
      <c r="O3185" s="4">
        <f>SUM(O3177:O3184)</f>
        <v>0</v>
      </c>
      <c r="P3185" s="2"/>
      <c r="Q3185" s="4">
        <f>SUM(Q3177:Q3184)</f>
        <v>3910</v>
      </c>
    </row>
    <row r="3186" spans="1:20" ht="11.85" customHeight="1" x14ac:dyDescent="0.2">
      <c r="D3186" s="2"/>
      <c r="F3186" s="2"/>
      <c r="H3186" s="2"/>
      <c r="J3186" s="2"/>
      <c r="L3186" s="2"/>
      <c r="N3186" s="2"/>
      <c r="P3186" s="2"/>
    </row>
    <row r="3187" spans="1:20" ht="11.85" customHeight="1" x14ac:dyDescent="0.2">
      <c r="A3187" s="3" t="s">
        <v>1372</v>
      </c>
      <c r="C3187" s="2">
        <f>C3169+C3174+C3185</f>
        <v>99458.2</v>
      </c>
      <c r="D3187" s="2"/>
      <c r="E3187" s="2">
        <f>E3169+E3174+E3185</f>
        <v>112257.38000000002</v>
      </c>
      <c r="F3187" s="2"/>
      <c r="G3187" s="2">
        <f>G3169+G3174+G3185</f>
        <v>133393.82999999999</v>
      </c>
      <c r="H3187" s="2"/>
      <c r="I3187" s="2">
        <f>I3169+I3174+I3185</f>
        <v>144362</v>
      </c>
      <c r="J3187" s="2"/>
      <c r="K3187" s="4">
        <f>K3169+K3174+K3185</f>
        <v>144362</v>
      </c>
      <c r="L3187" s="2"/>
      <c r="M3187" s="4">
        <f>M3169+M3174+M3185</f>
        <v>87362</v>
      </c>
      <c r="N3187" s="2"/>
      <c r="O3187" s="4">
        <f>O3169+O3174+O3185</f>
        <v>0</v>
      </c>
      <c r="P3187" s="2"/>
      <c r="Q3187" s="4">
        <f>Q3169+Q3174+Q3185</f>
        <v>87362</v>
      </c>
      <c r="R3187" s="2"/>
      <c r="T3187" s="14"/>
    </row>
    <row r="3188" spans="1:20" ht="11.85" customHeight="1" x14ac:dyDescent="0.2"/>
    <row r="3189" spans="1:20" ht="11.85" customHeight="1" x14ac:dyDescent="0.2"/>
    <row r="3190" spans="1:20" ht="11.85" customHeight="1" x14ac:dyDescent="0.2"/>
    <row r="3191" spans="1:20" ht="11.85" customHeight="1" x14ac:dyDescent="0.2"/>
    <row r="3192" spans="1:20" ht="11.85" customHeight="1" x14ac:dyDescent="0.2"/>
    <row r="3193" spans="1:20" ht="11.85" customHeight="1" x14ac:dyDescent="0.2"/>
    <row r="3194" spans="1:20" ht="11.85" customHeight="1" x14ac:dyDescent="0.2"/>
    <row r="3195" spans="1:20" ht="11.85" customHeight="1" x14ac:dyDescent="0.2"/>
    <row r="3196" spans="1:20" ht="11.85" customHeight="1" x14ac:dyDescent="0.2"/>
    <row r="3197" spans="1:20" ht="11.85" customHeight="1" x14ac:dyDescent="0.2"/>
    <row r="3198" spans="1:20" ht="11.85" customHeight="1" x14ac:dyDescent="0.2"/>
    <row r="3199" spans="1:20" ht="11.85" customHeight="1" x14ac:dyDescent="0.2"/>
    <row r="3200" spans="1:20" ht="11.85" customHeight="1" x14ac:dyDescent="0.2"/>
    <row r="3201" spans="1:34" ht="11.85" customHeight="1" x14ac:dyDescent="0.2"/>
    <row r="3202" spans="1:34" ht="11.85" customHeight="1" x14ac:dyDescent="0.2"/>
    <row r="3203" spans="1:34" ht="11.85" customHeight="1" x14ac:dyDescent="0.2"/>
    <row r="3204" spans="1:34" ht="11.85" customHeight="1" x14ac:dyDescent="0.2"/>
    <row r="3205" spans="1:34" s="5" customFormat="1" ht="11.85" customHeight="1" x14ac:dyDescent="0.2">
      <c r="A3205" s="3"/>
      <c r="B3205" s="3"/>
      <c r="C3205" s="2"/>
      <c r="D3205" s="3"/>
      <c r="E3205" s="2"/>
      <c r="F3205" s="3"/>
      <c r="G3205" s="2"/>
      <c r="H3205" s="3"/>
      <c r="I3205" s="2"/>
      <c r="J3205" s="3"/>
      <c r="K3205" s="4"/>
      <c r="L3205" s="3"/>
      <c r="M3205" s="4"/>
      <c r="N3205" s="3"/>
      <c r="O3205" s="4"/>
      <c r="P3205" s="3"/>
      <c r="Q3205" s="4"/>
      <c r="R3205" s="3"/>
      <c r="S3205" s="4"/>
      <c r="U3205" s="3"/>
      <c r="V3205" s="3"/>
      <c r="W3205" s="3"/>
      <c r="X3205" s="3"/>
      <c r="Y3205" s="3"/>
      <c r="Z3205" s="3"/>
      <c r="AA3205" s="3"/>
      <c r="AB3205" s="3"/>
      <c r="AC3205" s="3"/>
      <c r="AD3205" s="3"/>
      <c r="AE3205" s="3"/>
      <c r="AF3205" s="3"/>
      <c r="AG3205" s="3"/>
      <c r="AH3205" s="3"/>
    </row>
    <row r="3206" spans="1:34" s="5" customFormat="1" ht="11.85" customHeight="1" x14ac:dyDescent="0.2">
      <c r="A3206" s="3"/>
      <c r="B3206" s="3"/>
      <c r="C3206" s="2"/>
      <c r="D3206" s="3"/>
      <c r="E3206" s="2"/>
      <c r="F3206" s="3"/>
      <c r="G3206" s="2"/>
      <c r="H3206" s="3"/>
      <c r="I3206" s="2"/>
      <c r="J3206" s="3"/>
      <c r="K3206" s="4"/>
      <c r="L3206" s="3"/>
      <c r="M3206" s="4"/>
      <c r="N3206" s="3"/>
      <c r="O3206" s="4"/>
      <c r="P3206" s="3"/>
      <c r="Q3206" s="4"/>
      <c r="R3206" s="3"/>
      <c r="S3206" s="4"/>
      <c r="U3206" s="3"/>
      <c r="V3206" s="3"/>
      <c r="W3206" s="3"/>
      <c r="X3206" s="3"/>
      <c r="Y3206" s="3"/>
      <c r="Z3206" s="3"/>
      <c r="AA3206" s="3"/>
      <c r="AB3206" s="3"/>
      <c r="AC3206" s="3"/>
      <c r="AD3206" s="3"/>
      <c r="AE3206" s="3"/>
      <c r="AF3206" s="3"/>
      <c r="AG3206" s="3"/>
      <c r="AH3206" s="3"/>
    </row>
    <row r="3207" spans="1:34" s="5" customFormat="1" ht="11.85" customHeight="1" x14ac:dyDescent="0.2">
      <c r="A3207" s="3"/>
      <c r="B3207" s="3"/>
      <c r="C3207" s="2"/>
      <c r="D3207" s="3"/>
      <c r="E3207" s="2"/>
      <c r="F3207" s="3"/>
      <c r="G3207" s="2"/>
      <c r="H3207" s="3"/>
      <c r="I3207" s="2"/>
      <c r="J3207" s="3"/>
      <c r="K3207" s="4"/>
      <c r="L3207" s="3"/>
      <c r="M3207" s="4"/>
      <c r="N3207" s="3"/>
      <c r="O3207" s="4"/>
      <c r="P3207" s="3"/>
      <c r="Q3207" s="4"/>
      <c r="R3207" s="3"/>
      <c r="S3207" s="4"/>
      <c r="U3207" s="3"/>
      <c r="V3207" s="3"/>
      <c r="W3207" s="3"/>
      <c r="X3207" s="3"/>
      <c r="Y3207" s="3"/>
      <c r="Z3207" s="3"/>
      <c r="AA3207" s="3"/>
      <c r="AB3207" s="3"/>
      <c r="AC3207" s="3"/>
      <c r="AD3207" s="3"/>
      <c r="AE3207" s="3"/>
      <c r="AF3207" s="3"/>
      <c r="AG3207" s="3"/>
      <c r="AH3207" s="3"/>
    </row>
    <row r="3208" spans="1:34" s="5" customFormat="1" ht="11.85" customHeight="1" x14ac:dyDescent="0.2">
      <c r="A3208" s="3"/>
      <c r="B3208" s="3"/>
      <c r="C3208" s="2"/>
      <c r="D3208" s="3"/>
      <c r="E3208" s="2"/>
      <c r="F3208" s="3"/>
      <c r="G3208" s="2"/>
      <c r="H3208" s="3"/>
      <c r="I3208" s="2"/>
      <c r="J3208" s="3"/>
      <c r="K3208" s="4"/>
      <c r="L3208" s="3"/>
      <c r="M3208" s="4"/>
      <c r="N3208" s="3"/>
      <c r="O3208" s="4"/>
      <c r="P3208" s="3"/>
      <c r="Q3208" s="4"/>
      <c r="R3208" s="3"/>
      <c r="S3208" s="4"/>
      <c r="U3208" s="3"/>
      <c r="V3208" s="3"/>
      <c r="W3208" s="3"/>
      <c r="X3208" s="3"/>
      <c r="Y3208" s="3"/>
      <c r="Z3208" s="3"/>
      <c r="AA3208" s="3"/>
      <c r="AB3208" s="3"/>
      <c r="AC3208" s="3"/>
      <c r="AD3208" s="3"/>
      <c r="AE3208" s="3"/>
      <c r="AF3208" s="3"/>
      <c r="AG3208" s="3"/>
      <c r="AH3208" s="3"/>
    </row>
    <row r="3209" spans="1:34" s="5" customFormat="1" ht="11.85" customHeight="1" x14ac:dyDescent="0.2">
      <c r="A3209" s="3"/>
      <c r="B3209" s="3"/>
      <c r="C3209" s="2"/>
      <c r="D3209" s="3"/>
      <c r="E3209" s="2"/>
      <c r="F3209" s="3"/>
      <c r="G3209" s="2"/>
      <c r="H3209" s="3"/>
      <c r="I3209" s="2"/>
      <c r="J3209" s="3"/>
      <c r="K3209" s="4"/>
      <c r="L3209" s="3"/>
      <c r="M3209" s="4"/>
      <c r="N3209" s="3"/>
      <c r="O3209" s="4"/>
      <c r="P3209" s="3"/>
      <c r="Q3209" s="4"/>
      <c r="R3209" s="3"/>
      <c r="S3209" s="4"/>
      <c r="U3209" s="3"/>
      <c r="V3209" s="3"/>
      <c r="W3209" s="3"/>
      <c r="X3209" s="3"/>
      <c r="Y3209" s="3"/>
      <c r="Z3209" s="3"/>
      <c r="AA3209" s="3"/>
      <c r="AB3209" s="3"/>
      <c r="AC3209" s="3"/>
      <c r="AD3209" s="3"/>
      <c r="AE3209" s="3"/>
      <c r="AF3209" s="3"/>
      <c r="AG3209" s="3"/>
      <c r="AH3209" s="3"/>
    </row>
    <row r="3210" spans="1:34" s="5" customFormat="1" ht="11.85" customHeight="1" x14ac:dyDescent="0.2">
      <c r="A3210" s="3"/>
      <c r="B3210" s="3"/>
      <c r="C3210" s="2"/>
      <c r="D3210" s="3"/>
      <c r="E3210" s="2"/>
      <c r="F3210" s="3"/>
      <c r="G3210" s="2"/>
      <c r="H3210" s="3"/>
      <c r="I3210" s="2"/>
      <c r="J3210" s="3"/>
      <c r="K3210" s="4"/>
      <c r="L3210" s="3"/>
      <c r="M3210" s="4"/>
      <c r="N3210" s="3"/>
      <c r="O3210" s="4"/>
      <c r="P3210" s="3"/>
      <c r="Q3210" s="4"/>
      <c r="R3210" s="3"/>
      <c r="S3210" s="4"/>
      <c r="U3210" s="3"/>
      <c r="V3210" s="3"/>
      <c r="W3210" s="3"/>
      <c r="X3210" s="3"/>
      <c r="Y3210" s="3"/>
      <c r="Z3210" s="3"/>
      <c r="AA3210" s="3"/>
      <c r="AB3210" s="3"/>
      <c r="AC3210" s="3"/>
      <c r="AD3210" s="3"/>
      <c r="AE3210" s="3"/>
      <c r="AF3210" s="3"/>
      <c r="AG3210" s="3"/>
      <c r="AH3210" s="3"/>
    </row>
    <row r="3211" spans="1:34" s="5" customFormat="1" ht="11.85" customHeight="1" x14ac:dyDescent="0.2">
      <c r="A3211" s="3"/>
      <c r="B3211" s="3"/>
      <c r="C3211" s="2"/>
      <c r="D3211" s="3"/>
      <c r="E3211" s="2"/>
      <c r="F3211" s="3"/>
      <c r="G3211" s="2"/>
      <c r="H3211" s="3"/>
      <c r="I3211" s="2"/>
      <c r="J3211" s="3"/>
      <c r="K3211" s="4"/>
      <c r="L3211" s="3"/>
      <c r="M3211" s="4"/>
      <c r="N3211" s="3"/>
      <c r="O3211" s="4"/>
      <c r="P3211" s="3"/>
      <c r="Q3211" s="4"/>
      <c r="R3211" s="3"/>
      <c r="S3211" s="4"/>
      <c r="U3211" s="3"/>
      <c r="V3211" s="3"/>
      <c r="W3211" s="3"/>
      <c r="X3211" s="3"/>
      <c r="Y3211" s="3"/>
      <c r="Z3211" s="3"/>
      <c r="AA3211" s="3"/>
      <c r="AB3211" s="3"/>
      <c r="AC3211" s="3"/>
      <c r="AD3211" s="3"/>
      <c r="AE3211" s="3"/>
      <c r="AF3211" s="3"/>
      <c r="AG3211" s="3"/>
      <c r="AH3211" s="3"/>
    </row>
    <row r="3212" spans="1:34" s="5" customFormat="1" ht="11.85" customHeight="1" x14ac:dyDescent="0.2">
      <c r="A3212" s="3"/>
      <c r="B3212" s="3"/>
      <c r="C3212" s="2"/>
      <c r="D3212" s="3"/>
      <c r="E3212" s="2"/>
      <c r="F3212" s="3"/>
      <c r="G3212" s="2"/>
      <c r="H3212" s="3"/>
      <c r="I3212" s="2"/>
      <c r="J3212" s="3"/>
      <c r="K3212" s="4"/>
      <c r="L3212" s="3"/>
      <c r="M3212" s="4"/>
      <c r="N3212" s="3"/>
      <c r="O3212" s="4"/>
      <c r="P3212" s="3"/>
      <c r="Q3212" s="4"/>
      <c r="R3212" s="3"/>
      <c r="S3212" s="4"/>
      <c r="U3212" s="3"/>
      <c r="V3212" s="3"/>
      <c r="W3212" s="3"/>
      <c r="X3212" s="3"/>
      <c r="Y3212" s="3"/>
      <c r="Z3212" s="3"/>
      <c r="AA3212" s="3"/>
      <c r="AB3212" s="3"/>
      <c r="AC3212" s="3"/>
      <c r="AD3212" s="3"/>
      <c r="AE3212" s="3"/>
      <c r="AF3212" s="3"/>
      <c r="AG3212" s="3"/>
      <c r="AH3212" s="3"/>
    </row>
    <row r="3213" spans="1:34" s="5" customFormat="1" ht="11.85" customHeight="1" x14ac:dyDescent="0.2">
      <c r="A3213" s="1"/>
      <c r="B3213" s="1"/>
      <c r="C3213" s="2"/>
      <c r="D3213" s="3"/>
      <c r="E3213" s="2" t="str">
        <f>$E$1</f>
        <v>CITY OF BRADY</v>
      </c>
      <c r="F3213" s="3"/>
      <c r="G3213" s="2"/>
      <c r="H3213" s="3"/>
      <c r="I3213" s="2"/>
      <c r="J3213" s="3"/>
      <c r="K3213" s="4"/>
      <c r="L3213" s="3"/>
      <c r="M3213" s="4"/>
      <c r="N3213" s="3"/>
      <c r="O3213" s="4"/>
      <c r="P3213" s="3"/>
      <c r="Q3213" s="4"/>
      <c r="R3213" s="3"/>
      <c r="S3213" s="4"/>
      <c r="U3213" s="3"/>
      <c r="V3213" s="3"/>
      <c r="W3213" s="3"/>
      <c r="X3213" s="3"/>
      <c r="Y3213" s="3"/>
      <c r="Z3213" s="3"/>
      <c r="AA3213" s="3"/>
      <c r="AB3213" s="3"/>
      <c r="AC3213" s="3"/>
      <c r="AD3213" s="3"/>
      <c r="AE3213" s="3"/>
      <c r="AF3213" s="3"/>
      <c r="AG3213" s="3"/>
      <c r="AH3213" s="3"/>
    </row>
    <row r="3214" spans="1:34" s="5" customFormat="1" ht="11.85" customHeight="1" x14ac:dyDescent="0.2">
      <c r="A3214" s="3"/>
      <c r="B3214" s="3"/>
      <c r="C3214" s="2"/>
      <c r="D3214" s="3"/>
      <c r="E3214" s="2" t="str">
        <f>$E$2</f>
        <v>BUDGET REPORT</v>
      </c>
      <c r="F3214" s="3"/>
      <c r="G3214" s="2"/>
      <c r="H3214" s="3"/>
      <c r="I3214" s="2"/>
      <c r="J3214" s="3"/>
      <c r="K3214" s="4"/>
      <c r="L3214" s="3"/>
      <c r="M3214" s="4"/>
      <c r="N3214" s="3"/>
      <c r="O3214" s="4"/>
      <c r="P3214" s="3"/>
      <c r="Q3214" s="4"/>
      <c r="R3214" s="3"/>
      <c r="S3214" s="4"/>
      <c r="U3214" s="3"/>
      <c r="V3214" s="3"/>
      <c r="W3214" s="3"/>
      <c r="X3214" s="3"/>
      <c r="Y3214" s="3"/>
      <c r="Z3214" s="3"/>
      <c r="AA3214" s="3"/>
      <c r="AB3214" s="3"/>
      <c r="AC3214" s="3"/>
      <c r="AD3214" s="3"/>
      <c r="AE3214" s="3"/>
      <c r="AF3214" s="3"/>
      <c r="AG3214" s="3"/>
      <c r="AH3214" s="3"/>
    </row>
    <row r="3215" spans="1:34" s="5" customFormat="1" ht="11.85" customHeight="1" x14ac:dyDescent="0.2">
      <c r="A3215" s="3"/>
      <c r="B3215" s="3"/>
      <c r="C3215" s="2"/>
      <c r="D3215" s="3"/>
      <c r="E3215" s="2" t="str">
        <f>$E$3</f>
        <v>FISCAL YEAR 2019 - 2020</v>
      </c>
      <c r="F3215" s="3"/>
      <c r="G3215" s="2"/>
      <c r="H3215" s="3"/>
      <c r="I3215" s="2"/>
      <c r="J3215" s="3"/>
      <c r="K3215" s="4"/>
      <c r="L3215" s="3"/>
      <c r="M3215" s="4"/>
      <c r="N3215" s="3"/>
      <c r="O3215" s="4"/>
      <c r="P3215" s="3"/>
      <c r="Q3215" s="4"/>
      <c r="R3215" s="3"/>
      <c r="S3215" s="4"/>
      <c r="U3215" s="3"/>
      <c r="V3215" s="3"/>
      <c r="W3215" s="3"/>
      <c r="X3215" s="3"/>
      <c r="Y3215" s="3"/>
      <c r="Z3215" s="3"/>
      <c r="AA3215" s="3"/>
      <c r="AB3215" s="3"/>
      <c r="AC3215" s="3"/>
      <c r="AD3215" s="3"/>
      <c r="AE3215" s="3"/>
      <c r="AF3215" s="3"/>
      <c r="AG3215" s="3"/>
      <c r="AH3215" s="3"/>
    </row>
    <row r="3216" spans="1:34" s="5" customFormat="1" ht="11.85" customHeight="1" x14ac:dyDescent="0.2">
      <c r="A3216" s="3" t="s">
        <v>1251</v>
      </c>
      <c r="B3216" s="3"/>
      <c r="C3216" s="2"/>
      <c r="D3216" s="3"/>
      <c r="E3216" s="2"/>
      <c r="F3216" s="3"/>
      <c r="G3216" s="2"/>
      <c r="H3216" s="3"/>
      <c r="I3216" s="2"/>
      <c r="J3216" s="3"/>
      <c r="K3216" s="4"/>
      <c r="L3216" s="3"/>
      <c r="M3216" s="4"/>
      <c r="N3216" s="3"/>
      <c r="O3216" s="4"/>
      <c r="P3216" s="3"/>
      <c r="Q3216" s="4"/>
      <c r="R3216" s="3"/>
      <c r="S3216" s="23"/>
      <c r="U3216" s="3"/>
      <c r="V3216" s="3"/>
      <c r="W3216" s="3"/>
      <c r="X3216" s="3"/>
      <c r="Y3216" s="3"/>
      <c r="Z3216" s="3"/>
      <c r="AA3216" s="3"/>
      <c r="AB3216" s="3"/>
      <c r="AC3216" s="3"/>
      <c r="AD3216" s="3"/>
      <c r="AE3216" s="3"/>
      <c r="AF3216" s="3"/>
      <c r="AG3216" s="3"/>
      <c r="AH3216" s="3"/>
    </row>
    <row r="3217" spans="1:34" s="5" customFormat="1" ht="11.85" customHeight="1" x14ac:dyDescent="0.2">
      <c r="A3217" s="3" t="s">
        <v>1373</v>
      </c>
      <c r="B3217" s="3"/>
      <c r="C3217" s="2"/>
      <c r="D3217" s="3"/>
      <c r="E3217" s="2"/>
      <c r="F3217" s="3"/>
      <c r="G3217" s="2"/>
      <c r="H3217" s="3"/>
      <c r="I3217" s="2"/>
      <c r="J3217" s="3"/>
      <c r="K3217" s="4"/>
      <c r="L3217" s="3"/>
      <c r="M3217" s="4"/>
      <c r="N3217" s="3"/>
      <c r="O3217" s="4"/>
      <c r="P3217" s="3"/>
      <c r="Q3217" s="4"/>
      <c r="R3217" s="3"/>
      <c r="S3217" s="4"/>
      <c r="U3217" s="3"/>
      <c r="V3217" s="3"/>
      <c r="W3217" s="3"/>
      <c r="X3217" s="3"/>
      <c r="Y3217" s="3"/>
      <c r="Z3217" s="3"/>
      <c r="AA3217" s="3"/>
      <c r="AB3217" s="3"/>
      <c r="AC3217" s="3"/>
      <c r="AD3217" s="3"/>
      <c r="AE3217" s="3"/>
      <c r="AF3217" s="3"/>
      <c r="AG3217" s="3"/>
      <c r="AH3217" s="3"/>
    </row>
    <row r="3218" spans="1:34" s="5" customFormat="1" ht="11.85" customHeight="1" x14ac:dyDescent="0.2">
      <c r="A3218" s="3"/>
      <c r="B3218" s="3"/>
      <c r="C3218" s="2"/>
      <c r="D3218" s="3"/>
      <c r="E3218" s="2"/>
      <c r="F3218" s="3"/>
      <c r="G3218" s="2"/>
      <c r="H3218" s="3"/>
      <c r="I3218" s="55" t="str">
        <f>$I$6</f>
        <v>(----- 2018-2019 ------)</v>
      </c>
      <c r="J3218" s="55"/>
      <c r="K3218" s="55"/>
      <c r="L3218" s="6"/>
      <c r="M3218" s="55" t="str">
        <f>$M$6</f>
        <v>2019-2020</v>
      </c>
      <c r="N3218" s="55"/>
      <c r="O3218" s="55"/>
      <c r="P3218" s="55"/>
      <c r="Q3218" s="55"/>
      <c r="R3218" s="3"/>
      <c r="S3218" s="4"/>
      <c r="U3218" s="3"/>
      <c r="V3218" s="3"/>
      <c r="W3218" s="3"/>
      <c r="X3218" s="3"/>
      <c r="Y3218" s="3"/>
      <c r="Z3218" s="3"/>
      <c r="AA3218" s="3"/>
      <c r="AB3218" s="3"/>
      <c r="AC3218" s="3"/>
      <c r="AD3218" s="3"/>
      <c r="AE3218" s="3"/>
      <c r="AF3218" s="3"/>
      <c r="AG3218" s="3"/>
      <c r="AH3218" s="3"/>
    </row>
    <row r="3219" spans="1:34" ht="11.85" customHeight="1" x14ac:dyDescent="0.2">
      <c r="C3219" s="7" t="str">
        <f>$C$7</f>
        <v>2015-2016</v>
      </c>
      <c r="D3219" s="6"/>
      <c r="E3219" s="7" t="str">
        <f>$E$7</f>
        <v>2016-2017</v>
      </c>
      <c r="F3219" s="6"/>
      <c r="G3219" s="7" t="str">
        <f>$G$7</f>
        <v>2017-2018</v>
      </c>
      <c r="H3219" s="6"/>
      <c r="I3219" s="7" t="s">
        <v>9</v>
      </c>
      <c r="J3219" s="6"/>
      <c r="K3219" s="8" t="str">
        <f>+$K$7</f>
        <v>PROJECTED</v>
      </c>
      <c r="L3219" s="6"/>
      <c r="M3219" s="8" t="str">
        <f>$M$7</f>
        <v>2019-2020</v>
      </c>
      <c r="N3219" s="6"/>
      <c r="O3219" s="8" t="str">
        <f>$O$7</f>
        <v>2019-2020</v>
      </c>
      <c r="P3219" s="6"/>
      <c r="Q3219" s="8" t="str">
        <f>$Q$7</f>
        <v>APPROVED</v>
      </c>
    </row>
    <row r="3220" spans="1:34" ht="11.85" customHeight="1" x14ac:dyDescent="0.2">
      <c r="A3220" s="9" t="s">
        <v>257</v>
      </c>
      <c r="C3220" s="10" t="s">
        <v>12</v>
      </c>
      <c r="D3220" s="6"/>
      <c r="E3220" s="10" t="s">
        <v>12</v>
      </c>
      <c r="F3220" s="6"/>
      <c r="G3220" s="10" t="s">
        <v>12</v>
      </c>
      <c r="H3220" s="6"/>
      <c r="I3220" s="10" t="s">
        <v>13</v>
      </c>
      <c r="J3220" s="6"/>
      <c r="K3220" s="11" t="s">
        <v>13</v>
      </c>
      <c r="L3220" s="6"/>
      <c r="M3220" s="11" t="str">
        <f>$M$8</f>
        <v>BASE</v>
      </c>
      <c r="N3220" s="6"/>
      <c r="O3220" s="11" t="str">
        <f>$O$8</f>
        <v>SUPPLEMENTAL</v>
      </c>
      <c r="P3220" s="6"/>
      <c r="Q3220" s="11" t="str">
        <f>$Q$8</f>
        <v>BUDGET</v>
      </c>
    </row>
    <row r="3221" spans="1:34" ht="11.85" customHeight="1" x14ac:dyDescent="0.2"/>
    <row r="3222" spans="1:34" ht="11.85" customHeight="1" x14ac:dyDescent="0.2">
      <c r="A3222" s="13" t="s">
        <v>258</v>
      </c>
    </row>
    <row r="3223" spans="1:34" ht="11.85" customHeight="1" x14ac:dyDescent="0.2">
      <c r="A3223" s="3" t="s">
        <v>1374</v>
      </c>
      <c r="C3223" s="2">
        <v>120677.05</v>
      </c>
      <c r="D3223" s="2"/>
      <c r="E3223" s="2">
        <v>139272.46</v>
      </c>
      <c r="F3223" s="2"/>
      <c r="G3223" s="2">
        <v>126211.38</v>
      </c>
      <c r="H3223" s="2"/>
      <c r="I3223" s="2">
        <v>233100</v>
      </c>
      <c r="J3223" s="2"/>
      <c r="K3223" s="4">
        <v>233100</v>
      </c>
      <c r="L3223" s="2"/>
      <c r="M3223" s="4">
        <v>257643</v>
      </c>
      <c r="N3223" s="2"/>
      <c r="O3223" s="4">
        <v>49192</v>
      </c>
      <c r="P3223" s="2"/>
      <c r="Q3223" s="4">
        <f t="shared" ref="Q3223:Q3232" si="95">M3223+O3223</f>
        <v>306835</v>
      </c>
      <c r="T3223" s="14"/>
    </row>
    <row r="3224" spans="1:34" ht="11.85" customHeight="1" x14ac:dyDescent="0.2">
      <c r="A3224" s="3" t="s">
        <v>1375</v>
      </c>
      <c r="C3224" s="2">
        <v>10476.69</v>
      </c>
      <c r="D3224" s="2"/>
      <c r="E3224" s="2">
        <v>10420.09</v>
      </c>
      <c r="F3224" s="2"/>
      <c r="G3224" s="2">
        <v>9144.56</v>
      </c>
      <c r="H3224" s="2"/>
      <c r="I3224" s="2">
        <v>17000</v>
      </c>
      <c r="J3224" s="2"/>
      <c r="K3224" s="4">
        <v>17000</v>
      </c>
      <c r="L3224" s="2"/>
      <c r="M3224" s="4">
        <v>17000</v>
      </c>
      <c r="N3224" s="2"/>
      <c r="O3224" s="4">
        <v>3548</v>
      </c>
      <c r="P3224" s="2"/>
      <c r="Q3224" s="4">
        <f t="shared" si="95"/>
        <v>20548</v>
      </c>
      <c r="T3224" s="14"/>
    </row>
    <row r="3225" spans="1:34" ht="11.85" customHeight="1" x14ac:dyDescent="0.2">
      <c r="A3225" s="3" t="s">
        <v>1376</v>
      </c>
      <c r="C3225" s="2">
        <v>1800</v>
      </c>
      <c r="D3225" s="2"/>
      <c r="E3225" s="2">
        <v>1762.5</v>
      </c>
      <c r="F3225" s="2"/>
      <c r="G3225" s="2">
        <v>1800</v>
      </c>
      <c r="H3225" s="2"/>
      <c r="I3225" s="2">
        <v>3900</v>
      </c>
      <c r="J3225" s="2"/>
      <c r="K3225" s="4">
        <v>3900</v>
      </c>
      <c r="L3225" s="2"/>
      <c r="M3225" s="4">
        <v>4200</v>
      </c>
      <c r="N3225" s="2"/>
      <c r="O3225" s="4">
        <v>0</v>
      </c>
      <c r="P3225" s="2"/>
      <c r="Q3225" s="4">
        <f t="shared" si="95"/>
        <v>4200</v>
      </c>
      <c r="T3225" s="14"/>
    </row>
    <row r="3226" spans="1:34" ht="11.85" customHeight="1" x14ac:dyDescent="0.2">
      <c r="A3226" s="3" t="s">
        <v>1377</v>
      </c>
      <c r="C3226" s="2">
        <v>3640</v>
      </c>
      <c r="D3226" s="2"/>
      <c r="E3226" s="2">
        <v>3640</v>
      </c>
      <c r="F3226" s="2"/>
      <c r="G3226" s="2">
        <v>3630</v>
      </c>
      <c r="H3226" s="2"/>
      <c r="I3226" s="2">
        <v>3460</v>
      </c>
      <c r="J3226" s="2"/>
      <c r="K3226" s="4">
        <v>3460</v>
      </c>
      <c r="L3226" s="2"/>
      <c r="M3226" s="4">
        <v>3460</v>
      </c>
      <c r="N3226" s="2"/>
      <c r="O3226" s="4">
        <v>0</v>
      </c>
      <c r="P3226" s="2"/>
      <c r="Q3226" s="4">
        <f t="shared" si="95"/>
        <v>3460</v>
      </c>
      <c r="T3226" s="14"/>
    </row>
    <row r="3227" spans="1:34" ht="11.85" customHeight="1" x14ac:dyDescent="0.2">
      <c r="A3227" s="3" t="s">
        <v>1378</v>
      </c>
      <c r="C3227" s="2">
        <v>100</v>
      </c>
      <c r="D3227" s="2"/>
      <c r="E3227" s="2">
        <v>300</v>
      </c>
      <c r="F3227" s="2"/>
      <c r="G3227" s="2">
        <v>300</v>
      </c>
      <c r="H3227" s="2"/>
      <c r="I3227" s="2">
        <v>300</v>
      </c>
      <c r="J3227" s="2"/>
      <c r="K3227" s="4">
        <v>300</v>
      </c>
      <c r="L3227" s="2"/>
      <c r="M3227" s="4">
        <v>300</v>
      </c>
      <c r="N3227" s="2"/>
      <c r="O3227" s="4">
        <v>0</v>
      </c>
      <c r="P3227" s="2"/>
      <c r="Q3227" s="4">
        <f t="shared" si="95"/>
        <v>300</v>
      </c>
      <c r="T3227" s="14"/>
    </row>
    <row r="3228" spans="1:34" ht="11.85" customHeight="1" x14ac:dyDescent="0.2">
      <c r="A3228" s="3" t="s">
        <v>1379</v>
      </c>
      <c r="C3228" s="2">
        <v>31320.799999999999</v>
      </c>
      <c r="D3228" s="2"/>
      <c r="E3228" s="2">
        <v>34524</v>
      </c>
      <c r="F3228" s="2"/>
      <c r="G3228" s="2">
        <v>38594.519999999997</v>
      </c>
      <c r="H3228" s="2"/>
      <c r="I3228" s="2">
        <v>75392</v>
      </c>
      <c r="J3228" s="2"/>
      <c r="K3228" s="4">
        <v>75392</v>
      </c>
      <c r="L3228" s="2"/>
      <c r="M3228" s="4">
        <v>72359</v>
      </c>
      <c r="N3228" s="2"/>
      <c r="O3228" s="4">
        <v>12841</v>
      </c>
      <c r="P3228" s="2"/>
      <c r="Q3228" s="4">
        <f t="shared" si="95"/>
        <v>85200</v>
      </c>
      <c r="T3228" s="14"/>
    </row>
    <row r="3229" spans="1:34" ht="11.85" customHeight="1" x14ac:dyDescent="0.2">
      <c r="A3229" s="3" t="s">
        <v>1380</v>
      </c>
      <c r="C3229" s="2">
        <v>12717.4</v>
      </c>
      <c r="D3229" s="2"/>
      <c r="E3229" s="2">
        <v>13957.42</v>
      </c>
      <c r="F3229" s="2"/>
      <c r="G3229" s="2">
        <v>14140.85</v>
      </c>
      <c r="H3229" s="2"/>
      <c r="I3229" s="2">
        <v>22488</v>
      </c>
      <c r="J3229" s="2"/>
      <c r="K3229" s="4">
        <v>22488</v>
      </c>
      <c r="L3229" s="2"/>
      <c r="M3229" s="4">
        <v>24200</v>
      </c>
      <c r="N3229" s="2"/>
      <c r="O3229" s="4">
        <v>5375</v>
      </c>
      <c r="P3229" s="2"/>
      <c r="Q3229" s="4">
        <f t="shared" si="95"/>
        <v>29575</v>
      </c>
      <c r="T3229" s="14"/>
    </row>
    <row r="3230" spans="1:34" ht="11.85" customHeight="1" x14ac:dyDescent="0.2">
      <c r="A3230" s="3" t="s">
        <v>1381</v>
      </c>
      <c r="C3230" s="2">
        <v>4429.12</v>
      </c>
      <c r="D3230" s="2"/>
      <c r="E3230" s="2">
        <v>5020.0600000000004</v>
      </c>
      <c r="F3230" s="2"/>
      <c r="G3230" s="2">
        <v>4283.99</v>
      </c>
      <c r="H3230" s="2"/>
      <c r="I3230" s="2">
        <v>5384</v>
      </c>
      <c r="J3230" s="2"/>
      <c r="K3230" s="4">
        <v>5384</v>
      </c>
      <c r="L3230" s="2"/>
      <c r="M3230" s="4">
        <v>3651</v>
      </c>
      <c r="N3230" s="2"/>
      <c r="O3230" s="4">
        <v>600</v>
      </c>
      <c r="P3230" s="2"/>
      <c r="Q3230" s="4">
        <f t="shared" si="95"/>
        <v>4251</v>
      </c>
      <c r="T3230" s="14"/>
    </row>
    <row r="3231" spans="1:34" ht="11.85" customHeight="1" x14ac:dyDescent="0.2">
      <c r="A3231" s="3" t="s">
        <v>1382</v>
      </c>
      <c r="C3231" s="2">
        <v>863.41</v>
      </c>
      <c r="D3231" s="2"/>
      <c r="E3231" s="2">
        <v>177.76</v>
      </c>
      <c r="F3231" s="2"/>
      <c r="G3231" s="2">
        <v>1077.19</v>
      </c>
      <c r="H3231" s="2"/>
      <c r="I3231" s="2">
        <v>1820</v>
      </c>
      <c r="J3231" s="2"/>
      <c r="K3231" s="4">
        <v>1820</v>
      </c>
      <c r="L3231" s="2"/>
      <c r="M3231" s="4">
        <v>1134</v>
      </c>
      <c r="N3231" s="2"/>
      <c r="O3231" s="4">
        <v>123</v>
      </c>
      <c r="P3231" s="2"/>
      <c r="Q3231" s="4">
        <f t="shared" si="95"/>
        <v>1257</v>
      </c>
      <c r="T3231" s="14"/>
    </row>
    <row r="3232" spans="1:34" ht="11.85" customHeight="1" x14ac:dyDescent="0.2">
      <c r="A3232" s="3" t="s">
        <v>1383</v>
      </c>
      <c r="C3232" s="15">
        <v>10019.040000000001</v>
      </c>
      <c r="D3232" s="2"/>
      <c r="E3232" s="15">
        <v>11370.77</v>
      </c>
      <c r="F3232" s="2"/>
      <c r="G3232" s="15">
        <v>10525.49</v>
      </c>
      <c r="H3232" s="2"/>
      <c r="I3232" s="15">
        <v>19610</v>
      </c>
      <c r="J3232" s="2"/>
      <c r="K3232" s="16">
        <v>19610</v>
      </c>
      <c r="L3232" s="2"/>
      <c r="M3232" s="16">
        <v>21422</v>
      </c>
      <c r="N3232" s="2"/>
      <c r="O3232" s="16">
        <v>4121</v>
      </c>
      <c r="P3232" s="2"/>
      <c r="Q3232" s="16">
        <f t="shared" si="95"/>
        <v>25543</v>
      </c>
      <c r="T3232" s="14"/>
    </row>
    <row r="3233" spans="1:21" ht="11.85" customHeight="1" x14ac:dyDescent="0.2">
      <c r="A3233" s="3" t="s">
        <v>269</v>
      </c>
      <c r="C3233" s="2">
        <f>SUM(C3223:C3232)</f>
        <v>196043.50999999998</v>
      </c>
      <c r="D3233" s="2"/>
      <c r="E3233" s="2">
        <f>SUM(E3223:E3232)</f>
        <v>220445.06</v>
      </c>
      <c r="F3233" s="2"/>
      <c r="G3233" s="2">
        <f>SUM(G3223:G3232)</f>
        <v>209707.97999999998</v>
      </c>
      <c r="H3233" s="2"/>
      <c r="I3233" s="2">
        <f>SUM(I3223:I3232)</f>
        <v>382454</v>
      </c>
      <c r="J3233" s="2"/>
      <c r="K3233" s="4">
        <f>SUM(K3223:K3232)</f>
        <v>382454</v>
      </c>
      <c r="L3233" s="2"/>
      <c r="M3233" s="4">
        <f>SUM(M3223:M3232)</f>
        <v>405369</v>
      </c>
      <c r="N3233" s="2"/>
      <c r="O3233" s="4">
        <f>SUM(O3223:O3232)</f>
        <v>75800</v>
      </c>
      <c r="P3233" s="2"/>
      <c r="Q3233" s="4">
        <f>SUM(Q3223:Q3232)</f>
        <v>481169</v>
      </c>
      <c r="R3233" s="2"/>
      <c r="U3233" s="2"/>
    </row>
    <row r="3234" spans="1:21" ht="11.85" customHeight="1" x14ac:dyDescent="0.2">
      <c r="D3234" s="2"/>
      <c r="F3234" s="2"/>
      <c r="H3234" s="2"/>
      <c r="J3234" s="2"/>
      <c r="L3234" s="2"/>
      <c r="N3234" s="2"/>
      <c r="P3234" s="2"/>
    </row>
    <row r="3235" spans="1:21" ht="11.85" customHeight="1" x14ac:dyDescent="0.2">
      <c r="A3235" s="13" t="s">
        <v>270</v>
      </c>
      <c r="D3235" s="2"/>
      <c r="F3235" s="2"/>
      <c r="H3235" s="2"/>
      <c r="J3235" s="2"/>
      <c r="L3235" s="2"/>
      <c r="N3235" s="2"/>
      <c r="P3235" s="2"/>
    </row>
    <row r="3236" spans="1:21" ht="11.85" customHeight="1" x14ac:dyDescent="0.2">
      <c r="A3236" s="3" t="s">
        <v>1384</v>
      </c>
      <c r="C3236" s="2">
        <v>0</v>
      </c>
      <c r="D3236" s="2"/>
      <c r="E3236" s="2">
        <v>0</v>
      </c>
      <c r="F3236" s="2"/>
      <c r="G3236" s="2">
        <v>0</v>
      </c>
      <c r="H3236" s="2"/>
      <c r="I3236" s="2">
        <v>0</v>
      </c>
      <c r="J3236" s="2"/>
      <c r="K3236" s="4">
        <v>0</v>
      </c>
      <c r="L3236" s="2"/>
      <c r="M3236" s="4">
        <v>0</v>
      </c>
      <c r="N3236" s="2"/>
      <c r="O3236" s="4">
        <v>0</v>
      </c>
      <c r="P3236" s="2"/>
      <c r="Q3236" s="4">
        <f t="shared" ref="Q3236:Q3251" si="96">M3236+O3236</f>
        <v>0</v>
      </c>
      <c r="T3236" s="14"/>
    </row>
    <row r="3237" spans="1:21" ht="11.85" customHeight="1" x14ac:dyDescent="0.2">
      <c r="A3237" s="3" t="s">
        <v>1385</v>
      </c>
      <c r="C3237" s="2">
        <v>237360.64000000001</v>
      </c>
      <c r="D3237" s="2"/>
      <c r="E3237" s="2">
        <v>227643.74</v>
      </c>
      <c r="F3237" s="2"/>
      <c r="G3237" s="2">
        <v>224191.88</v>
      </c>
      <c r="H3237" s="2"/>
      <c r="I3237" s="2">
        <v>233000</v>
      </c>
      <c r="J3237" s="2"/>
      <c r="K3237" s="4">
        <v>233000</v>
      </c>
      <c r="L3237" s="2"/>
      <c r="M3237" s="4">
        <v>233000</v>
      </c>
      <c r="N3237" s="2"/>
      <c r="O3237" s="4">
        <v>0</v>
      </c>
      <c r="P3237" s="2"/>
      <c r="Q3237" s="4">
        <f t="shared" si="96"/>
        <v>233000</v>
      </c>
      <c r="T3237" s="14"/>
    </row>
    <row r="3238" spans="1:21" ht="11.85" customHeight="1" x14ac:dyDescent="0.2">
      <c r="A3238" s="3" t="s">
        <v>1386</v>
      </c>
      <c r="C3238" s="2">
        <v>3500</v>
      </c>
      <c r="D3238" s="2"/>
      <c r="E3238" s="2">
        <v>43239.46</v>
      </c>
      <c r="F3238" s="2"/>
      <c r="G3238" s="2">
        <v>9042.68</v>
      </c>
      <c r="H3238" s="2"/>
      <c r="I3238" s="2">
        <v>20000</v>
      </c>
      <c r="J3238" s="2"/>
      <c r="K3238" s="4">
        <v>20000</v>
      </c>
      <c r="L3238" s="2"/>
      <c r="M3238" s="4">
        <v>7500</v>
      </c>
      <c r="N3238" s="2"/>
      <c r="O3238" s="4">
        <v>0</v>
      </c>
      <c r="P3238" s="2"/>
      <c r="Q3238" s="4">
        <f t="shared" si="96"/>
        <v>7500</v>
      </c>
      <c r="T3238" s="14"/>
    </row>
    <row r="3239" spans="1:21" ht="11.85" customHeight="1" x14ac:dyDescent="0.2">
      <c r="A3239" s="3" t="s">
        <v>1387</v>
      </c>
      <c r="C3239" s="2">
        <v>7067.05</v>
      </c>
      <c r="D3239" s="2"/>
      <c r="E3239" s="2">
        <v>7350</v>
      </c>
      <c r="F3239" s="2"/>
      <c r="G3239" s="2">
        <v>7350</v>
      </c>
      <c r="H3239" s="2"/>
      <c r="I3239" s="2">
        <v>33000</v>
      </c>
      <c r="J3239" s="2"/>
      <c r="K3239" s="4">
        <v>33000</v>
      </c>
      <c r="L3239" s="2"/>
      <c r="M3239" s="4">
        <v>10000</v>
      </c>
      <c r="N3239" s="2"/>
      <c r="O3239" s="4">
        <v>0</v>
      </c>
      <c r="P3239" s="2"/>
      <c r="Q3239" s="4">
        <f t="shared" si="96"/>
        <v>10000</v>
      </c>
      <c r="T3239" s="14"/>
    </row>
    <row r="3240" spans="1:21" ht="11.85" customHeight="1" x14ac:dyDescent="0.2">
      <c r="A3240" s="3" t="s">
        <v>1388</v>
      </c>
      <c r="C3240" s="2">
        <v>14039.61</v>
      </c>
      <c r="D3240" s="2"/>
      <c r="E3240" s="2">
        <v>13645.42</v>
      </c>
      <c r="F3240" s="2"/>
      <c r="G3240" s="2">
        <v>15099.39</v>
      </c>
      <c r="H3240" s="2"/>
      <c r="I3240" s="2">
        <v>17100</v>
      </c>
      <c r="J3240" s="2"/>
      <c r="K3240" s="4">
        <v>17100</v>
      </c>
      <c r="L3240" s="2"/>
      <c r="M3240" s="4">
        <v>19000</v>
      </c>
      <c r="N3240" s="2"/>
      <c r="O3240" s="4">
        <v>0</v>
      </c>
      <c r="P3240" s="2"/>
      <c r="Q3240" s="4">
        <f t="shared" si="96"/>
        <v>19000</v>
      </c>
      <c r="T3240" s="14"/>
    </row>
    <row r="3241" spans="1:21" ht="11.85" customHeight="1" x14ac:dyDescent="0.2">
      <c r="A3241" s="3" t="s">
        <v>1389</v>
      </c>
      <c r="C3241" s="2">
        <v>753.24</v>
      </c>
      <c r="D3241" s="2"/>
      <c r="E3241" s="2">
        <v>783.48</v>
      </c>
      <c r="F3241" s="2"/>
      <c r="G3241" s="2">
        <v>825.72</v>
      </c>
      <c r="H3241" s="2"/>
      <c r="I3241" s="2">
        <v>860</v>
      </c>
      <c r="J3241" s="2"/>
      <c r="K3241" s="4">
        <v>860</v>
      </c>
      <c r="L3241" s="2"/>
      <c r="M3241" s="4">
        <v>860</v>
      </c>
      <c r="N3241" s="2"/>
      <c r="O3241" s="4">
        <v>0</v>
      </c>
      <c r="P3241" s="2"/>
      <c r="Q3241" s="4">
        <f t="shared" si="96"/>
        <v>860</v>
      </c>
      <c r="T3241" s="14"/>
    </row>
    <row r="3242" spans="1:21" ht="11.85" hidden="1" customHeight="1" x14ac:dyDescent="0.2">
      <c r="A3242" s="3" t="s">
        <v>1390</v>
      </c>
      <c r="C3242" s="2">
        <v>0</v>
      </c>
      <c r="D3242" s="2"/>
      <c r="E3242" s="2">
        <v>0</v>
      </c>
      <c r="F3242" s="2"/>
      <c r="G3242" s="2">
        <v>0</v>
      </c>
      <c r="H3242" s="2"/>
      <c r="I3242" s="2">
        <v>0</v>
      </c>
      <c r="J3242" s="2"/>
      <c r="K3242" s="4">
        <v>0</v>
      </c>
      <c r="L3242" s="2"/>
      <c r="M3242" s="4">
        <v>0</v>
      </c>
      <c r="N3242" s="2"/>
      <c r="O3242" s="4">
        <v>0</v>
      </c>
      <c r="P3242" s="2"/>
      <c r="Q3242" s="4">
        <f t="shared" si="96"/>
        <v>0</v>
      </c>
      <c r="T3242" s="14"/>
    </row>
    <row r="3243" spans="1:21" ht="11.85" customHeight="1" x14ac:dyDescent="0.2">
      <c r="A3243" s="3" t="s">
        <v>1391</v>
      </c>
      <c r="C3243" s="2">
        <v>0</v>
      </c>
      <c r="D3243" s="2"/>
      <c r="E3243" s="2">
        <v>0</v>
      </c>
      <c r="F3243" s="2"/>
      <c r="G3243" s="2">
        <v>5572.6</v>
      </c>
      <c r="H3243" s="2"/>
      <c r="I3243" s="2">
        <v>0</v>
      </c>
      <c r="J3243" s="2"/>
      <c r="K3243" s="4">
        <v>0</v>
      </c>
      <c r="L3243" s="2"/>
      <c r="M3243" s="4">
        <v>0</v>
      </c>
      <c r="N3243" s="2"/>
      <c r="O3243" s="4">
        <v>0</v>
      </c>
      <c r="P3243" s="2"/>
      <c r="Q3243" s="4">
        <f t="shared" si="96"/>
        <v>0</v>
      </c>
      <c r="T3243" s="14"/>
    </row>
    <row r="3244" spans="1:21" ht="11.85" hidden="1" customHeight="1" x14ac:dyDescent="0.2">
      <c r="A3244" s="3" t="s">
        <v>1392</v>
      </c>
      <c r="C3244" s="2">
        <v>0</v>
      </c>
      <c r="D3244" s="2"/>
      <c r="E3244" s="2">
        <v>0</v>
      </c>
      <c r="F3244" s="2"/>
      <c r="G3244" s="2">
        <v>0</v>
      </c>
      <c r="H3244" s="2"/>
      <c r="I3244" s="2">
        <v>0</v>
      </c>
      <c r="J3244" s="2"/>
      <c r="K3244" s="4">
        <v>0</v>
      </c>
      <c r="L3244" s="2"/>
      <c r="M3244" s="4">
        <v>0</v>
      </c>
      <c r="N3244" s="2"/>
      <c r="O3244" s="4">
        <v>0</v>
      </c>
      <c r="P3244" s="2"/>
      <c r="Q3244" s="4">
        <f t="shared" si="96"/>
        <v>0</v>
      </c>
      <c r="T3244" s="14"/>
    </row>
    <row r="3245" spans="1:21" ht="11.85" customHeight="1" x14ac:dyDescent="0.2">
      <c r="A3245" s="3" t="s">
        <v>1393</v>
      </c>
      <c r="C3245" s="2">
        <v>0</v>
      </c>
      <c r="D3245" s="2"/>
      <c r="E3245" s="2">
        <v>0</v>
      </c>
      <c r="F3245" s="2"/>
      <c r="G3245" s="2">
        <v>0</v>
      </c>
      <c r="H3245" s="2"/>
      <c r="I3245" s="2">
        <v>0</v>
      </c>
      <c r="J3245" s="2"/>
      <c r="K3245" s="4">
        <v>0</v>
      </c>
      <c r="L3245" s="2"/>
      <c r="M3245" s="4">
        <v>0</v>
      </c>
      <c r="N3245" s="2"/>
      <c r="O3245" s="4">
        <v>0</v>
      </c>
      <c r="P3245" s="2"/>
      <c r="Q3245" s="4">
        <f t="shared" si="96"/>
        <v>0</v>
      </c>
      <c r="T3245" s="14"/>
    </row>
    <row r="3246" spans="1:21" ht="11.85" customHeight="1" x14ac:dyDescent="0.2">
      <c r="A3246" s="3" t="s">
        <v>1394</v>
      </c>
      <c r="C3246" s="2">
        <v>811.65</v>
      </c>
      <c r="D3246" s="2"/>
      <c r="E3246" s="2">
        <v>600.66</v>
      </c>
      <c r="F3246" s="2"/>
      <c r="G3246" s="2">
        <v>479.28</v>
      </c>
      <c r="H3246" s="2"/>
      <c r="I3246" s="2">
        <v>700</v>
      </c>
      <c r="J3246" s="2"/>
      <c r="K3246" s="4">
        <v>700</v>
      </c>
      <c r="L3246" s="2"/>
      <c r="M3246" s="4">
        <v>700</v>
      </c>
      <c r="N3246" s="2"/>
      <c r="O3246" s="4">
        <v>0</v>
      </c>
      <c r="P3246" s="2"/>
      <c r="Q3246" s="4">
        <f t="shared" si="96"/>
        <v>700</v>
      </c>
      <c r="T3246" s="14"/>
    </row>
    <row r="3247" spans="1:21" ht="11.85" customHeight="1" x14ac:dyDescent="0.2">
      <c r="A3247" s="3" t="s">
        <v>1395</v>
      </c>
      <c r="C3247" s="2">
        <v>2964.68</v>
      </c>
      <c r="D3247" s="2"/>
      <c r="E3247" s="2">
        <v>599.99</v>
      </c>
      <c r="F3247" s="2"/>
      <c r="G3247" s="2">
        <v>209.97</v>
      </c>
      <c r="H3247" s="2"/>
      <c r="I3247" s="2">
        <v>350</v>
      </c>
      <c r="J3247" s="2"/>
      <c r="K3247" s="4">
        <v>350</v>
      </c>
      <c r="L3247" s="2"/>
      <c r="M3247" s="4">
        <v>350</v>
      </c>
      <c r="N3247" s="2"/>
      <c r="O3247" s="4">
        <v>0</v>
      </c>
      <c r="P3247" s="2"/>
      <c r="Q3247" s="4">
        <f t="shared" si="96"/>
        <v>350</v>
      </c>
      <c r="T3247" s="14"/>
    </row>
    <row r="3248" spans="1:21" ht="11.85" customHeight="1" x14ac:dyDescent="0.2">
      <c r="A3248" s="3" t="s">
        <v>1396</v>
      </c>
      <c r="C3248" s="2">
        <v>1380.32</v>
      </c>
      <c r="D3248" s="2"/>
      <c r="E3248" s="2">
        <v>1510.03</v>
      </c>
      <c r="F3248" s="2"/>
      <c r="G3248" s="2">
        <v>0</v>
      </c>
      <c r="H3248" s="2"/>
      <c r="I3248" s="2">
        <v>1500</v>
      </c>
      <c r="J3248" s="2"/>
      <c r="K3248" s="4">
        <v>1500</v>
      </c>
      <c r="L3248" s="2"/>
      <c r="M3248" s="4">
        <v>1500</v>
      </c>
      <c r="N3248" s="2"/>
      <c r="O3248" s="4">
        <v>0</v>
      </c>
      <c r="P3248" s="2"/>
      <c r="Q3248" s="4">
        <f t="shared" si="96"/>
        <v>1500</v>
      </c>
      <c r="T3248" s="14"/>
    </row>
    <row r="3249" spans="1:20" ht="11.85" customHeight="1" x14ac:dyDescent="0.2">
      <c r="A3249" s="3" t="s">
        <v>1397</v>
      </c>
      <c r="C3249" s="20">
        <v>1800</v>
      </c>
      <c r="D3249" s="2"/>
      <c r="E3249" s="20">
        <v>1650</v>
      </c>
      <c r="F3249" s="2"/>
      <c r="G3249" s="20">
        <v>1400</v>
      </c>
      <c r="H3249" s="2"/>
      <c r="I3249" s="20">
        <v>1800</v>
      </c>
      <c r="J3249" s="2"/>
      <c r="K3249" s="21">
        <v>1800</v>
      </c>
      <c r="L3249" s="2"/>
      <c r="M3249" s="21">
        <v>1400</v>
      </c>
      <c r="N3249" s="2"/>
      <c r="O3249" s="21">
        <v>0</v>
      </c>
      <c r="P3249" s="2"/>
      <c r="Q3249" s="21">
        <f>M3249+O3249</f>
        <v>1400</v>
      </c>
      <c r="T3249" s="14"/>
    </row>
    <row r="3250" spans="1:20" ht="11.85" customHeight="1" x14ac:dyDescent="0.2">
      <c r="A3250" s="3" t="s">
        <v>1398</v>
      </c>
      <c r="C3250" s="2">
        <v>0</v>
      </c>
      <c r="D3250" s="2"/>
      <c r="E3250" s="2">
        <v>0</v>
      </c>
      <c r="F3250" s="2"/>
      <c r="G3250" s="2">
        <v>0</v>
      </c>
      <c r="H3250" s="2"/>
      <c r="I3250" s="2">
        <v>248400</v>
      </c>
      <c r="J3250" s="2"/>
      <c r="K3250" s="4">
        <v>248400</v>
      </c>
      <c r="L3250" s="2"/>
      <c r="M3250" s="4">
        <v>288500</v>
      </c>
      <c r="N3250" s="2"/>
      <c r="O3250" s="4">
        <v>0</v>
      </c>
      <c r="P3250" s="2"/>
      <c r="Q3250" s="21">
        <f>M3250+O3250</f>
        <v>288500</v>
      </c>
      <c r="T3250" s="14"/>
    </row>
    <row r="3251" spans="1:20" ht="11.85" customHeight="1" x14ac:dyDescent="0.2">
      <c r="A3251" s="3" t="s">
        <v>1399</v>
      </c>
      <c r="C3251" s="15">
        <v>0</v>
      </c>
      <c r="D3251" s="2"/>
      <c r="E3251" s="15">
        <v>0</v>
      </c>
      <c r="F3251" s="2"/>
      <c r="G3251" s="15">
        <v>0</v>
      </c>
      <c r="H3251" s="2"/>
      <c r="I3251" s="15">
        <v>92000</v>
      </c>
      <c r="J3251" s="2"/>
      <c r="K3251" s="16">
        <v>92000</v>
      </c>
      <c r="L3251" s="2"/>
      <c r="M3251" s="16">
        <v>100000</v>
      </c>
      <c r="N3251" s="2"/>
      <c r="O3251" s="16">
        <v>0</v>
      </c>
      <c r="P3251" s="2"/>
      <c r="Q3251" s="16">
        <f t="shared" si="96"/>
        <v>100000</v>
      </c>
      <c r="T3251" s="14"/>
    </row>
    <row r="3252" spans="1:20" ht="11.85" customHeight="1" x14ac:dyDescent="0.2">
      <c r="A3252" s="3" t="s">
        <v>287</v>
      </c>
      <c r="C3252" s="2">
        <f>SUM(C3236:C3251)</f>
        <v>269677.19</v>
      </c>
      <c r="D3252" s="2"/>
      <c r="E3252" s="2">
        <f>SUM(E3236:E3251)</f>
        <v>297022.77999999997</v>
      </c>
      <c r="F3252" s="2"/>
      <c r="G3252" s="2">
        <f>SUM(G3236:G3251)</f>
        <v>264171.52000000002</v>
      </c>
      <c r="H3252" s="2"/>
      <c r="I3252" s="2">
        <f>SUM(I3236:I3251)</f>
        <v>648710</v>
      </c>
      <c r="J3252" s="2"/>
      <c r="K3252" s="4">
        <f>SUM(K3236:K3251)</f>
        <v>648710</v>
      </c>
      <c r="L3252" s="2"/>
      <c r="M3252" s="4">
        <f>SUM(M3236:M3251)</f>
        <v>662810</v>
      </c>
      <c r="N3252" s="2"/>
      <c r="O3252" s="4">
        <f>SUM(O3236:O3251)</f>
        <v>0</v>
      </c>
      <c r="P3252" s="2"/>
      <c r="Q3252" s="4">
        <f>SUM(Q3236:Q3251)</f>
        <v>662810</v>
      </c>
      <c r="R3252" s="2"/>
    </row>
    <row r="3253" spans="1:20" ht="11.85" customHeight="1" x14ac:dyDescent="0.2"/>
    <row r="3254" spans="1:20" ht="11.85" customHeight="1" x14ac:dyDescent="0.2">
      <c r="A3254" s="13" t="s">
        <v>288</v>
      </c>
    </row>
    <row r="3255" spans="1:20" ht="11.85" customHeight="1" x14ac:dyDescent="0.2">
      <c r="A3255" s="3" t="s">
        <v>1400</v>
      </c>
      <c r="C3255" s="2">
        <v>506.39</v>
      </c>
      <c r="D3255" s="2"/>
      <c r="E3255" s="2">
        <v>610.51</v>
      </c>
      <c r="F3255" s="2"/>
      <c r="G3255" s="2">
        <v>485.11</v>
      </c>
      <c r="H3255" s="2"/>
      <c r="I3255" s="2">
        <v>1350</v>
      </c>
      <c r="J3255" s="2"/>
      <c r="K3255" s="4">
        <v>1350</v>
      </c>
      <c r="L3255" s="2"/>
      <c r="M3255" s="4">
        <v>1400</v>
      </c>
      <c r="N3255" s="2"/>
      <c r="O3255" s="4">
        <v>0</v>
      </c>
      <c r="P3255" s="2"/>
      <c r="Q3255" s="4">
        <f t="shared" ref="Q3255:Q3277" si="97">M3255+O3255</f>
        <v>1400</v>
      </c>
      <c r="T3255" s="14"/>
    </row>
    <row r="3256" spans="1:20" ht="11.85" customHeight="1" x14ac:dyDescent="0.2">
      <c r="A3256" s="3" t="s">
        <v>1401</v>
      </c>
      <c r="C3256" s="2">
        <v>2127.75</v>
      </c>
      <c r="D3256" s="2"/>
      <c r="E3256" s="2">
        <v>3084.9</v>
      </c>
      <c r="F3256" s="2"/>
      <c r="G3256" s="2">
        <v>679.11</v>
      </c>
      <c r="H3256" s="2"/>
      <c r="I3256" s="2">
        <v>3500</v>
      </c>
      <c r="J3256" s="2"/>
      <c r="K3256" s="4">
        <v>3500</v>
      </c>
      <c r="L3256" s="2"/>
      <c r="M3256" s="4">
        <v>3500</v>
      </c>
      <c r="N3256" s="2"/>
      <c r="O3256" s="4">
        <v>0</v>
      </c>
      <c r="P3256" s="2"/>
      <c r="Q3256" s="4">
        <f t="shared" si="97"/>
        <v>3500</v>
      </c>
      <c r="T3256" s="14"/>
    </row>
    <row r="3257" spans="1:20" ht="11.85" customHeight="1" x14ac:dyDescent="0.2">
      <c r="A3257" s="3" t="s">
        <v>1402</v>
      </c>
      <c r="C3257" s="2">
        <v>4255.2700000000004</v>
      </c>
      <c r="D3257" s="2"/>
      <c r="E3257" s="2">
        <v>4280.8500000000004</v>
      </c>
      <c r="F3257" s="2"/>
      <c r="G3257" s="2">
        <v>2462.85</v>
      </c>
      <c r="H3257" s="2"/>
      <c r="I3257" s="2">
        <v>5000</v>
      </c>
      <c r="J3257" s="2"/>
      <c r="K3257" s="4">
        <v>5000</v>
      </c>
      <c r="L3257" s="2"/>
      <c r="M3257" s="4">
        <v>5000</v>
      </c>
      <c r="N3257" s="2"/>
      <c r="O3257" s="4">
        <v>0</v>
      </c>
      <c r="P3257" s="2"/>
      <c r="Q3257" s="4">
        <f t="shared" si="97"/>
        <v>5000</v>
      </c>
      <c r="T3257" s="14"/>
    </row>
    <row r="3258" spans="1:20" ht="11.85" customHeight="1" x14ac:dyDescent="0.2">
      <c r="A3258" s="3" t="s">
        <v>1403</v>
      </c>
      <c r="C3258" s="2">
        <v>1676.4</v>
      </c>
      <c r="D3258" s="2"/>
      <c r="E3258" s="2">
        <v>15901.34</v>
      </c>
      <c r="F3258" s="2"/>
      <c r="G3258" s="2">
        <v>5258.53</v>
      </c>
      <c r="H3258" s="2"/>
      <c r="I3258" s="2">
        <v>5000</v>
      </c>
      <c r="J3258" s="2"/>
      <c r="K3258" s="4">
        <v>9000</v>
      </c>
      <c r="L3258" s="2"/>
      <c r="M3258" s="4">
        <v>10000</v>
      </c>
      <c r="N3258" s="2"/>
      <c r="O3258" s="4">
        <v>0</v>
      </c>
      <c r="P3258" s="2"/>
      <c r="Q3258" s="4">
        <f t="shared" si="97"/>
        <v>10000</v>
      </c>
      <c r="T3258" s="14"/>
    </row>
    <row r="3259" spans="1:20" ht="11.85" customHeight="1" x14ac:dyDescent="0.2">
      <c r="A3259" s="3" t="s">
        <v>1404</v>
      </c>
      <c r="C3259" s="2">
        <v>9653.7999999999993</v>
      </c>
      <c r="D3259" s="2"/>
      <c r="E3259" s="2">
        <v>10192.379999999999</v>
      </c>
      <c r="F3259" s="2"/>
      <c r="G3259" s="2">
        <v>12147.91</v>
      </c>
      <c r="H3259" s="2"/>
      <c r="I3259" s="2">
        <v>11000</v>
      </c>
      <c r="J3259" s="2"/>
      <c r="K3259" s="4">
        <v>11000</v>
      </c>
      <c r="L3259" s="2"/>
      <c r="M3259" s="4">
        <v>11000</v>
      </c>
      <c r="N3259" s="2"/>
      <c r="O3259" s="4">
        <v>0</v>
      </c>
      <c r="P3259" s="2"/>
      <c r="Q3259" s="4">
        <f t="shared" si="97"/>
        <v>11000</v>
      </c>
      <c r="T3259" s="14"/>
    </row>
    <row r="3260" spans="1:20" ht="11.85" customHeight="1" x14ac:dyDescent="0.2">
      <c r="A3260" s="3" t="s">
        <v>1405</v>
      </c>
      <c r="C3260" s="2">
        <v>2471</v>
      </c>
      <c r="D3260" s="2"/>
      <c r="E3260" s="2">
        <v>1236.56</v>
      </c>
      <c r="F3260" s="2"/>
      <c r="G3260" s="2">
        <v>5821.61</v>
      </c>
      <c r="H3260" s="2"/>
      <c r="I3260" s="2">
        <v>3000</v>
      </c>
      <c r="J3260" s="2"/>
      <c r="K3260" s="4">
        <v>3000</v>
      </c>
      <c r="L3260" s="2"/>
      <c r="M3260" s="4">
        <v>3000</v>
      </c>
      <c r="N3260" s="2"/>
      <c r="O3260" s="4">
        <v>0</v>
      </c>
      <c r="P3260" s="2"/>
      <c r="Q3260" s="4">
        <f t="shared" si="97"/>
        <v>3000</v>
      </c>
      <c r="T3260" s="14"/>
    </row>
    <row r="3261" spans="1:20" ht="11.85" customHeight="1" x14ac:dyDescent="0.2">
      <c r="A3261" s="3" t="s">
        <v>1406</v>
      </c>
      <c r="C3261" s="2">
        <v>0</v>
      </c>
      <c r="D3261" s="2"/>
      <c r="E3261" s="2">
        <v>0</v>
      </c>
      <c r="F3261" s="2"/>
      <c r="G3261" s="2">
        <v>0</v>
      </c>
      <c r="H3261" s="2"/>
      <c r="I3261" s="2">
        <v>500</v>
      </c>
      <c r="J3261" s="2"/>
      <c r="K3261" s="4">
        <v>500</v>
      </c>
      <c r="L3261" s="2"/>
      <c r="M3261" s="4">
        <v>500</v>
      </c>
      <c r="N3261" s="2"/>
      <c r="O3261" s="4">
        <v>0</v>
      </c>
      <c r="P3261" s="2"/>
      <c r="Q3261" s="4">
        <f t="shared" si="97"/>
        <v>500</v>
      </c>
      <c r="T3261" s="14"/>
    </row>
    <row r="3262" spans="1:20" ht="11.85" customHeight="1" x14ac:dyDescent="0.2">
      <c r="A3262" s="3" t="s">
        <v>1407</v>
      </c>
      <c r="C3262" s="2">
        <v>219.06</v>
      </c>
      <c r="D3262" s="2"/>
      <c r="E3262" s="2">
        <v>720</v>
      </c>
      <c r="F3262" s="2"/>
      <c r="G3262" s="2">
        <v>1011.07</v>
      </c>
      <c r="H3262" s="2"/>
      <c r="I3262" s="2">
        <v>1500</v>
      </c>
      <c r="J3262" s="2"/>
      <c r="K3262" s="4">
        <v>1500</v>
      </c>
      <c r="L3262" s="2"/>
      <c r="M3262" s="4">
        <v>1500</v>
      </c>
      <c r="N3262" s="2"/>
      <c r="O3262" s="4">
        <v>0</v>
      </c>
      <c r="P3262" s="2"/>
      <c r="Q3262" s="4">
        <f t="shared" si="97"/>
        <v>1500</v>
      </c>
      <c r="T3262" s="14"/>
    </row>
    <row r="3263" spans="1:20" ht="11.85" customHeight="1" x14ac:dyDescent="0.2">
      <c r="A3263" s="3" t="s">
        <v>1408</v>
      </c>
      <c r="C3263" s="2">
        <v>244.97</v>
      </c>
      <c r="D3263" s="2"/>
      <c r="E3263" s="2">
        <v>0</v>
      </c>
      <c r="F3263" s="2"/>
      <c r="G3263" s="2">
        <v>0</v>
      </c>
      <c r="H3263" s="2"/>
      <c r="I3263" s="2">
        <v>750</v>
      </c>
      <c r="J3263" s="2"/>
      <c r="K3263" s="4">
        <v>750</v>
      </c>
      <c r="L3263" s="2"/>
      <c r="M3263" s="4">
        <v>750</v>
      </c>
      <c r="N3263" s="2"/>
      <c r="O3263" s="4">
        <v>0</v>
      </c>
      <c r="P3263" s="2"/>
      <c r="Q3263" s="4">
        <f t="shared" si="97"/>
        <v>750</v>
      </c>
      <c r="T3263" s="14"/>
    </row>
    <row r="3264" spans="1:20" ht="11.85" customHeight="1" x14ac:dyDescent="0.2">
      <c r="A3264" s="3" t="s">
        <v>1409</v>
      </c>
      <c r="C3264" s="2">
        <v>6000.67</v>
      </c>
      <c r="D3264" s="2"/>
      <c r="E3264" s="2">
        <v>5175.76</v>
      </c>
      <c r="F3264" s="2"/>
      <c r="G3264" s="2">
        <v>4643.37</v>
      </c>
      <c r="H3264" s="2"/>
      <c r="I3264" s="2">
        <v>6600</v>
      </c>
      <c r="J3264" s="2"/>
      <c r="K3264" s="4">
        <v>6600</v>
      </c>
      <c r="L3264" s="2"/>
      <c r="M3264" s="4">
        <v>6600</v>
      </c>
      <c r="N3264" s="2"/>
      <c r="O3264" s="4">
        <v>0</v>
      </c>
      <c r="P3264" s="2"/>
      <c r="Q3264" s="4">
        <f t="shared" si="97"/>
        <v>6600</v>
      </c>
      <c r="T3264" s="14"/>
    </row>
    <row r="3265" spans="1:21" ht="11.85" customHeight="1" x14ac:dyDescent="0.2">
      <c r="A3265" s="3" t="s">
        <v>1410</v>
      </c>
      <c r="C3265" s="2">
        <v>5050.7299999999996</v>
      </c>
      <c r="D3265" s="2"/>
      <c r="E3265" s="2">
        <v>3287.52</v>
      </c>
      <c r="F3265" s="2"/>
      <c r="G3265" s="2">
        <v>5678.61</v>
      </c>
      <c r="H3265" s="2"/>
      <c r="I3265" s="2">
        <v>5500</v>
      </c>
      <c r="J3265" s="2"/>
      <c r="K3265" s="4">
        <v>5500</v>
      </c>
      <c r="L3265" s="2"/>
      <c r="M3265" s="4">
        <v>5500</v>
      </c>
      <c r="N3265" s="2"/>
      <c r="O3265" s="4">
        <v>0</v>
      </c>
      <c r="P3265" s="2"/>
      <c r="Q3265" s="4">
        <f t="shared" si="97"/>
        <v>5500</v>
      </c>
      <c r="T3265" s="14"/>
    </row>
    <row r="3266" spans="1:21" ht="11.85" customHeight="1" x14ac:dyDescent="0.2">
      <c r="A3266" s="3" t="s">
        <v>1411</v>
      </c>
      <c r="C3266" s="2">
        <v>30789.15</v>
      </c>
      <c r="D3266" s="2"/>
      <c r="E3266" s="2">
        <v>120701.6</v>
      </c>
      <c r="F3266" s="2"/>
      <c r="G3266" s="2">
        <v>40977.440000000002</v>
      </c>
      <c r="H3266" s="2"/>
      <c r="I3266" s="2">
        <v>60000</v>
      </c>
      <c r="J3266" s="2"/>
      <c r="K3266" s="4">
        <v>60000</v>
      </c>
      <c r="L3266" s="2"/>
      <c r="M3266" s="4">
        <v>60000</v>
      </c>
      <c r="N3266" s="2"/>
      <c r="O3266" s="4">
        <v>0</v>
      </c>
      <c r="P3266" s="2"/>
      <c r="Q3266" s="4">
        <f t="shared" si="97"/>
        <v>60000</v>
      </c>
      <c r="T3266" s="14"/>
    </row>
    <row r="3267" spans="1:21" ht="11.85" customHeight="1" x14ac:dyDescent="0.2">
      <c r="A3267" s="3" t="s">
        <v>1412</v>
      </c>
      <c r="C3267" s="2">
        <v>77725</v>
      </c>
      <c r="D3267" s="2"/>
      <c r="E3267" s="2">
        <v>78863.600000000006</v>
      </c>
      <c r="F3267" s="2"/>
      <c r="G3267" s="2">
        <v>78863.600000000006</v>
      </c>
      <c r="H3267" s="2"/>
      <c r="I3267" s="2">
        <v>78900</v>
      </c>
      <c r="J3267" s="2"/>
      <c r="K3267" s="4">
        <v>78900</v>
      </c>
      <c r="L3267" s="2"/>
      <c r="M3267" s="4">
        <v>80500</v>
      </c>
      <c r="N3267" s="2"/>
      <c r="O3267" s="4">
        <v>0</v>
      </c>
      <c r="P3267" s="2"/>
      <c r="Q3267" s="4">
        <f t="shared" si="97"/>
        <v>80500</v>
      </c>
      <c r="T3267" s="14"/>
    </row>
    <row r="3268" spans="1:21" ht="11.85" customHeight="1" x14ac:dyDescent="0.2">
      <c r="A3268" s="3" t="s">
        <v>1413</v>
      </c>
      <c r="C3268" s="2">
        <v>97984.85</v>
      </c>
      <c r="D3268" s="2"/>
      <c r="E3268" s="2">
        <v>59284.13</v>
      </c>
      <c r="F3268" s="2"/>
      <c r="G3268" s="2">
        <v>34843.61</v>
      </c>
      <c r="H3268" s="2"/>
      <c r="I3268" s="2">
        <v>70000</v>
      </c>
      <c r="J3268" s="2"/>
      <c r="K3268" s="4">
        <v>66000</v>
      </c>
      <c r="L3268" s="2"/>
      <c r="M3268" s="4">
        <v>70000</v>
      </c>
      <c r="N3268" s="2"/>
      <c r="O3268" s="4">
        <v>0</v>
      </c>
      <c r="P3268" s="2"/>
      <c r="Q3268" s="4">
        <f t="shared" si="97"/>
        <v>70000</v>
      </c>
      <c r="T3268" s="14"/>
    </row>
    <row r="3269" spans="1:21" ht="11.85" customHeight="1" x14ac:dyDescent="0.2">
      <c r="A3269" s="3" t="s">
        <v>1414</v>
      </c>
      <c r="C3269" s="2">
        <v>5011.7700000000004</v>
      </c>
      <c r="D3269" s="2"/>
      <c r="E3269" s="2">
        <v>4895.8500000000004</v>
      </c>
      <c r="F3269" s="2"/>
      <c r="G3269" s="2">
        <v>4656.8</v>
      </c>
      <c r="H3269" s="2"/>
      <c r="I3269" s="2">
        <v>4700</v>
      </c>
      <c r="J3269" s="2"/>
      <c r="K3269" s="4">
        <v>4700</v>
      </c>
      <c r="L3269" s="2"/>
      <c r="M3269" s="4">
        <v>4700</v>
      </c>
      <c r="N3269" s="2"/>
      <c r="O3269" s="4">
        <v>600</v>
      </c>
      <c r="P3269" s="2"/>
      <c r="Q3269" s="4">
        <f t="shared" si="97"/>
        <v>5300</v>
      </c>
      <c r="T3269" s="14"/>
    </row>
    <row r="3270" spans="1:21" ht="11.85" customHeight="1" x14ac:dyDescent="0.2">
      <c r="A3270" s="3" t="s">
        <v>1415</v>
      </c>
      <c r="C3270" s="2">
        <v>380</v>
      </c>
      <c r="D3270" s="2"/>
      <c r="E3270" s="2">
        <v>325.45</v>
      </c>
      <c r="F3270" s="2"/>
      <c r="G3270" s="2">
        <v>1170.75</v>
      </c>
      <c r="H3270" s="2"/>
      <c r="I3270" s="2">
        <v>640</v>
      </c>
      <c r="J3270" s="2"/>
      <c r="K3270" s="4">
        <v>640</v>
      </c>
      <c r="L3270" s="2"/>
      <c r="M3270" s="4">
        <v>700</v>
      </c>
      <c r="N3270" s="2"/>
      <c r="O3270" s="4">
        <v>0</v>
      </c>
      <c r="P3270" s="2"/>
      <c r="Q3270" s="4">
        <f t="shared" si="97"/>
        <v>700</v>
      </c>
      <c r="T3270" s="14"/>
    </row>
    <row r="3271" spans="1:21" ht="11.85" hidden="1" customHeight="1" x14ac:dyDescent="0.2">
      <c r="A3271" s="3" t="s">
        <v>1416</v>
      </c>
      <c r="C3271" s="2">
        <v>0</v>
      </c>
      <c r="D3271" s="2"/>
      <c r="E3271" s="2">
        <v>0</v>
      </c>
      <c r="F3271" s="2"/>
      <c r="G3271" s="2">
        <v>0</v>
      </c>
      <c r="H3271" s="2"/>
      <c r="I3271" s="2">
        <v>0</v>
      </c>
      <c r="J3271" s="2"/>
      <c r="K3271" s="4">
        <v>0</v>
      </c>
      <c r="L3271" s="2"/>
      <c r="M3271" s="4">
        <v>0</v>
      </c>
      <c r="N3271" s="2"/>
      <c r="O3271" s="4">
        <v>0</v>
      </c>
      <c r="P3271" s="2"/>
      <c r="Q3271" s="4">
        <f t="shared" si="97"/>
        <v>0</v>
      </c>
      <c r="T3271" s="14"/>
    </row>
    <row r="3272" spans="1:21" ht="11.85" customHeight="1" x14ac:dyDescent="0.2">
      <c r="A3272" s="3" t="s">
        <v>1417</v>
      </c>
      <c r="C3272" s="2">
        <v>36643.42</v>
      </c>
      <c r="D3272" s="2"/>
      <c r="E3272" s="2">
        <v>32308.74</v>
      </c>
      <c r="F3272" s="2"/>
      <c r="G3272" s="2">
        <v>34366.339999999997</v>
      </c>
      <c r="H3272" s="2"/>
      <c r="I3272" s="2">
        <v>40000</v>
      </c>
      <c r="J3272" s="2"/>
      <c r="K3272" s="4">
        <v>40000</v>
      </c>
      <c r="L3272" s="2"/>
      <c r="M3272" s="4">
        <v>40000</v>
      </c>
      <c r="N3272" s="2"/>
      <c r="O3272" s="4">
        <v>0</v>
      </c>
      <c r="P3272" s="2"/>
      <c r="Q3272" s="4">
        <f t="shared" si="97"/>
        <v>40000</v>
      </c>
      <c r="T3272" s="14"/>
    </row>
    <row r="3273" spans="1:21" ht="11.85" customHeight="1" x14ac:dyDescent="0.2">
      <c r="A3273" s="3" t="s">
        <v>1418</v>
      </c>
      <c r="C3273" s="2">
        <v>751.61</v>
      </c>
      <c r="D3273" s="2"/>
      <c r="E3273" s="2">
        <v>1488.81</v>
      </c>
      <c r="F3273" s="2"/>
      <c r="G3273" s="2">
        <v>1357.38</v>
      </c>
      <c r="H3273" s="2"/>
      <c r="I3273" s="2">
        <v>2900</v>
      </c>
      <c r="J3273" s="2"/>
      <c r="K3273" s="4">
        <v>2900</v>
      </c>
      <c r="L3273" s="2"/>
      <c r="M3273" s="4">
        <v>2900</v>
      </c>
      <c r="N3273" s="2"/>
      <c r="O3273" s="4">
        <v>0</v>
      </c>
      <c r="P3273" s="2"/>
      <c r="Q3273" s="4">
        <f t="shared" si="97"/>
        <v>2900</v>
      </c>
      <c r="T3273" s="14"/>
    </row>
    <row r="3274" spans="1:21" ht="11.85" customHeight="1" x14ac:dyDescent="0.2">
      <c r="A3274" s="3" t="s">
        <v>1419</v>
      </c>
      <c r="C3274" s="2">
        <v>22705.73</v>
      </c>
      <c r="D3274" s="2"/>
      <c r="E3274" s="2">
        <v>13309.45</v>
      </c>
      <c r="F3274" s="2"/>
      <c r="G3274" s="2">
        <v>14497.68</v>
      </c>
      <c r="H3274" s="2"/>
      <c r="I3274" s="2">
        <v>25000</v>
      </c>
      <c r="J3274" s="2"/>
      <c r="K3274" s="4">
        <v>25000</v>
      </c>
      <c r="L3274" s="2"/>
      <c r="M3274" s="4">
        <v>15000</v>
      </c>
      <c r="N3274" s="2"/>
      <c r="O3274" s="4">
        <v>0</v>
      </c>
      <c r="P3274" s="2"/>
      <c r="Q3274" s="4">
        <f t="shared" si="97"/>
        <v>15000</v>
      </c>
      <c r="T3274" s="14"/>
    </row>
    <row r="3275" spans="1:21" ht="11.85" customHeight="1" x14ac:dyDescent="0.2">
      <c r="A3275" s="3" t="s">
        <v>1420</v>
      </c>
      <c r="C3275" s="2">
        <v>0</v>
      </c>
      <c r="D3275" s="2"/>
      <c r="E3275" s="2">
        <v>0</v>
      </c>
      <c r="F3275" s="2"/>
      <c r="G3275" s="2">
        <v>0</v>
      </c>
      <c r="H3275" s="2"/>
      <c r="I3275" s="2">
        <v>15000</v>
      </c>
      <c r="J3275" s="2"/>
      <c r="K3275" s="4">
        <v>15000</v>
      </c>
      <c r="L3275" s="2"/>
      <c r="M3275" s="4">
        <v>15000</v>
      </c>
      <c r="N3275" s="2"/>
      <c r="O3275" s="4">
        <v>0</v>
      </c>
      <c r="P3275" s="2"/>
      <c r="Q3275" s="4">
        <f t="shared" si="97"/>
        <v>15000</v>
      </c>
      <c r="T3275" s="14"/>
    </row>
    <row r="3276" spans="1:21" ht="11.85" customHeight="1" x14ac:dyDescent="0.2">
      <c r="A3276" s="3" t="s">
        <v>1421</v>
      </c>
      <c r="C3276" s="2">
        <v>5845</v>
      </c>
      <c r="D3276" s="2"/>
      <c r="E3276" s="2">
        <v>5000</v>
      </c>
      <c r="F3276" s="2"/>
      <c r="G3276" s="2">
        <v>7900</v>
      </c>
      <c r="H3276" s="2"/>
      <c r="I3276" s="2">
        <v>5000</v>
      </c>
      <c r="J3276" s="2"/>
      <c r="K3276" s="4">
        <v>5000</v>
      </c>
      <c r="L3276" s="2"/>
      <c r="M3276" s="4">
        <v>6000</v>
      </c>
      <c r="N3276" s="2"/>
      <c r="O3276" s="4">
        <v>0</v>
      </c>
      <c r="P3276" s="2"/>
      <c r="Q3276" s="4">
        <f t="shared" si="97"/>
        <v>6000</v>
      </c>
      <c r="T3276" s="14"/>
    </row>
    <row r="3277" spans="1:21" ht="11.85" customHeight="1" x14ac:dyDescent="0.2">
      <c r="A3277" s="3" t="s">
        <v>1422</v>
      </c>
      <c r="C3277" s="15">
        <v>40368.54</v>
      </c>
      <c r="D3277" s="2"/>
      <c r="E3277" s="15">
        <v>30523.49</v>
      </c>
      <c r="F3277" s="2"/>
      <c r="G3277" s="15">
        <v>25822.69</v>
      </c>
      <c r="H3277" s="2"/>
      <c r="I3277" s="15">
        <v>190000</v>
      </c>
      <c r="J3277" s="2"/>
      <c r="K3277" s="16">
        <v>190000</v>
      </c>
      <c r="L3277" s="2"/>
      <c r="M3277" s="16">
        <v>16500</v>
      </c>
      <c r="N3277" s="2"/>
      <c r="O3277" s="16">
        <v>0</v>
      </c>
      <c r="P3277" s="2"/>
      <c r="Q3277" s="16">
        <f t="shared" si="97"/>
        <v>16500</v>
      </c>
      <c r="T3277" s="14"/>
    </row>
    <row r="3278" spans="1:21" ht="11.85" customHeight="1" x14ac:dyDescent="0.2">
      <c r="A3278" s="3" t="s">
        <v>310</v>
      </c>
      <c r="C3278" s="2">
        <f>SUM(C3255:C3260)+SUM(C3261:C3277)</f>
        <v>350411.10999999993</v>
      </c>
      <c r="D3278" s="2"/>
      <c r="E3278" s="2">
        <f>SUM(E3255:E3260)+SUM(E3261:E3277)</f>
        <v>391190.93999999994</v>
      </c>
      <c r="F3278" s="2"/>
      <c r="G3278" s="2">
        <f>SUM(G3255:G3260)+SUM(G3261:G3277)</f>
        <v>282644.46000000002</v>
      </c>
      <c r="H3278" s="2"/>
      <c r="I3278" s="2">
        <f>SUM(I3255:I3260)+SUM(I3261:I3277)</f>
        <v>535840</v>
      </c>
      <c r="J3278" s="2"/>
      <c r="K3278" s="4">
        <f>SUM(K3255:K3260)+SUM(K3261:K3277)</f>
        <v>535840</v>
      </c>
      <c r="L3278" s="2"/>
      <c r="M3278" s="4">
        <f>SUM(M3255:M3260)+SUM(M3261:M3277)</f>
        <v>360050</v>
      </c>
      <c r="N3278" s="2"/>
      <c r="O3278" s="4">
        <f>SUM(O3255:O3260)+SUM(O3261:O3277)</f>
        <v>600</v>
      </c>
      <c r="P3278" s="2"/>
      <c r="Q3278" s="4">
        <f>SUM(Q3255:Q3260)+SUM(Q3261:Q3277)</f>
        <v>360650</v>
      </c>
      <c r="R3278" s="2"/>
      <c r="U3278" s="2"/>
    </row>
    <row r="3279" spans="1:21" ht="11.85" customHeight="1" x14ac:dyDescent="0.2">
      <c r="A3279" s="1"/>
      <c r="B3279" s="1"/>
      <c r="E3279" s="2" t="str">
        <f>$E$1</f>
        <v>CITY OF BRADY</v>
      </c>
    </row>
    <row r="3280" spans="1:21" ht="11.85" customHeight="1" x14ac:dyDescent="0.2">
      <c r="E3280" s="2" t="str">
        <f>$E$2</f>
        <v>BUDGET REPORT</v>
      </c>
    </row>
    <row r="3281" spans="1:34" ht="11.85" customHeight="1" x14ac:dyDescent="0.2">
      <c r="E3281" s="2" t="str">
        <f>$E$3</f>
        <v>FISCAL YEAR 2019 - 2020</v>
      </c>
    </row>
    <row r="3282" spans="1:34" s="5" customFormat="1" ht="11.85" customHeight="1" x14ac:dyDescent="0.2">
      <c r="A3282" s="3" t="s">
        <v>1251</v>
      </c>
      <c r="B3282" s="3"/>
      <c r="C3282" s="2"/>
      <c r="D3282" s="3"/>
      <c r="E3282" s="2"/>
      <c r="F3282" s="3"/>
      <c r="G3282" s="2"/>
      <c r="H3282" s="3"/>
      <c r="I3282" s="2"/>
      <c r="J3282" s="3"/>
      <c r="K3282" s="4"/>
      <c r="L3282" s="3"/>
      <c r="M3282" s="4"/>
      <c r="N3282" s="3"/>
      <c r="O3282" s="4"/>
      <c r="P3282" s="3"/>
      <c r="Q3282" s="4"/>
      <c r="R3282" s="3"/>
      <c r="S3282" s="4"/>
      <c r="U3282" s="3"/>
      <c r="V3282" s="3"/>
      <c r="W3282" s="3"/>
      <c r="X3282" s="3"/>
      <c r="Y3282" s="3"/>
      <c r="Z3282" s="3"/>
      <c r="AA3282" s="3"/>
      <c r="AB3282" s="3"/>
      <c r="AC3282" s="3"/>
      <c r="AD3282" s="3"/>
      <c r="AE3282" s="3"/>
      <c r="AF3282" s="3"/>
      <c r="AG3282" s="3"/>
      <c r="AH3282" s="3"/>
    </row>
    <row r="3283" spans="1:34" s="5" customFormat="1" ht="11.85" customHeight="1" x14ac:dyDescent="0.2">
      <c r="A3283" s="3" t="s">
        <v>1423</v>
      </c>
      <c r="B3283" s="3"/>
      <c r="C3283" s="2"/>
      <c r="D3283" s="3"/>
      <c r="E3283" s="2"/>
      <c r="F3283" s="3"/>
      <c r="G3283" s="2"/>
      <c r="H3283" s="3"/>
      <c r="I3283" s="2"/>
      <c r="J3283" s="3"/>
      <c r="K3283" s="4"/>
      <c r="L3283" s="3"/>
      <c r="M3283" s="4"/>
      <c r="N3283" s="3"/>
      <c r="O3283" s="4"/>
      <c r="P3283" s="3"/>
      <c r="Q3283" s="4"/>
      <c r="R3283" s="3"/>
      <c r="S3283" s="4"/>
      <c r="U3283" s="3"/>
      <c r="V3283" s="3"/>
      <c r="W3283" s="3"/>
      <c r="X3283" s="3"/>
      <c r="Y3283" s="3"/>
      <c r="Z3283" s="3"/>
      <c r="AA3283" s="3"/>
      <c r="AB3283" s="3"/>
      <c r="AC3283" s="3"/>
      <c r="AD3283" s="3"/>
      <c r="AE3283" s="3"/>
      <c r="AF3283" s="3"/>
      <c r="AG3283" s="3"/>
      <c r="AH3283" s="3"/>
    </row>
    <row r="3284" spans="1:34" s="5" customFormat="1" ht="11.85" customHeight="1" x14ac:dyDescent="0.2">
      <c r="A3284" s="3"/>
      <c r="B3284" s="3"/>
      <c r="C3284" s="2"/>
      <c r="D3284" s="3"/>
      <c r="E3284" s="2"/>
      <c r="F3284" s="3"/>
      <c r="G3284" s="2"/>
      <c r="H3284" s="3"/>
      <c r="I3284" s="55" t="str">
        <f>$I$6</f>
        <v>(----- 2018-2019 ------)</v>
      </c>
      <c r="J3284" s="55"/>
      <c r="K3284" s="55"/>
      <c r="L3284" s="6"/>
      <c r="M3284" s="55" t="str">
        <f>$M$6</f>
        <v>2019-2020</v>
      </c>
      <c r="N3284" s="55"/>
      <c r="O3284" s="55"/>
      <c r="P3284" s="55"/>
      <c r="Q3284" s="55"/>
      <c r="R3284" s="3"/>
      <c r="S3284" s="4"/>
      <c r="U3284" s="3"/>
      <c r="V3284" s="3"/>
      <c r="W3284" s="3"/>
      <c r="X3284" s="3"/>
      <c r="Y3284" s="3"/>
      <c r="Z3284" s="3"/>
      <c r="AA3284" s="3"/>
      <c r="AB3284" s="3"/>
      <c r="AC3284" s="3"/>
      <c r="AD3284" s="3"/>
      <c r="AE3284" s="3"/>
      <c r="AF3284" s="3"/>
      <c r="AG3284" s="3"/>
      <c r="AH3284" s="3"/>
    </row>
    <row r="3285" spans="1:34" s="5" customFormat="1" ht="11.85" customHeight="1" x14ac:dyDescent="0.2">
      <c r="A3285" s="3"/>
      <c r="B3285" s="3"/>
      <c r="C3285" s="7" t="str">
        <f>$C$7</f>
        <v>2015-2016</v>
      </c>
      <c r="D3285" s="6"/>
      <c r="E3285" s="7" t="str">
        <f>$E$7</f>
        <v>2016-2017</v>
      </c>
      <c r="F3285" s="6"/>
      <c r="G3285" s="7" t="str">
        <f>$G$7</f>
        <v>2017-2018</v>
      </c>
      <c r="H3285" s="6"/>
      <c r="I3285" s="7" t="s">
        <v>9</v>
      </c>
      <c r="J3285" s="6"/>
      <c r="K3285" s="8" t="str">
        <f>+$K$7</f>
        <v>PROJECTED</v>
      </c>
      <c r="L3285" s="6"/>
      <c r="M3285" s="8" t="str">
        <f>$M$7</f>
        <v>2019-2020</v>
      </c>
      <c r="N3285" s="6"/>
      <c r="O3285" s="8" t="str">
        <f>$O$7</f>
        <v>2019-2020</v>
      </c>
      <c r="P3285" s="6"/>
      <c r="Q3285" s="8" t="str">
        <f>$Q$7</f>
        <v>APPROVED</v>
      </c>
      <c r="R3285" s="3"/>
      <c r="S3285" s="4"/>
      <c r="U3285" s="3"/>
      <c r="V3285" s="3"/>
      <c r="W3285" s="3"/>
      <c r="X3285" s="3"/>
      <c r="Y3285" s="3"/>
      <c r="Z3285" s="3"/>
      <c r="AA3285" s="3"/>
      <c r="AB3285" s="3"/>
      <c r="AC3285" s="3"/>
      <c r="AD3285" s="3"/>
      <c r="AE3285" s="3"/>
      <c r="AF3285" s="3"/>
      <c r="AG3285" s="3"/>
      <c r="AH3285" s="3"/>
    </row>
    <row r="3286" spans="1:34" s="5" customFormat="1" ht="11.85" customHeight="1" x14ac:dyDescent="0.2">
      <c r="A3286" s="9" t="s">
        <v>257</v>
      </c>
      <c r="B3286" s="3"/>
      <c r="C3286" s="10" t="s">
        <v>12</v>
      </c>
      <c r="D3286" s="6"/>
      <c r="E3286" s="10" t="s">
        <v>12</v>
      </c>
      <c r="F3286" s="6"/>
      <c r="G3286" s="10" t="s">
        <v>12</v>
      </c>
      <c r="H3286" s="6"/>
      <c r="I3286" s="10" t="s">
        <v>13</v>
      </c>
      <c r="J3286" s="6"/>
      <c r="K3286" s="11" t="s">
        <v>13</v>
      </c>
      <c r="L3286" s="6"/>
      <c r="M3286" s="11" t="str">
        <f>$M$8</f>
        <v>BASE</v>
      </c>
      <c r="N3286" s="6"/>
      <c r="O3286" s="11" t="str">
        <f>$O$8</f>
        <v>SUPPLEMENTAL</v>
      </c>
      <c r="P3286" s="6"/>
      <c r="Q3286" s="11" t="str">
        <f>$Q$8</f>
        <v>BUDGET</v>
      </c>
      <c r="R3286" s="3"/>
      <c r="S3286" s="4"/>
      <c r="U3286" s="3"/>
      <c r="V3286" s="3"/>
      <c r="W3286" s="3"/>
      <c r="X3286" s="3"/>
      <c r="Y3286" s="3"/>
      <c r="Z3286" s="3"/>
      <c r="AA3286" s="3"/>
      <c r="AB3286" s="3"/>
      <c r="AC3286" s="3"/>
      <c r="AD3286" s="3"/>
      <c r="AE3286" s="3"/>
      <c r="AF3286" s="3"/>
      <c r="AG3286" s="3"/>
      <c r="AH3286" s="3"/>
    </row>
    <row r="3287" spans="1:34" s="5" customFormat="1" ht="11.85" customHeight="1" x14ac:dyDescent="0.2">
      <c r="A3287" s="3"/>
      <c r="B3287" s="3"/>
      <c r="C3287" s="2"/>
      <c r="D3287" s="2"/>
      <c r="E3287" s="2"/>
      <c r="F3287" s="2"/>
      <c r="G3287" s="2"/>
      <c r="H3287" s="2"/>
      <c r="I3287" s="2"/>
      <c r="J3287" s="2"/>
      <c r="K3287" s="4"/>
      <c r="L3287" s="2"/>
      <c r="M3287" s="4"/>
      <c r="N3287" s="2"/>
      <c r="O3287" s="4"/>
      <c r="P3287" s="2"/>
      <c r="Q3287" s="4"/>
      <c r="R3287" s="3"/>
      <c r="S3287" s="4"/>
      <c r="U3287" s="3"/>
      <c r="V3287" s="3"/>
      <c r="W3287" s="3"/>
      <c r="X3287" s="3"/>
      <c r="Y3287" s="3"/>
      <c r="Z3287" s="3"/>
      <c r="AA3287" s="3"/>
      <c r="AB3287" s="3"/>
      <c r="AC3287" s="3"/>
      <c r="AD3287" s="3"/>
      <c r="AE3287" s="3"/>
      <c r="AF3287" s="3"/>
      <c r="AG3287" s="3"/>
      <c r="AH3287" s="3"/>
    </row>
    <row r="3288" spans="1:34" s="5" customFormat="1" ht="11.85" customHeight="1" x14ac:dyDescent="0.2">
      <c r="A3288" s="3" t="s">
        <v>1424</v>
      </c>
      <c r="B3288" s="3"/>
      <c r="C3288" s="20">
        <v>14347</v>
      </c>
      <c r="D3288" s="2"/>
      <c r="E3288" s="20">
        <v>285244.3</v>
      </c>
      <c r="F3288" s="2"/>
      <c r="G3288" s="20">
        <v>197624.7</v>
      </c>
      <c r="H3288" s="2"/>
      <c r="I3288" s="20">
        <v>273500</v>
      </c>
      <c r="J3288" s="2"/>
      <c r="K3288" s="21">
        <v>385875</v>
      </c>
      <c r="L3288" s="2"/>
      <c r="M3288" s="21">
        <f>275000+150000</f>
        <v>425000</v>
      </c>
      <c r="N3288" s="2"/>
      <c r="O3288" s="21">
        <v>0</v>
      </c>
      <c r="P3288" s="2"/>
      <c r="Q3288" s="21">
        <f>M3288+O3288</f>
        <v>425000</v>
      </c>
      <c r="R3288" s="3"/>
      <c r="S3288" s="4"/>
      <c r="U3288" s="3"/>
      <c r="V3288" s="3"/>
      <c r="W3288" s="3"/>
      <c r="X3288" s="3"/>
      <c r="Y3288" s="3"/>
      <c r="Z3288" s="3"/>
      <c r="AA3288" s="3"/>
      <c r="AB3288" s="3"/>
      <c r="AC3288" s="3"/>
      <c r="AD3288" s="3"/>
      <c r="AE3288" s="3"/>
      <c r="AF3288" s="3"/>
      <c r="AG3288" s="3"/>
      <c r="AH3288" s="3"/>
    </row>
    <row r="3289" spans="1:34" s="5" customFormat="1" ht="11.85" customHeight="1" x14ac:dyDescent="0.2">
      <c r="A3289" s="3" t="s">
        <v>1425</v>
      </c>
      <c r="B3289" s="3"/>
      <c r="C3289" s="15">
        <v>0</v>
      </c>
      <c r="D3289" s="2"/>
      <c r="E3289" s="15">
        <v>152770</v>
      </c>
      <c r="F3289" s="2"/>
      <c r="G3289" s="15">
        <v>91983</v>
      </c>
      <c r="H3289" s="2"/>
      <c r="I3289" s="15">
        <v>83000</v>
      </c>
      <c r="J3289" s="2"/>
      <c r="K3289" s="16">
        <v>93000</v>
      </c>
      <c r="L3289" s="2"/>
      <c r="M3289" s="16">
        <v>0</v>
      </c>
      <c r="N3289" s="2"/>
      <c r="O3289" s="16">
        <v>0</v>
      </c>
      <c r="P3289" s="2"/>
      <c r="Q3289" s="16">
        <f>M3289+O3289</f>
        <v>0</v>
      </c>
      <c r="R3289" s="3"/>
      <c r="S3289" s="4"/>
      <c r="U3289" s="3"/>
      <c r="V3289" s="3"/>
      <c r="W3289" s="3"/>
      <c r="X3289" s="3"/>
      <c r="Y3289" s="3"/>
      <c r="Z3289" s="3"/>
      <c r="AA3289" s="3"/>
      <c r="AB3289" s="3"/>
      <c r="AC3289" s="3"/>
      <c r="AD3289" s="3"/>
      <c r="AE3289" s="3"/>
      <c r="AF3289" s="3"/>
      <c r="AG3289" s="3"/>
      <c r="AH3289" s="3"/>
    </row>
    <row r="3290" spans="1:34" s="5" customFormat="1" ht="11.85" customHeight="1" x14ac:dyDescent="0.2">
      <c r="A3290" s="3" t="s">
        <v>313</v>
      </c>
      <c r="B3290" s="3"/>
      <c r="C3290" s="2">
        <f>SUM(C3288:C3289)</f>
        <v>14347</v>
      </c>
      <c r="D3290" s="2"/>
      <c r="E3290" s="2">
        <f>SUM(E3288:E3289)</f>
        <v>438014.3</v>
      </c>
      <c r="F3290" s="2"/>
      <c r="G3290" s="2">
        <f>SUM(G3288:G3289)</f>
        <v>289607.7</v>
      </c>
      <c r="H3290" s="2"/>
      <c r="I3290" s="2">
        <f>SUM(I3288:I3289)</f>
        <v>356500</v>
      </c>
      <c r="J3290" s="2"/>
      <c r="K3290" s="4">
        <f>SUM(K3288:K3289)</f>
        <v>478875</v>
      </c>
      <c r="L3290" s="2"/>
      <c r="M3290" s="4">
        <f>SUM(M3288:M3289)</f>
        <v>425000</v>
      </c>
      <c r="N3290" s="2"/>
      <c r="O3290" s="4">
        <f>SUM(O3288:O3289)</f>
        <v>0</v>
      </c>
      <c r="P3290" s="2"/>
      <c r="Q3290" s="4">
        <f>SUM(Q3288:Q3289)</f>
        <v>425000</v>
      </c>
      <c r="R3290" s="3"/>
      <c r="S3290" s="4"/>
      <c r="U3290" s="3"/>
      <c r="V3290" s="3"/>
      <c r="W3290" s="3"/>
      <c r="X3290" s="3"/>
      <c r="Y3290" s="3"/>
      <c r="Z3290" s="3"/>
      <c r="AA3290" s="3"/>
      <c r="AB3290" s="3"/>
      <c r="AC3290" s="3"/>
      <c r="AD3290" s="3"/>
      <c r="AE3290" s="3"/>
      <c r="AF3290" s="3"/>
      <c r="AG3290" s="3"/>
      <c r="AH3290" s="3"/>
    </row>
    <row r="3291" spans="1:34" s="5" customFormat="1" ht="11.85" customHeight="1" x14ac:dyDescent="0.2">
      <c r="A3291" s="3"/>
      <c r="B3291" s="3"/>
      <c r="C3291" s="2"/>
      <c r="D3291" s="2"/>
      <c r="E3291" s="2"/>
      <c r="F3291" s="2"/>
      <c r="G3291" s="2"/>
      <c r="H3291" s="2"/>
      <c r="I3291" s="2"/>
      <c r="J3291" s="2"/>
      <c r="K3291" s="4"/>
      <c r="L3291" s="2"/>
      <c r="M3291" s="4"/>
      <c r="N3291" s="2"/>
      <c r="O3291" s="4"/>
      <c r="P3291" s="2"/>
      <c r="Q3291" s="4"/>
      <c r="R3291" s="3"/>
      <c r="S3291" s="4"/>
      <c r="U3291" s="3"/>
      <c r="V3291" s="3"/>
      <c r="W3291" s="3"/>
      <c r="X3291" s="3"/>
      <c r="Y3291" s="3"/>
      <c r="Z3291" s="3"/>
      <c r="AA3291" s="3"/>
      <c r="AB3291" s="3"/>
      <c r="AC3291" s="3"/>
      <c r="AD3291" s="3"/>
      <c r="AE3291" s="3"/>
      <c r="AF3291" s="3"/>
      <c r="AG3291" s="3"/>
      <c r="AH3291" s="3"/>
    </row>
    <row r="3292" spans="1:34" s="5" customFormat="1" ht="11.85" customHeight="1" x14ac:dyDescent="0.2">
      <c r="A3292" s="13" t="s">
        <v>976</v>
      </c>
      <c r="B3292" s="3"/>
      <c r="C3292" s="2"/>
      <c r="D3292" s="2"/>
      <c r="E3292" s="2"/>
      <c r="F3292" s="2"/>
      <c r="G3292" s="2"/>
      <c r="H3292" s="2"/>
      <c r="I3292" s="2"/>
      <c r="J3292" s="2"/>
      <c r="K3292" s="4"/>
      <c r="L3292" s="2"/>
      <c r="M3292" s="4"/>
      <c r="N3292" s="2"/>
      <c r="O3292" s="4"/>
      <c r="P3292" s="2"/>
      <c r="Q3292" s="4"/>
      <c r="R3292" s="3"/>
      <c r="S3292" s="4"/>
      <c r="U3292" s="3"/>
      <c r="V3292" s="3"/>
      <c r="W3292" s="3"/>
      <c r="X3292" s="3"/>
      <c r="Y3292" s="3"/>
      <c r="Z3292" s="3"/>
      <c r="AA3292" s="3"/>
      <c r="AB3292" s="3"/>
      <c r="AC3292" s="3"/>
      <c r="AD3292" s="3"/>
      <c r="AE3292" s="3"/>
      <c r="AF3292" s="3"/>
      <c r="AG3292" s="3"/>
      <c r="AH3292" s="3"/>
    </row>
    <row r="3293" spans="1:34" s="5" customFormat="1" ht="11.85" customHeight="1" x14ac:dyDescent="0.2">
      <c r="A3293" s="3" t="s">
        <v>1426</v>
      </c>
      <c r="B3293" s="3"/>
      <c r="C3293" s="2">
        <v>0</v>
      </c>
      <c r="D3293" s="2"/>
      <c r="E3293" s="2">
        <v>0</v>
      </c>
      <c r="F3293" s="2"/>
      <c r="G3293" s="2">
        <v>0</v>
      </c>
      <c r="H3293" s="2"/>
      <c r="I3293" s="2">
        <v>0</v>
      </c>
      <c r="J3293" s="2"/>
      <c r="K3293" s="4">
        <v>0</v>
      </c>
      <c r="L3293" s="2"/>
      <c r="M3293" s="4">
        <v>0</v>
      </c>
      <c r="N3293" s="2"/>
      <c r="O3293" s="4">
        <v>0</v>
      </c>
      <c r="P3293" s="2"/>
      <c r="Q3293" s="4">
        <f>M3293+O3293</f>
        <v>0</v>
      </c>
      <c r="R3293" s="3"/>
      <c r="S3293" s="4"/>
      <c r="U3293" s="3"/>
      <c r="V3293" s="3"/>
      <c r="W3293" s="3"/>
      <c r="X3293" s="3"/>
      <c r="Y3293" s="3"/>
      <c r="Z3293" s="3"/>
      <c r="AA3293" s="3"/>
      <c r="AB3293" s="3"/>
      <c r="AC3293" s="3"/>
      <c r="AD3293" s="3"/>
      <c r="AE3293" s="3"/>
      <c r="AF3293" s="3"/>
      <c r="AG3293" s="3"/>
      <c r="AH3293" s="3"/>
    </row>
    <row r="3294" spans="1:34" s="5" customFormat="1" ht="11.85" customHeight="1" x14ac:dyDescent="0.2">
      <c r="A3294" s="3" t="s">
        <v>1427</v>
      </c>
      <c r="B3294" s="3"/>
      <c r="C3294" s="2">
        <v>0</v>
      </c>
      <c r="D3294" s="2"/>
      <c r="E3294" s="2">
        <v>0</v>
      </c>
      <c r="F3294" s="2"/>
      <c r="G3294" s="2">
        <v>0</v>
      </c>
      <c r="H3294" s="2"/>
      <c r="I3294" s="2">
        <v>0</v>
      </c>
      <c r="J3294" s="2"/>
      <c r="K3294" s="4">
        <v>0</v>
      </c>
      <c r="L3294" s="2"/>
      <c r="M3294" s="4">
        <v>0</v>
      </c>
      <c r="N3294" s="2"/>
      <c r="O3294" s="4">
        <v>0</v>
      </c>
      <c r="P3294" s="2"/>
      <c r="Q3294" s="4">
        <f>M3294+O3294</f>
        <v>0</v>
      </c>
      <c r="R3294" s="3"/>
      <c r="S3294" s="4"/>
      <c r="U3294" s="3"/>
      <c r="V3294" s="3"/>
      <c r="W3294" s="3"/>
      <c r="X3294" s="3"/>
      <c r="Y3294" s="3"/>
      <c r="Z3294" s="3"/>
      <c r="AA3294" s="3"/>
      <c r="AB3294" s="3"/>
      <c r="AC3294" s="3"/>
      <c r="AD3294" s="3"/>
      <c r="AE3294" s="3"/>
      <c r="AF3294" s="3"/>
      <c r="AG3294" s="3"/>
      <c r="AH3294" s="3"/>
    </row>
    <row r="3295" spans="1:34" s="5" customFormat="1" ht="11.85" customHeight="1" x14ac:dyDescent="0.2">
      <c r="A3295" s="3" t="s">
        <v>1428</v>
      </c>
      <c r="B3295" s="3"/>
      <c r="C3295" s="15">
        <v>0</v>
      </c>
      <c r="D3295" s="2"/>
      <c r="E3295" s="15">
        <v>0</v>
      </c>
      <c r="F3295" s="2"/>
      <c r="G3295" s="15">
        <v>0</v>
      </c>
      <c r="H3295" s="2"/>
      <c r="I3295" s="15">
        <v>0</v>
      </c>
      <c r="J3295" s="2"/>
      <c r="K3295" s="16">
        <v>0</v>
      </c>
      <c r="L3295" s="2"/>
      <c r="M3295" s="16">
        <v>0</v>
      </c>
      <c r="N3295" s="2"/>
      <c r="O3295" s="16">
        <v>0</v>
      </c>
      <c r="P3295" s="2"/>
      <c r="Q3295" s="16">
        <f>M3295+O3295</f>
        <v>0</v>
      </c>
      <c r="R3295" s="3"/>
      <c r="S3295" s="4"/>
      <c r="U3295" s="3"/>
      <c r="V3295" s="3"/>
      <c r="W3295" s="3"/>
      <c r="X3295" s="3"/>
      <c r="Y3295" s="3"/>
      <c r="Z3295" s="3"/>
      <c r="AA3295" s="3"/>
      <c r="AB3295" s="3"/>
      <c r="AC3295" s="3"/>
      <c r="AD3295" s="3"/>
      <c r="AE3295" s="3"/>
      <c r="AF3295" s="3"/>
      <c r="AG3295" s="3"/>
      <c r="AH3295" s="3"/>
    </row>
    <row r="3296" spans="1:34" s="5" customFormat="1" ht="11.85" customHeight="1" x14ac:dyDescent="0.2">
      <c r="A3296" s="3" t="s">
        <v>978</v>
      </c>
      <c r="B3296" s="3"/>
      <c r="C3296" s="2">
        <f>SUM(C3293:C3295)</f>
        <v>0</v>
      </c>
      <c r="D3296" s="2"/>
      <c r="E3296" s="2">
        <f>SUM(E3293:E3295)</f>
        <v>0</v>
      </c>
      <c r="F3296" s="2"/>
      <c r="G3296" s="2">
        <f>SUM(G3293:G3295)</f>
        <v>0</v>
      </c>
      <c r="H3296" s="2"/>
      <c r="I3296" s="2">
        <f>SUM(I3293:I3295)</f>
        <v>0</v>
      </c>
      <c r="J3296" s="2"/>
      <c r="K3296" s="4">
        <f>SUM(K3293:K3295)</f>
        <v>0</v>
      </c>
      <c r="L3296" s="2"/>
      <c r="M3296" s="4">
        <f>SUM(M3293:M3295)</f>
        <v>0</v>
      </c>
      <c r="N3296" s="2"/>
      <c r="O3296" s="4">
        <f>SUM(O3293:O3295)</f>
        <v>0</v>
      </c>
      <c r="P3296" s="2"/>
      <c r="Q3296" s="4">
        <f>SUM(Q3293:Q3295)</f>
        <v>0</v>
      </c>
      <c r="R3296" s="3"/>
      <c r="S3296" s="4"/>
      <c r="U3296" s="3"/>
      <c r="V3296" s="3"/>
      <c r="W3296" s="3"/>
      <c r="X3296" s="3"/>
      <c r="Y3296" s="3"/>
      <c r="Z3296" s="3"/>
      <c r="AA3296" s="3"/>
      <c r="AB3296" s="3"/>
      <c r="AC3296" s="3"/>
      <c r="AD3296" s="3"/>
      <c r="AE3296" s="3"/>
      <c r="AF3296" s="3"/>
      <c r="AG3296" s="3"/>
      <c r="AH3296" s="3"/>
    </row>
    <row r="3297" spans="1:34" s="5" customFormat="1" ht="11.85" customHeight="1" x14ac:dyDescent="0.2">
      <c r="A3297" s="3"/>
      <c r="B3297" s="3"/>
      <c r="C3297" s="2"/>
      <c r="D3297" s="2"/>
      <c r="E3297" s="2"/>
      <c r="F3297" s="2"/>
      <c r="G3297" s="2"/>
      <c r="H3297" s="2"/>
      <c r="I3297" s="2"/>
      <c r="J3297" s="2"/>
      <c r="K3297" s="4"/>
      <c r="L3297" s="2"/>
      <c r="M3297" s="4"/>
      <c r="N3297" s="2"/>
      <c r="O3297" s="4"/>
      <c r="P3297" s="2"/>
      <c r="Q3297" s="4"/>
      <c r="R3297" s="3"/>
      <c r="S3297" s="4"/>
      <c r="U3297" s="3"/>
      <c r="V3297" s="3"/>
      <c r="W3297" s="3"/>
      <c r="X3297" s="3"/>
      <c r="Y3297" s="3"/>
      <c r="Z3297" s="3"/>
      <c r="AA3297" s="3"/>
      <c r="AB3297" s="3"/>
      <c r="AC3297" s="3"/>
      <c r="AD3297" s="3"/>
      <c r="AE3297" s="3"/>
      <c r="AF3297" s="3"/>
      <c r="AG3297" s="3"/>
      <c r="AH3297" s="3"/>
    </row>
    <row r="3298" spans="1:34" ht="11.85" customHeight="1" x14ac:dyDescent="0.2">
      <c r="A3298" s="13" t="s">
        <v>314</v>
      </c>
      <c r="D3298" s="2"/>
      <c r="F3298" s="2"/>
      <c r="H3298" s="2"/>
      <c r="J3298" s="2"/>
      <c r="L3298" s="2"/>
      <c r="N3298" s="2"/>
      <c r="P3298" s="2"/>
    </row>
    <row r="3299" spans="1:34" ht="11.85" customHeight="1" x14ac:dyDescent="0.2">
      <c r="A3299" s="3" t="s">
        <v>1429</v>
      </c>
      <c r="C3299" s="2">
        <v>474808.88</v>
      </c>
      <c r="D3299" s="2"/>
      <c r="E3299" s="2">
        <v>377926.77</v>
      </c>
      <c r="F3299" s="2"/>
      <c r="G3299" s="2">
        <v>377436.15999999997</v>
      </c>
      <c r="H3299" s="2"/>
      <c r="I3299" s="2">
        <v>377000</v>
      </c>
      <c r="J3299" s="2"/>
      <c r="K3299" s="4">
        <v>377000</v>
      </c>
      <c r="L3299" s="2"/>
      <c r="M3299" s="4">
        <v>367000</v>
      </c>
      <c r="N3299" s="2"/>
      <c r="O3299" s="4">
        <v>0</v>
      </c>
      <c r="P3299" s="2"/>
      <c r="Q3299" s="4">
        <f t="shared" ref="Q3299:Q3307" si="98">M3299+O3299</f>
        <v>367000</v>
      </c>
      <c r="T3299" s="14"/>
    </row>
    <row r="3300" spans="1:34" ht="11.85" customHeight="1" x14ac:dyDescent="0.2">
      <c r="A3300" s="3" t="s">
        <v>1430</v>
      </c>
      <c r="C3300" s="2">
        <v>0</v>
      </c>
      <c r="D3300" s="2"/>
      <c r="E3300" s="2">
        <v>0</v>
      </c>
      <c r="F3300" s="2"/>
      <c r="G3300" s="2">
        <v>0</v>
      </c>
      <c r="H3300" s="2"/>
      <c r="I3300" s="2">
        <v>0</v>
      </c>
      <c r="J3300" s="2"/>
      <c r="K3300" s="4">
        <v>0</v>
      </c>
      <c r="L3300" s="2"/>
      <c r="M3300" s="4">
        <v>0</v>
      </c>
      <c r="N3300" s="2"/>
      <c r="O3300" s="4">
        <v>0</v>
      </c>
      <c r="P3300" s="2"/>
      <c r="Q3300" s="4">
        <f t="shared" si="98"/>
        <v>0</v>
      </c>
    </row>
    <row r="3301" spans="1:34" ht="11.85" customHeight="1" x14ac:dyDescent="0.2">
      <c r="A3301" s="3" t="s">
        <v>1431</v>
      </c>
      <c r="C3301" s="2">
        <v>408081</v>
      </c>
      <c r="D3301" s="2"/>
      <c r="E3301" s="2">
        <v>21258</v>
      </c>
      <c r="F3301" s="2"/>
      <c r="G3301" s="2">
        <v>150000</v>
      </c>
      <c r="H3301" s="2"/>
      <c r="I3301" s="2">
        <v>0</v>
      </c>
      <c r="J3301" s="2"/>
      <c r="K3301" s="4">
        <v>0</v>
      </c>
      <c r="L3301" s="2"/>
      <c r="M3301" s="4">
        <v>0</v>
      </c>
      <c r="N3301" s="2"/>
      <c r="O3301" s="4">
        <v>0</v>
      </c>
      <c r="P3301" s="2"/>
      <c r="Q3301" s="4">
        <f t="shared" si="98"/>
        <v>0</v>
      </c>
    </row>
    <row r="3302" spans="1:34" ht="11.85" hidden="1" customHeight="1" x14ac:dyDescent="0.2">
      <c r="A3302" s="3" t="s">
        <v>1432</v>
      </c>
      <c r="C3302" s="2">
        <v>0</v>
      </c>
      <c r="D3302" s="2"/>
      <c r="E3302" s="2">
        <v>0</v>
      </c>
      <c r="F3302" s="2"/>
      <c r="G3302" s="2">
        <v>0</v>
      </c>
      <c r="H3302" s="2"/>
      <c r="I3302" s="2">
        <v>0</v>
      </c>
      <c r="J3302" s="2"/>
      <c r="K3302" s="4">
        <v>0</v>
      </c>
      <c r="L3302" s="2"/>
      <c r="N3302" s="2"/>
      <c r="O3302" s="4">
        <v>0</v>
      </c>
      <c r="P3302" s="2"/>
      <c r="Q3302" s="4">
        <f t="shared" si="98"/>
        <v>0</v>
      </c>
    </row>
    <row r="3303" spans="1:34" ht="11.85" hidden="1" customHeight="1" x14ac:dyDescent="0.2">
      <c r="A3303" s="3" t="s">
        <v>1433</v>
      </c>
      <c r="C3303" s="2">
        <v>0</v>
      </c>
      <c r="D3303" s="2"/>
      <c r="E3303" s="2">
        <v>0</v>
      </c>
      <c r="F3303" s="2"/>
      <c r="G3303" s="2">
        <v>0</v>
      </c>
      <c r="H3303" s="2"/>
      <c r="I3303" s="2">
        <v>0</v>
      </c>
      <c r="J3303" s="2"/>
      <c r="K3303" s="4">
        <v>0</v>
      </c>
      <c r="L3303" s="2"/>
      <c r="M3303" s="4">
        <v>0</v>
      </c>
      <c r="N3303" s="2"/>
      <c r="O3303" s="4">
        <v>0</v>
      </c>
      <c r="P3303" s="2"/>
      <c r="Q3303" s="4">
        <f t="shared" si="98"/>
        <v>0</v>
      </c>
      <c r="T3303" s="40"/>
    </row>
    <row r="3304" spans="1:34" ht="11.85" customHeight="1" x14ac:dyDescent="0.2">
      <c r="A3304" s="3" t="s">
        <v>1434</v>
      </c>
      <c r="C3304" s="20">
        <v>0</v>
      </c>
      <c r="D3304" s="20"/>
      <c r="E3304" s="20">
        <v>0</v>
      </c>
      <c r="F3304" s="20"/>
      <c r="G3304" s="20">
        <v>0</v>
      </c>
      <c r="H3304" s="20"/>
      <c r="I3304" s="20">
        <v>0</v>
      </c>
      <c r="J3304" s="20"/>
      <c r="K3304" s="21">
        <v>0</v>
      </c>
      <c r="L3304" s="20"/>
      <c r="M3304" s="21">
        <v>0</v>
      </c>
      <c r="N3304" s="20"/>
      <c r="O3304" s="21">
        <v>0</v>
      </c>
      <c r="P3304" s="20"/>
      <c r="Q3304" s="4">
        <f t="shared" si="98"/>
        <v>0</v>
      </c>
      <c r="R3304" s="18"/>
      <c r="S3304" s="19"/>
    </row>
    <row r="3305" spans="1:34" ht="11.85" customHeight="1" x14ac:dyDescent="0.2">
      <c r="A3305" s="3" t="s">
        <v>1435</v>
      </c>
      <c r="C3305" s="20">
        <v>0</v>
      </c>
      <c r="D3305" s="20"/>
      <c r="E3305" s="20">
        <v>0</v>
      </c>
      <c r="F3305" s="20"/>
      <c r="G3305" s="20">
        <v>0</v>
      </c>
      <c r="H3305" s="20"/>
      <c r="I3305" s="20">
        <v>0</v>
      </c>
      <c r="J3305" s="20"/>
      <c r="K3305" s="21">
        <v>0</v>
      </c>
      <c r="L3305" s="20"/>
      <c r="M3305" s="21">
        <v>0</v>
      </c>
      <c r="N3305" s="20"/>
      <c r="O3305" s="21">
        <v>0</v>
      </c>
      <c r="P3305" s="20"/>
      <c r="Q3305" s="4">
        <f t="shared" si="98"/>
        <v>0</v>
      </c>
      <c r="R3305" s="43"/>
      <c r="S3305" s="19"/>
    </row>
    <row r="3306" spans="1:34" ht="11.85" customHeight="1" x14ac:dyDescent="0.2">
      <c r="A3306" s="3" t="s">
        <v>1436</v>
      </c>
      <c r="C3306" s="15">
        <v>0</v>
      </c>
      <c r="D3306" s="20"/>
      <c r="E3306" s="15">
        <v>200000</v>
      </c>
      <c r="F3306" s="20"/>
      <c r="G3306" s="15">
        <v>230000</v>
      </c>
      <c r="H3306" s="20"/>
      <c r="I3306" s="15">
        <v>440000</v>
      </c>
      <c r="J3306" s="20"/>
      <c r="K3306" s="16">
        <v>440000</v>
      </c>
      <c r="L3306" s="20"/>
      <c r="M3306" s="16">
        <v>320000</v>
      </c>
      <c r="N3306" s="20"/>
      <c r="O3306" s="16">
        <v>0</v>
      </c>
      <c r="P3306" s="20"/>
      <c r="Q3306" s="16">
        <f t="shared" si="98"/>
        <v>320000</v>
      </c>
      <c r="R3306" s="18"/>
      <c r="S3306" s="19"/>
    </row>
    <row r="3307" spans="1:34" ht="11.85" hidden="1" customHeight="1" x14ac:dyDescent="0.2">
      <c r="A3307" s="3" t="s">
        <v>1437</v>
      </c>
      <c r="C3307" s="15">
        <v>0</v>
      </c>
      <c r="D3307" s="2"/>
      <c r="E3307" s="15">
        <v>0</v>
      </c>
      <c r="F3307" s="2"/>
      <c r="G3307" s="15">
        <v>0</v>
      </c>
      <c r="H3307" s="2"/>
      <c r="I3307" s="15">
        <v>0</v>
      </c>
      <c r="J3307" s="2"/>
      <c r="K3307" s="16">
        <v>0</v>
      </c>
      <c r="L3307" s="2"/>
      <c r="M3307" s="16">
        <v>0</v>
      </c>
      <c r="N3307" s="2"/>
      <c r="O3307" s="16">
        <v>0</v>
      </c>
      <c r="P3307" s="2"/>
      <c r="Q3307" s="16">
        <f t="shared" si="98"/>
        <v>0</v>
      </c>
      <c r="R3307" s="2"/>
    </row>
    <row r="3308" spans="1:34" ht="11.85" customHeight="1" x14ac:dyDescent="0.2">
      <c r="A3308" s="3" t="s">
        <v>318</v>
      </c>
      <c r="C3308" s="2">
        <f>SUM(C3299:C3307)</f>
        <v>882889.88</v>
      </c>
      <c r="D3308" s="2"/>
      <c r="E3308" s="2">
        <f>SUM(E3299:E3307)</f>
        <v>599184.77</v>
      </c>
      <c r="F3308" s="2"/>
      <c r="G3308" s="2">
        <f>SUM(G3299:G3307)</f>
        <v>757436.15999999992</v>
      </c>
      <c r="H3308" s="2"/>
      <c r="I3308" s="2">
        <f>SUM(I3299:I3307)</f>
        <v>817000</v>
      </c>
      <c r="J3308" s="2"/>
      <c r="K3308" s="4">
        <f>SUM(K3299:K3307)</f>
        <v>817000</v>
      </c>
      <c r="L3308" s="2"/>
      <c r="M3308" s="4">
        <f>SUM(M3299:M3307)</f>
        <v>687000</v>
      </c>
      <c r="N3308" s="2"/>
      <c r="O3308" s="4">
        <f>SUM(O3299:O3307)</f>
        <v>0</v>
      </c>
      <c r="P3308" s="2"/>
      <c r="Q3308" s="4">
        <f>SUM(Q3299:Q3307)</f>
        <v>687000</v>
      </c>
      <c r="R3308" s="2"/>
    </row>
    <row r="3309" spans="1:34" ht="11.85" customHeight="1" x14ac:dyDescent="0.2">
      <c r="D3309" s="2"/>
      <c r="F3309" s="2"/>
      <c r="H3309" s="2"/>
      <c r="J3309" s="2"/>
      <c r="L3309" s="2"/>
      <c r="N3309" s="2"/>
      <c r="P3309" s="2"/>
      <c r="T3309" s="14"/>
    </row>
    <row r="3310" spans="1:34" ht="11.85" customHeight="1" x14ac:dyDescent="0.2">
      <c r="A3310" s="3" t="s">
        <v>1438</v>
      </c>
      <c r="C3310" s="2">
        <f>C3233+C3252+C3278+C3290+C3296+C3308</f>
        <v>1713368.69</v>
      </c>
      <c r="D3310" s="2"/>
      <c r="E3310" s="2">
        <f>E3233+E3252+E3278+E3290+E3296+E3308</f>
        <v>1945857.8499999999</v>
      </c>
      <c r="F3310" s="2"/>
      <c r="G3310" s="2">
        <f>G3233+G3252+G3278+G3290+G3296+G3308</f>
        <v>1803567.8199999998</v>
      </c>
      <c r="H3310" s="2"/>
      <c r="I3310" s="2">
        <f>I3233+I3252+I3278+I3290+I3296+I3308</f>
        <v>2740504</v>
      </c>
      <c r="J3310" s="2"/>
      <c r="K3310" s="4">
        <f>K3233+K3252+K3278+K3290+K3296+K3308</f>
        <v>2862879</v>
      </c>
      <c r="L3310" s="2"/>
      <c r="M3310" s="4">
        <f>M3233+M3252+M3278+M3290+M3296+M3308</f>
        <v>2540229</v>
      </c>
      <c r="N3310" s="2"/>
      <c r="O3310" s="4">
        <f>O3233+O3252+O3278+O3290+O3296+O3308</f>
        <v>76400</v>
      </c>
      <c r="P3310" s="2"/>
      <c r="Q3310" s="4">
        <f>Q3233+Q3252+Q3278+Q3290+Q3296+Q3308</f>
        <v>2616629</v>
      </c>
      <c r="R3310" s="2"/>
      <c r="T3310" s="14"/>
      <c r="U3310" s="17"/>
      <c r="V3310" s="2"/>
      <c r="AG3310" s="4"/>
    </row>
    <row r="3311" spans="1:34" ht="11.85" customHeight="1" x14ac:dyDescent="0.2"/>
    <row r="3312" spans="1:34" ht="11.85" customHeight="1" x14ac:dyDescent="0.2">
      <c r="R3312" s="2"/>
    </row>
    <row r="3313" spans="18:18" ht="11.85" customHeight="1" x14ac:dyDescent="0.2">
      <c r="R3313" s="2"/>
    </row>
    <row r="3314" spans="18:18" ht="11.85" customHeight="1" x14ac:dyDescent="0.2"/>
    <row r="3315" spans="18:18" ht="11.85" customHeight="1" x14ac:dyDescent="0.2"/>
    <row r="3316" spans="18:18" ht="11.85" customHeight="1" x14ac:dyDescent="0.2"/>
    <row r="3317" spans="18:18" ht="11.85" customHeight="1" x14ac:dyDescent="0.2"/>
    <row r="3318" spans="18:18" ht="11.85" customHeight="1" x14ac:dyDescent="0.2"/>
    <row r="3319" spans="18:18" ht="11.85" customHeight="1" x14ac:dyDescent="0.2"/>
    <row r="3320" spans="18:18" ht="11.85" customHeight="1" x14ac:dyDescent="0.2"/>
    <row r="3321" spans="18:18" ht="11.85" customHeight="1" x14ac:dyDescent="0.2"/>
    <row r="3322" spans="18:18" ht="11.85" customHeight="1" x14ac:dyDescent="0.2"/>
    <row r="3323" spans="18:18" ht="11.85" customHeight="1" x14ac:dyDescent="0.2"/>
    <row r="3324" spans="18:18" ht="11.85" customHeight="1" x14ac:dyDescent="0.2"/>
    <row r="3325" spans="18:18" ht="11.85" customHeight="1" x14ac:dyDescent="0.2"/>
    <row r="3326" spans="18:18" ht="11.45" customHeight="1" x14ac:dyDescent="0.2"/>
    <row r="3327" spans="18:18" ht="11.85" customHeight="1" x14ac:dyDescent="0.2"/>
    <row r="3328" spans="18:18" ht="11.85" customHeight="1" x14ac:dyDescent="0.2"/>
    <row r="3329" ht="11.85" customHeight="1" x14ac:dyDescent="0.2"/>
    <row r="3330" ht="11.85" customHeight="1" x14ac:dyDescent="0.2"/>
    <row r="3331" ht="11.85" customHeight="1" x14ac:dyDescent="0.2"/>
    <row r="3332" ht="11.85" customHeight="1" x14ac:dyDescent="0.2"/>
    <row r="3333" ht="11.85" customHeight="1" x14ac:dyDescent="0.2"/>
    <row r="3334" ht="11.85" customHeight="1" x14ac:dyDescent="0.2"/>
    <row r="3335" ht="11.85" customHeight="1" x14ac:dyDescent="0.2"/>
    <row r="3336" ht="11.85" customHeight="1" x14ac:dyDescent="0.2"/>
    <row r="3337" ht="11.85" customHeight="1" x14ac:dyDescent="0.2"/>
    <row r="3338" ht="11.85" customHeight="1" x14ac:dyDescent="0.2"/>
    <row r="3339" ht="11.85" customHeight="1" x14ac:dyDescent="0.2"/>
    <row r="3340" ht="11.85" customHeight="1" x14ac:dyDescent="0.2"/>
    <row r="3341" ht="11.85" customHeight="1" x14ac:dyDescent="0.2"/>
    <row r="3342" ht="11.85" customHeight="1" x14ac:dyDescent="0.2"/>
    <row r="3343" ht="11.85" customHeight="1" x14ac:dyDescent="0.2"/>
    <row r="3344" ht="11.85" customHeight="1" x14ac:dyDescent="0.2"/>
    <row r="3345" spans="1:21" ht="11.85" customHeight="1" x14ac:dyDescent="0.2">
      <c r="A3345" s="1"/>
      <c r="B3345" s="1"/>
      <c r="E3345" s="2" t="str">
        <f>$E$1</f>
        <v>CITY OF BRADY</v>
      </c>
    </row>
    <row r="3346" spans="1:21" ht="11.85" customHeight="1" x14ac:dyDescent="0.2">
      <c r="E3346" s="2" t="str">
        <f>$E$2</f>
        <v>BUDGET REPORT</v>
      </c>
    </row>
    <row r="3347" spans="1:21" ht="11.85" customHeight="1" x14ac:dyDescent="0.2">
      <c r="E3347" s="2" t="str">
        <f>$E$3</f>
        <v>FISCAL YEAR 2019 - 2020</v>
      </c>
    </row>
    <row r="3348" spans="1:21" ht="11.85" customHeight="1" x14ac:dyDescent="0.2">
      <c r="A3348" s="3" t="s">
        <v>1251</v>
      </c>
    </row>
    <row r="3349" spans="1:21" ht="11.85" customHeight="1" x14ac:dyDescent="0.2">
      <c r="A3349" s="3" t="s">
        <v>1439</v>
      </c>
    </row>
    <row r="3350" spans="1:21" ht="11.85" customHeight="1" x14ac:dyDescent="0.2">
      <c r="I3350" s="55" t="str">
        <f>$I$6</f>
        <v>(----- 2018-2019 ------)</v>
      </c>
      <c r="J3350" s="55"/>
      <c r="K3350" s="55"/>
      <c r="L3350" s="6"/>
      <c r="M3350" s="55" t="str">
        <f>$M$6</f>
        <v>2019-2020</v>
      </c>
      <c r="N3350" s="55"/>
      <c r="O3350" s="55"/>
      <c r="P3350" s="55"/>
      <c r="Q3350" s="55"/>
    </row>
    <row r="3351" spans="1:21" ht="11.85" customHeight="1" x14ac:dyDescent="0.2">
      <c r="C3351" s="7" t="str">
        <f>$C$7</f>
        <v>2015-2016</v>
      </c>
      <c r="D3351" s="6"/>
      <c r="E3351" s="7" t="str">
        <f>$E$7</f>
        <v>2016-2017</v>
      </c>
      <c r="F3351" s="6"/>
      <c r="G3351" s="7" t="str">
        <f>$G$7</f>
        <v>2017-2018</v>
      </c>
      <c r="H3351" s="6"/>
      <c r="I3351" s="7" t="s">
        <v>9</v>
      </c>
      <c r="J3351" s="6"/>
      <c r="K3351" s="8" t="str">
        <f>+$K$7</f>
        <v>PROJECTED</v>
      </c>
      <c r="L3351" s="6"/>
      <c r="M3351" s="8" t="str">
        <f>$M$7</f>
        <v>2019-2020</v>
      </c>
      <c r="N3351" s="6"/>
      <c r="O3351" s="8" t="str">
        <f>$O$7</f>
        <v>2019-2020</v>
      </c>
      <c r="P3351" s="6"/>
      <c r="Q3351" s="8" t="str">
        <f>$Q$7</f>
        <v>APPROVED</v>
      </c>
    </row>
    <row r="3352" spans="1:21" ht="11.85" customHeight="1" x14ac:dyDescent="0.2">
      <c r="A3352" s="9" t="s">
        <v>257</v>
      </c>
      <c r="C3352" s="10" t="s">
        <v>12</v>
      </c>
      <c r="D3352" s="6"/>
      <c r="E3352" s="10" t="s">
        <v>12</v>
      </c>
      <c r="F3352" s="6"/>
      <c r="G3352" s="10" t="s">
        <v>12</v>
      </c>
      <c r="H3352" s="6"/>
      <c r="I3352" s="10" t="s">
        <v>13</v>
      </c>
      <c r="J3352" s="6"/>
      <c r="K3352" s="11" t="s">
        <v>13</v>
      </c>
      <c r="L3352" s="6"/>
      <c r="M3352" s="11" t="str">
        <f>$M$8</f>
        <v>BASE</v>
      </c>
      <c r="N3352" s="6"/>
      <c r="O3352" s="11" t="str">
        <f>$O$8</f>
        <v>SUPPLEMENTAL</v>
      </c>
      <c r="P3352" s="6"/>
      <c r="Q3352" s="11" t="str">
        <f>$Q$8</f>
        <v>BUDGET</v>
      </c>
    </row>
    <row r="3353" spans="1:21" ht="11.85" customHeight="1" x14ac:dyDescent="0.2"/>
    <row r="3354" spans="1:21" ht="11.85" customHeight="1" x14ac:dyDescent="0.2">
      <c r="A3354" s="13" t="s">
        <v>270</v>
      </c>
      <c r="D3354" s="2"/>
      <c r="F3354" s="2"/>
      <c r="H3354" s="2"/>
      <c r="J3354" s="2"/>
      <c r="L3354" s="2"/>
      <c r="N3354" s="2"/>
      <c r="P3354" s="2"/>
    </row>
    <row r="3355" spans="1:21" ht="11.85" customHeight="1" x14ac:dyDescent="0.2">
      <c r="A3355" s="3" t="s">
        <v>1440</v>
      </c>
      <c r="C3355" s="2">
        <v>6200</v>
      </c>
      <c r="D3355" s="2"/>
      <c r="E3355" s="2">
        <v>0</v>
      </c>
      <c r="F3355" s="2"/>
      <c r="G3355" s="2">
        <v>0</v>
      </c>
      <c r="H3355" s="2"/>
      <c r="I3355" s="2">
        <v>0</v>
      </c>
      <c r="J3355" s="2"/>
      <c r="K3355" s="4">
        <v>0</v>
      </c>
      <c r="L3355" s="2"/>
      <c r="M3355" s="4">
        <v>0</v>
      </c>
      <c r="N3355" s="2"/>
      <c r="O3355" s="4">
        <v>0</v>
      </c>
      <c r="P3355" s="2"/>
      <c r="Q3355" s="4">
        <f t="shared" ref="Q3355:Q3360" si="99">M3355+O3355</f>
        <v>0</v>
      </c>
      <c r="T3355" s="14"/>
      <c r="U3355" s="2"/>
    </row>
    <row r="3356" spans="1:21" ht="11.85" customHeight="1" x14ac:dyDescent="0.2">
      <c r="A3356" s="3" t="s">
        <v>1441</v>
      </c>
      <c r="C3356" s="20">
        <v>0</v>
      </c>
      <c r="D3356" s="2"/>
      <c r="E3356" s="20">
        <v>0</v>
      </c>
      <c r="F3356" s="2"/>
      <c r="G3356" s="20">
        <v>0</v>
      </c>
      <c r="H3356" s="2"/>
      <c r="I3356" s="20">
        <v>0</v>
      </c>
      <c r="J3356" s="2"/>
      <c r="K3356" s="21">
        <v>0</v>
      </c>
      <c r="L3356" s="2"/>
      <c r="M3356" s="21">
        <v>0</v>
      </c>
      <c r="N3356" s="2"/>
      <c r="O3356" s="21">
        <v>0</v>
      </c>
      <c r="P3356" s="2"/>
      <c r="Q3356" s="4">
        <f t="shared" si="99"/>
        <v>0</v>
      </c>
      <c r="T3356" s="14"/>
      <c r="U3356" s="20"/>
    </row>
    <row r="3357" spans="1:21" ht="11.85" customHeight="1" x14ac:dyDescent="0.2">
      <c r="A3357" s="3" t="s">
        <v>1442</v>
      </c>
      <c r="C3357" s="20">
        <v>938380</v>
      </c>
      <c r="D3357" s="2"/>
      <c r="E3357" s="20">
        <v>393915</v>
      </c>
      <c r="F3357" s="2"/>
      <c r="G3357" s="20">
        <v>245983.39</v>
      </c>
      <c r="H3357" s="2"/>
      <c r="I3357" s="20">
        <v>0</v>
      </c>
      <c r="J3357" s="2"/>
      <c r="K3357" s="21">
        <v>103330</v>
      </c>
      <c r="L3357" s="2"/>
      <c r="M3357" s="21">
        <v>0</v>
      </c>
      <c r="N3357" s="2"/>
      <c r="O3357" s="21">
        <v>0</v>
      </c>
      <c r="P3357" s="2"/>
      <c r="Q3357" s="4">
        <f t="shared" si="99"/>
        <v>0</v>
      </c>
      <c r="T3357" s="14"/>
    </row>
    <row r="3358" spans="1:21" ht="11.85" customHeight="1" x14ac:dyDescent="0.2">
      <c r="A3358" s="3" t="s">
        <v>1443</v>
      </c>
      <c r="C3358" s="20">
        <v>0</v>
      </c>
      <c r="D3358" s="2"/>
      <c r="E3358" s="20">
        <v>0</v>
      </c>
      <c r="F3358" s="2"/>
      <c r="G3358" s="20">
        <v>0</v>
      </c>
      <c r="H3358" s="2"/>
      <c r="I3358" s="20">
        <v>0</v>
      </c>
      <c r="J3358" s="2"/>
      <c r="K3358" s="21">
        <v>0</v>
      </c>
      <c r="L3358" s="2"/>
      <c r="M3358" s="21">
        <v>0</v>
      </c>
      <c r="N3358" s="2"/>
      <c r="O3358" s="21">
        <v>0</v>
      </c>
      <c r="P3358" s="2"/>
      <c r="Q3358" s="4">
        <f t="shared" si="99"/>
        <v>0</v>
      </c>
      <c r="T3358" s="14"/>
      <c r="U3358" s="20"/>
    </row>
    <row r="3359" spans="1:21" ht="11.85" customHeight="1" x14ac:dyDescent="0.2">
      <c r="A3359" s="3" t="s">
        <v>1444</v>
      </c>
      <c r="C3359" s="20">
        <v>0</v>
      </c>
      <c r="D3359" s="2"/>
      <c r="E3359" s="20">
        <v>0</v>
      </c>
      <c r="F3359" s="2"/>
      <c r="G3359" s="20">
        <v>0</v>
      </c>
      <c r="H3359" s="2"/>
      <c r="I3359" s="20">
        <v>0</v>
      </c>
      <c r="J3359" s="2"/>
      <c r="K3359" s="21">
        <v>0</v>
      </c>
      <c r="L3359" s="2"/>
      <c r="M3359" s="21">
        <v>0</v>
      </c>
      <c r="N3359" s="2"/>
      <c r="O3359" s="21">
        <v>0</v>
      </c>
      <c r="P3359" s="2"/>
      <c r="Q3359" s="4">
        <f t="shared" si="99"/>
        <v>0</v>
      </c>
      <c r="T3359" s="14"/>
      <c r="U3359" s="20"/>
    </row>
    <row r="3360" spans="1:21" ht="11.85" customHeight="1" x14ac:dyDescent="0.2">
      <c r="A3360" s="3" t="s">
        <v>1445</v>
      </c>
      <c r="C3360" s="15">
        <v>0</v>
      </c>
      <c r="D3360" s="2"/>
      <c r="E3360" s="15">
        <v>0</v>
      </c>
      <c r="F3360" s="2"/>
      <c r="G3360" s="15">
        <v>0</v>
      </c>
      <c r="H3360" s="2"/>
      <c r="I3360" s="15">
        <v>0</v>
      </c>
      <c r="J3360" s="2"/>
      <c r="K3360" s="16">
        <v>0</v>
      </c>
      <c r="L3360" s="2"/>
      <c r="M3360" s="16">
        <v>0</v>
      </c>
      <c r="N3360" s="2"/>
      <c r="O3360" s="16">
        <v>0</v>
      </c>
      <c r="P3360" s="2"/>
      <c r="Q3360" s="16">
        <f t="shared" si="99"/>
        <v>0</v>
      </c>
      <c r="T3360" s="14"/>
      <c r="U3360" s="20"/>
    </row>
    <row r="3361" spans="1:22" ht="11.85" hidden="1" customHeight="1" x14ac:dyDescent="0.2">
      <c r="C3361" s="20"/>
      <c r="D3361" s="2"/>
      <c r="E3361" s="20"/>
      <c r="F3361" s="2"/>
      <c r="G3361" s="20"/>
      <c r="H3361" s="2"/>
      <c r="I3361" s="20"/>
      <c r="J3361" s="2"/>
      <c r="K3361" s="21"/>
      <c r="L3361" s="2"/>
      <c r="M3361" s="21"/>
      <c r="N3361" s="2"/>
      <c r="O3361" s="21"/>
      <c r="P3361" s="2"/>
      <c r="Q3361" s="21"/>
      <c r="T3361" s="14"/>
      <c r="U3361" s="20"/>
    </row>
    <row r="3362" spans="1:22" ht="11.85" hidden="1" customHeight="1" x14ac:dyDescent="0.2">
      <c r="C3362" s="20"/>
      <c r="D3362" s="2"/>
      <c r="E3362" s="20"/>
      <c r="F3362" s="2"/>
      <c r="G3362" s="20"/>
      <c r="H3362" s="2"/>
      <c r="I3362" s="20"/>
      <c r="J3362" s="2"/>
      <c r="K3362" s="21"/>
      <c r="L3362" s="2"/>
      <c r="M3362" s="21"/>
      <c r="N3362" s="2"/>
      <c r="O3362" s="21"/>
      <c r="P3362" s="2"/>
      <c r="Q3362" s="21"/>
      <c r="T3362" s="14"/>
      <c r="U3362" s="20"/>
    </row>
    <row r="3363" spans="1:22" ht="11.85" hidden="1" customHeight="1" x14ac:dyDescent="0.2">
      <c r="C3363" s="20"/>
      <c r="D3363" s="2"/>
      <c r="E3363" s="20"/>
      <c r="F3363" s="2"/>
      <c r="G3363" s="20"/>
      <c r="H3363" s="2"/>
      <c r="I3363" s="20"/>
      <c r="J3363" s="2"/>
      <c r="K3363" s="21"/>
      <c r="L3363" s="2"/>
      <c r="M3363" s="21"/>
      <c r="N3363" s="2"/>
      <c r="O3363" s="21"/>
      <c r="P3363" s="2"/>
      <c r="Q3363" s="21"/>
      <c r="T3363" s="14"/>
      <c r="U3363" s="20"/>
    </row>
    <row r="3364" spans="1:22" ht="11.85" hidden="1" customHeight="1" x14ac:dyDescent="0.2">
      <c r="C3364" s="15">
        <v>0</v>
      </c>
      <c r="D3364" s="2"/>
      <c r="E3364" s="15">
        <v>0</v>
      </c>
      <c r="F3364" s="2"/>
      <c r="G3364" s="15">
        <v>0</v>
      </c>
      <c r="H3364" s="2"/>
      <c r="I3364" s="15">
        <v>0</v>
      </c>
      <c r="J3364" s="2"/>
      <c r="K3364" s="16">
        <v>0</v>
      </c>
      <c r="L3364" s="2"/>
      <c r="M3364" s="16">
        <v>0</v>
      </c>
      <c r="N3364" s="2"/>
      <c r="O3364" s="16">
        <v>0</v>
      </c>
      <c r="P3364" s="2"/>
      <c r="Q3364" s="16">
        <f>M3364+O3364</f>
        <v>0</v>
      </c>
      <c r="T3364" s="14"/>
    </row>
    <row r="3365" spans="1:22" ht="11.85" customHeight="1" x14ac:dyDescent="0.2">
      <c r="A3365" s="3" t="s">
        <v>287</v>
      </c>
      <c r="C3365" s="2">
        <f>SUM(C3355:C3364)</f>
        <v>944580</v>
      </c>
      <c r="D3365" s="2"/>
      <c r="E3365" s="2">
        <f>SUM(E3355:E3364)</f>
        <v>393915</v>
      </c>
      <c r="F3365" s="2"/>
      <c r="G3365" s="2">
        <f>SUM(G3355:G3364)</f>
        <v>245983.39</v>
      </c>
      <c r="H3365" s="2"/>
      <c r="I3365" s="2">
        <f>SUM(I3355:I3364)</f>
        <v>0</v>
      </c>
      <c r="J3365" s="2"/>
      <c r="K3365" s="4">
        <f>SUM(K3355:K3364)</f>
        <v>103330</v>
      </c>
      <c r="L3365" s="2"/>
      <c r="M3365" s="4">
        <f>SUM(M3355:M3364)</f>
        <v>0</v>
      </c>
      <c r="N3365" s="2"/>
      <c r="O3365" s="4">
        <f>SUM(O3355:O3364)</f>
        <v>0</v>
      </c>
      <c r="P3365" s="2"/>
      <c r="Q3365" s="4">
        <f>SUM(Q3355:Q3364)</f>
        <v>0</v>
      </c>
    </row>
    <row r="3366" spans="1:22" ht="11.85" customHeight="1" x14ac:dyDescent="0.2">
      <c r="D3366" s="2"/>
      <c r="F3366" s="2"/>
      <c r="H3366" s="2"/>
      <c r="J3366" s="2"/>
      <c r="L3366" s="2"/>
      <c r="N3366" s="2"/>
      <c r="P3366" s="2"/>
    </row>
    <row r="3367" spans="1:22" ht="11.85" customHeight="1" x14ac:dyDescent="0.2">
      <c r="A3367" s="13" t="s">
        <v>314</v>
      </c>
      <c r="D3367" s="2"/>
      <c r="F3367" s="2"/>
      <c r="H3367" s="2"/>
      <c r="J3367" s="2"/>
      <c r="L3367" s="2"/>
      <c r="N3367" s="2"/>
      <c r="P3367" s="2"/>
    </row>
    <row r="3368" spans="1:22" ht="11.85" customHeight="1" x14ac:dyDescent="0.2">
      <c r="A3368" s="3" t="s">
        <v>1446</v>
      </c>
      <c r="C3368" s="15">
        <v>0</v>
      </c>
      <c r="D3368" s="2"/>
      <c r="E3368" s="15">
        <v>0</v>
      </c>
      <c r="F3368" s="2"/>
      <c r="G3368" s="15">
        <v>0</v>
      </c>
      <c r="H3368" s="2"/>
      <c r="I3368" s="15">
        <v>0</v>
      </c>
      <c r="J3368" s="2"/>
      <c r="K3368" s="16">
        <v>0</v>
      </c>
      <c r="L3368" s="2"/>
      <c r="M3368" s="16">
        <v>0</v>
      </c>
      <c r="N3368" s="2"/>
      <c r="O3368" s="16">
        <v>0</v>
      </c>
      <c r="P3368" s="2"/>
      <c r="Q3368" s="16">
        <f>M3368+O3368</f>
        <v>0</v>
      </c>
    </row>
    <row r="3369" spans="1:22" ht="11.85" customHeight="1" x14ac:dyDescent="0.2">
      <c r="A3369" s="3" t="s">
        <v>318</v>
      </c>
      <c r="C3369" s="2">
        <f>SUM(C3368:C3368)</f>
        <v>0</v>
      </c>
      <c r="D3369" s="2"/>
      <c r="E3369" s="2">
        <f>SUM(E3368:E3368)</f>
        <v>0</v>
      </c>
      <c r="F3369" s="2"/>
      <c r="G3369" s="2">
        <f>SUM(G3368:G3368)</f>
        <v>0</v>
      </c>
      <c r="H3369" s="2"/>
      <c r="I3369" s="2">
        <f>SUM(I3368:I3368)</f>
        <v>0</v>
      </c>
      <c r="J3369" s="2"/>
      <c r="K3369" s="4">
        <f>SUM(K3368:K3368)</f>
        <v>0</v>
      </c>
      <c r="L3369" s="2"/>
      <c r="M3369" s="4">
        <f>SUM(M3368:M3368)</f>
        <v>0</v>
      </c>
      <c r="N3369" s="2"/>
      <c r="O3369" s="4">
        <f>SUM(O3368:O3368)</f>
        <v>0</v>
      </c>
      <c r="P3369" s="2"/>
      <c r="Q3369" s="4">
        <f>SUM(Q3368:Q3368)</f>
        <v>0</v>
      </c>
      <c r="V3369" s="39"/>
    </row>
    <row r="3370" spans="1:22" ht="11.85" customHeight="1" x14ac:dyDescent="0.2">
      <c r="D3370" s="2"/>
      <c r="F3370" s="2"/>
      <c r="H3370" s="2"/>
      <c r="J3370" s="2"/>
      <c r="L3370" s="2"/>
      <c r="N3370" s="2"/>
      <c r="P3370" s="2"/>
      <c r="T3370" s="14"/>
    </row>
    <row r="3371" spans="1:22" ht="11.85" customHeight="1" x14ac:dyDescent="0.2">
      <c r="A3371" s="3" t="s">
        <v>1447</v>
      </c>
      <c r="C3371" s="2">
        <f>+C3365+C3369</f>
        <v>944580</v>
      </c>
      <c r="D3371" s="2"/>
      <c r="E3371" s="2">
        <f>+E3365+E3369</f>
        <v>393915</v>
      </c>
      <c r="F3371" s="2"/>
      <c r="G3371" s="2">
        <f>+G3365+G3369</f>
        <v>245983.39</v>
      </c>
      <c r="H3371" s="2"/>
      <c r="I3371" s="2">
        <f>+I3365+I3369</f>
        <v>0</v>
      </c>
      <c r="J3371" s="4"/>
      <c r="K3371" s="4">
        <f>+K3365+K3369</f>
        <v>103330</v>
      </c>
      <c r="L3371" s="4"/>
      <c r="M3371" s="4">
        <f>+M3365+M3369</f>
        <v>0</v>
      </c>
      <c r="N3371" s="4"/>
      <c r="O3371" s="4">
        <f>+O3365+O3369</f>
        <v>0</v>
      </c>
      <c r="P3371" s="4"/>
      <c r="Q3371" s="4">
        <f>+Q3365+Q3369</f>
        <v>0</v>
      </c>
      <c r="R3371" s="2"/>
      <c r="U3371" s="17"/>
    </row>
    <row r="3372" spans="1:22" ht="11.85" customHeight="1" x14ac:dyDescent="0.2">
      <c r="D3372" s="2"/>
      <c r="F3372" s="2"/>
      <c r="H3372" s="2"/>
      <c r="J3372" s="2"/>
      <c r="L3372" s="2"/>
      <c r="N3372" s="2"/>
      <c r="P3372" s="2"/>
      <c r="T3372" s="14"/>
    </row>
    <row r="3373" spans="1:22" ht="11.85" customHeight="1" x14ac:dyDescent="0.2">
      <c r="D3373" s="2"/>
      <c r="F3373" s="2"/>
      <c r="H3373" s="2"/>
      <c r="J3373" s="2"/>
      <c r="L3373" s="2"/>
      <c r="N3373" s="2"/>
      <c r="P3373" s="2"/>
      <c r="T3373" s="14"/>
    </row>
    <row r="3374" spans="1:22" ht="11.85" customHeight="1" x14ac:dyDescent="0.2">
      <c r="D3374" s="2"/>
      <c r="F3374" s="2"/>
      <c r="H3374" s="2"/>
      <c r="J3374" s="2"/>
      <c r="L3374" s="2"/>
      <c r="N3374" s="2"/>
      <c r="P3374" s="2"/>
      <c r="T3374" s="14"/>
    </row>
    <row r="3375" spans="1:22" ht="11.85" customHeight="1" x14ac:dyDescent="0.2">
      <c r="D3375" s="2"/>
      <c r="F3375" s="2"/>
      <c r="H3375" s="2"/>
      <c r="J3375" s="2"/>
      <c r="L3375" s="2"/>
      <c r="N3375" s="2"/>
      <c r="P3375" s="2"/>
      <c r="T3375" s="14"/>
    </row>
    <row r="3376" spans="1:22" ht="11.85" customHeight="1" x14ac:dyDescent="0.2">
      <c r="D3376" s="2"/>
      <c r="F3376" s="2"/>
      <c r="H3376" s="2"/>
      <c r="J3376" s="2"/>
      <c r="L3376" s="2"/>
      <c r="N3376" s="2"/>
      <c r="P3376" s="2"/>
      <c r="T3376" s="14"/>
    </row>
    <row r="3377" spans="4:20" ht="11.85" customHeight="1" x14ac:dyDescent="0.2">
      <c r="D3377" s="2"/>
      <c r="F3377" s="2"/>
      <c r="H3377" s="2"/>
      <c r="J3377" s="2"/>
      <c r="L3377" s="2"/>
      <c r="N3377" s="2"/>
      <c r="P3377" s="2"/>
      <c r="T3377" s="14"/>
    </row>
    <row r="3378" spans="4:20" ht="11.85" customHeight="1" x14ac:dyDescent="0.2">
      <c r="D3378" s="2"/>
      <c r="F3378" s="2"/>
      <c r="H3378" s="2"/>
      <c r="J3378" s="2"/>
      <c r="L3378" s="2"/>
      <c r="N3378" s="2"/>
      <c r="P3378" s="2"/>
      <c r="T3378" s="14"/>
    </row>
    <row r="3379" spans="4:20" ht="11.85" customHeight="1" x14ac:dyDescent="0.2">
      <c r="D3379" s="2"/>
      <c r="F3379" s="2"/>
      <c r="H3379" s="2"/>
      <c r="J3379" s="2"/>
      <c r="L3379" s="2"/>
      <c r="N3379" s="2"/>
      <c r="P3379" s="2"/>
      <c r="T3379" s="14"/>
    </row>
    <row r="3380" spans="4:20" ht="11.85" customHeight="1" x14ac:dyDescent="0.2">
      <c r="D3380" s="2"/>
      <c r="F3380" s="2"/>
      <c r="H3380" s="2"/>
      <c r="J3380" s="2"/>
      <c r="L3380" s="2"/>
      <c r="N3380" s="2"/>
      <c r="P3380" s="2"/>
      <c r="T3380" s="14"/>
    </row>
    <row r="3381" spans="4:20" ht="11.85" customHeight="1" x14ac:dyDescent="0.2">
      <c r="D3381" s="2"/>
      <c r="F3381" s="2"/>
      <c r="H3381" s="2"/>
      <c r="J3381" s="2"/>
      <c r="L3381" s="2"/>
      <c r="N3381" s="2"/>
      <c r="P3381" s="2"/>
      <c r="T3381" s="14"/>
    </row>
    <row r="3382" spans="4:20" ht="11.85" customHeight="1" x14ac:dyDescent="0.2">
      <c r="D3382" s="2"/>
      <c r="F3382" s="2"/>
      <c r="H3382" s="2"/>
      <c r="J3382" s="2"/>
      <c r="L3382" s="2"/>
      <c r="N3382" s="2"/>
      <c r="P3382" s="2"/>
      <c r="T3382" s="14"/>
    </row>
    <row r="3383" spans="4:20" ht="11.85" customHeight="1" x14ac:dyDescent="0.2">
      <c r="D3383" s="2"/>
      <c r="F3383" s="2"/>
      <c r="H3383" s="2"/>
      <c r="J3383" s="2"/>
      <c r="L3383" s="2"/>
      <c r="N3383" s="2"/>
      <c r="P3383" s="2"/>
      <c r="T3383" s="14"/>
    </row>
    <row r="3384" spans="4:20" ht="11.85" customHeight="1" x14ac:dyDescent="0.2">
      <c r="D3384" s="2"/>
      <c r="F3384" s="2"/>
      <c r="H3384" s="2"/>
      <c r="J3384" s="2"/>
      <c r="L3384" s="2"/>
      <c r="N3384" s="2"/>
      <c r="P3384" s="2"/>
      <c r="T3384" s="14"/>
    </row>
    <row r="3385" spans="4:20" ht="11.85" customHeight="1" x14ac:dyDescent="0.2">
      <c r="D3385" s="2"/>
      <c r="F3385" s="2"/>
      <c r="H3385" s="2"/>
      <c r="J3385" s="2"/>
      <c r="L3385" s="2"/>
      <c r="N3385" s="2"/>
      <c r="P3385" s="2"/>
      <c r="T3385" s="14"/>
    </row>
    <row r="3386" spans="4:20" ht="11.85" customHeight="1" x14ac:dyDescent="0.2">
      <c r="D3386" s="2"/>
      <c r="F3386" s="2"/>
      <c r="H3386" s="2"/>
      <c r="J3386" s="2"/>
      <c r="L3386" s="2"/>
      <c r="N3386" s="2"/>
      <c r="P3386" s="2"/>
      <c r="T3386" s="14"/>
    </row>
    <row r="3387" spans="4:20" ht="11.85" customHeight="1" x14ac:dyDescent="0.2">
      <c r="D3387" s="2"/>
      <c r="F3387" s="2"/>
      <c r="H3387" s="2"/>
      <c r="J3387" s="2"/>
      <c r="L3387" s="2"/>
      <c r="N3387" s="2"/>
      <c r="P3387" s="2"/>
      <c r="T3387" s="14"/>
    </row>
    <row r="3388" spans="4:20" ht="11.85" customHeight="1" x14ac:dyDescent="0.2">
      <c r="D3388" s="2"/>
      <c r="F3388" s="2"/>
      <c r="H3388" s="2"/>
      <c r="J3388" s="2"/>
      <c r="L3388" s="2"/>
      <c r="N3388" s="2"/>
      <c r="P3388" s="2"/>
      <c r="T3388" s="14"/>
    </row>
    <row r="3389" spans="4:20" ht="11.85" customHeight="1" x14ac:dyDescent="0.2">
      <c r="D3389" s="2"/>
      <c r="F3389" s="2"/>
      <c r="H3389" s="2"/>
      <c r="J3389" s="2"/>
      <c r="L3389" s="2"/>
      <c r="N3389" s="2"/>
      <c r="P3389" s="2"/>
      <c r="T3389" s="14"/>
    </row>
    <row r="3390" spans="4:20" ht="11.85" customHeight="1" x14ac:dyDescent="0.2">
      <c r="D3390" s="2"/>
      <c r="F3390" s="2"/>
      <c r="H3390" s="2"/>
      <c r="J3390" s="2"/>
      <c r="L3390" s="2"/>
      <c r="N3390" s="2"/>
      <c r="P3390" s="2"/>
      <c r="T3390" s="14"/>
    </row>
    <row r="3391" spans="4:20" ht="11.85" customHeight="1" x14ac:dyDescent="0.2">
      <c r="D3391" s="2"/>
      <c r="F3391" s="2"/>
      <c r="H3391" s="2"/>
      <c r="J3391" s="2"/>
      <c r="L3391" s="2"/>
      <c r="N3391" s="2"/>
      <c r="P3391" s="2"/>
      <c r="T3391" s="14"/>
    </row>
    <row r="3392" spans="4:20" ht="11.85" customHeight="1" x14ac:dyDescent="0.2">
      <c r="D3392" s="2"/>
      <c r="F3392" s="2"/>
      <c r="H3392" s="2"/>
      <c r="J3392" s="2"/>
      <c r="L3392" s="2"/>
      <c r="N3392" s="2"/>
      <c r="P3392" s="2"/>
      <c r="T3392" s="14"/>
    </row>
    <row r="3393" spans="1:20" ht="11.85" customHeight="1" x14ac:dyDescent="0.2">
      <c r="D3393" s="2"/>
      <c r="F3393" s="2"/>
      <c r="H3393" s="2"/>
      <c r="J3393" s="2"/>
      <c r="L3393" s="2"/>
      <c r="N3393" s="2"/>
      <c r="P3393" s="2"/>
      <c r="T3393" s="14"/>
    </row>
    <row r="3394" spans="1:20" ht="11.85" customHeight="1" x14ac:dyDescent="0.2">
      <c r="D3394" s="2"/>
      <c r="F3394" s="2"/>
      <c r="H3394" s="2"/>
      <c r="J3394" s="2"/>
      <c r="L3394" s="2"/>
      <c r="N3394" s="2"/>
      <c r="P3394" s="2"/>
      <c r="T3394" s="14"/>
    </row>
    <row r="3395" spans="1:20" ht="11.25" customHeight="1" x14ac:dyDescent="0.2">
      <c r="D3395" s="2"/>
      <c r="F3395" s="2"/>
      <c r="H3395" s="2"/>
      <c r="J3395" s="2"/>
      <c r="L3395" s="2"/>
      <c r="N3395" s="2"/>
      <c r="P3395" s="2"/>
      <c r="T3395" s="14"/>
    </row>
    <row r="3396" spans="1:20" ht="11.85" customHeight="1" x14ac:dyDescent="0.2">
      <c r="D3396" s="2"/>
      <c r="F3396" s="2"/>
      <c r="H3396" s="2"/>
      <c r="J3396" s="2"/>
      <c r="L3396" s="2"/>
      <c r="N3396" s="2"/>
      <c r="P3396" s="2"/>
      <c r="T3396" s="14"/>
    </row>
    <row r="3397" spans="1:20" ht="11.85" customHeight="1" x14ac:dyDescent="0.2">
      <c r="D3397" s="2"/>
      <c r="F3397" s="2"/>
      <c r="H3397" s="2"/>
      <c r="J3397" s="2"/>
      <c r="L3397" s="2"/>
      <c r="N3397" s="2"/>
      <c r="P3397" s="2"/>
      <c r="T3397" s="14"/>
    </row>
    <row r="3398" spans="1:20" ht="11.85" customHeight="1" x14ac:dyDescent="0.2">
      <c r="D3398" s="2"/>
      <c r="F3398" s="2"/>
      <c r="H3398" s="2"/>
      <c r="J3398" s="2"/>
      <c r="L3398" s="2"/>
      <c r="N3398" s="2"/>
      <c r="P3398" s="2"/>
      <c r="T3398" s="14"/>
    </row>
    <row r="3399" spans="1:20" ht="11.85" customHeight="1" x14ac:dyDescent="0.2">
      <c r="D3399" s="2"/>
      <c r="F3399" s="2"/>
      <c r="H3399" s="2"/>
      <c r="J3399" s="2"/>
      <c r="L3399" s="2"/>
      <c r="N3399" s="2"/>
      <c r="P3399" s="2"/>
      <c r="T3399" s="14"/>
    </row>
    <row r="3400" spans="1:20" ht="11.85" customHeight="1" x14ac:dyDescent="0.2">
      <c r="D3400" s="2"/>
      <c r="F3400" s="2"/>
      <c r="H3400" s="2"/>
      <c r="J3400" s="2"/>
      <c r="L3400" s="2"/>
      <c r="N3400" s="2"/>
      <c r="P3400" s="2"/>
      <c r="T3400" s="14"/>
    </row>
    <row r="3401" spans="1:20" ht="11.85" customHeight="1" x14ac:dyDescent="0.2">
      <c r="D3401" s="2"/>
      <c r="F3401" s="2"/>
      <c r="H3401" s="2"/>
      <c r="J3401" s="2"/>
      <c r="L3401" s="2"/>
      <c r="N3401" s="2"/>
      <c r="P3401" s="2"/>
      <c r="T3401" s="14"/>
    </row>
    <row r="3402" spans="1:20" ht="11.85" customHeight="1" x14ac:dyDescent="0.2">
      <c r="D3402" s="2"/>
      <c r="F3402" s="2"/>
      <c r="H3402" s="2"/>
      <c r="J3402" s="2"/>
      <c r="L3402" s="2"/>
      <c r="N3402" s="2"/>
      <c r="P3402" s="2"/>
      <c r="T3402" s="14"/>
    </row>
    <row r="3403" spans="1:20" ht="11.85" customHeight="1" x14ac:dyDescent="0.2">
      <c r="D3403" s="2"/>
      <c r="F3403" s="2"/>
      <c r="H3403" s="2"/>
      <c r="J3403" s="2"/>
      <c r="L3403" s="2"/>
      <c r="N3403" s="2"/>
      <c r="P3403" s="2"/>
      <c r="T3403" s="14"/>
    </row>
    <row r="3404" spans="1:20" ht="11.85" customHeight="1" x14ac:dyDescent="0.2">
      <c r="D3404" s="2"/>
      <c r="F3404" s="2"/>
      <c r="H3404" s="2"/>
      <c r="J3404" s="2"/>
      <c r="L3404" s="2"/>
      <c r="N3404" s="2"/>
      <c r="P3404" s="2"/>
      <c r="T3404" s="14"/>
    </row>
    <row r="3405" spans="1:20" ht="11.85" customHeight="1" x14ac:dyDescent="0.2">
      <c r="D3405" s="2"/>
      <c r="F3405" s="2"/>
      <c r="H3405" s="2"/>
      <c r="J3405" s="2"/>
      <c r="L3405" s="2"/>
      <c r="N3405" s="2"/>
      <c r="P3405" s="2"/>
      <c r="T3405" s="14"/>
    </row>
    <row r="3406" spans="1:20" ht="11.85" customHeight="1" x14ac:dyDescent="0.2">
      <c r="D3406" s="2"/>
      <c r="F3406" s="2"/>
      <c r="H3406" s="2"/>
      <c r="J3406" s="2"/>
      <c r="L3406" s="2"/>
      <c r="N3406" s="2"/>
      <c r="P3406" s="2"/>
      <c r="T3406" s="14"/>
    </row>
    <row r="3407" spans="1:20" ht="11.85" customHeight="1" x14ac:dyDescent="0.2">
      <c r="A3407" s="33"/>
      <c r="B3407" s="33"/>
      <c r="C3407" s="20"/>
      <c r="D3407" s="20"/>
      <c r="E3407" s="20"/>
      <c r="F3407" s="20"/>
      <c r="G3407" s="20"/>
      <c r="H3407" s="20"/>
      <c r="I3407" s="20"/>
      <c r="J3407" s="20"/>
      <c r="K3407" s="21"/>
      <c r="L3407" s="20"/>
      <c r="M3407" s="21"/>
      <c r="N3407" s="20"/>
      <c r="O3407" s="21"/>
      <c r="P3407" s="20"/>
      <c r="Q3407" s="21"/>
      <c r="R3407" s="2"/>
    </row>
    <row r="3408" spans="1:20" ht="11.85" customHeight="1" x14ac:dyDescent="0.2">
      <c r="A3408" s="33"/>
      <c r="B3408" s="33"/>
      <c r="C3408" s="20"/>
      <c r="D3408" s="20"/>
      <c r="E3408" s="20"/>
      <c r="F3408" s="20"/>
      <c r="G3408" s="20"/>
      <c r="H3408" s="20"/>
      <c r="I3408" s="20"/>
      <c r="J3408" s="20"/>
      <c r="K3408" s="21"/>
      <c r="L3408" s="20"/>
      <c r="M3408" s="21"/>
      <c r="N3408" s="20"/>
      <c r="O3408" s="21"/>
      <c r="P3408" s="20"/>
      <c r="Q3408" s="21"/>
    </row>
    <row r="3409" spans="1:22" ht="11.85" customHeight="1" x14ac:dyDescent="0.2">
      <c r="A3409" s="33"/>
      <c r="B3409" s="33"/>
      <c r="C3409" s="20"/>
      <c r="D3409" s="20"/>
      <c r="E3409" s="20"/>
      <c r="F3409" s="20"/>
      <c r="G3409" s="20"/>
      <c r="H3409" s="20"/>
      <c r="I3409" s="20"/>
      <c r="J3409" s="20"/>
      <c r="K3409" s="21"/>
      <c r="L3409" s="20"/>
      <c r="M3409" s="21"/>
      <c r="N3409" s="20"/>
      <c r="O3409" s="21"/>
      <c r="P3409" s="20"/>
      <c r="Q3409" s="21"/>
    </row>
    <row r="3410" spans="1:22" ht="11.85" customHeight="1" x14ac:dyDescent="0.2"/>
    <row r="3411" spans="1:22" ht="11.85" customHeight="1" x14ac:dyDescent="0.2"/>
    <row r="3412" spans="1:22" ht="11.85" customHeight="1" x14ac:dyDescent="0.2">
      <c r="A3412" s="1"/>
      <c r="B3412" s="1"/>
      <c r="E3412" s="2" t="str">
        <f>$E$1</f>
        <v>CITY OF BRADY</v>
      </c>
    </row>
    <row r="3413" spans="1:22" ht="11.85" customHeight="1" x14ac:dyDescent="0.2">
      <c r="E3413" s="2" t="str">
        <f>$E$2</f>
        <v>BUDGET REPORT</v>
      </c>
    </row>
    <row r="3414" spans="1:22" ht="11.85" customHeight="1" x14ac:dyDescent="0.2">
      <c r="E3414" s="2" t="str">
        <f>$E$3</f>
        <v>FISCAL YEAR 2019 - 2020</v>
      </c>
    </row>
    <row r="3415" spans="1:22" ht="11.85" customHeight="1" x14ac:dyDescent="0.2">
      <c r="A3415" s="3" t="s">
        <v>1448</v>
      </c>
    </row>
    <row r="3416" spans="1:22" ht="11.85" customHeight="1" x14ac:dyDescent="0.2"/>
    <row r="3417" spans="1:22" ht="11.85" customHeight="1" x14ac:dyDescent="0.2">
      <c r="I3417" s="55" t="str">
        <f>$I$6</f>
        <v>(----- 2018-2019 ------)</v>
      </c>
      <c r="J3417" s="55"/>
      <c r="K3417" s="55"/>
      <c r="L3417" s="6"/>
      <c r="M3417" s="55" t="str">
        <f>$M$6</f>
        <v>2019-2020</v>
      </c>
      <c r="N3417" s="55"/>
      <c r="O3417" s="55"/>
      <c r="P3417" s="55"/>
      <c r="Q3417" s="55"/>
    </row>
    <row r="3418" spans="1:22" ht="11.85" customHeight="1" x14ac:dyDescent="0.2">
      <c r="C3418" s="7" t="str">
        <f>$C$7</f>
        <v>2015-2016</v>
      </c>
      <c r="D3418" s="6"/>
      <c r="E3418" s="7" t="str">
        <f>$E$7</f>
        <v>2016-2017</v>
      </c>
      <c r="F3418" s="6"/>
      <c r="G3418" s="7" t="str">
        <f>$G$7</f>
        <v>2017-2018</v>
      </c>
      <c r="H3418" s="6"/>
      <c r="I3418" s="7" t="s">
        <v>9</v>
      </c>
      <c r="J3418" s="6"/>
      <c r="K3418" s="8" t="str">
        <f>+$K$7</f>
        <v>PROJECTED</v>
      </c>
      <c r="L3418" s="6"/>
      <c r="M3418" s="8" t="str">
        <f>$M$7</f>
        <v>2019-2020</v>
      </c>
      <c r="N3418" s="6"/>
      <c r="O3418" s="8" t="str">
        <f>$O$7</f>
        <v>2019-2020</v>
      </c>
      <c r="P3418" s="6"/>
      <c r="Q3418" s="8" t="str">
        <f>$Q$7</f>
        <v>APPROVED</v>
      </c>
    </row>
    <row r="3419" spans="1:22" ht="11.85" customHeight="1" x14ac:dyDescent="0.2">
      <c r="A3419" s="9" t="s">
        <v>257</v>
      </c>
      <c r="C3419" s="10" t="s">
        <v>12</v>
      </c>
      <c r="D3419" s="6"/>
      <c r="E3419" s="10" t="s">
        <v>12</v>
      </c>
      <c r="F3419" s="6"/>
      <c r="G3419" s="10" t="s">
        <v>12</v>
      </c>
      <c r="H3419" s="6"/>
      <c r="I3419" s="10" t="s">
        <v>13</v>
      </c>
      <c r="J3419" s="6"/>
      <c r="K3419" s="11" t="s">
        <v>13</v>
      </c>
      <c r="L3419" s="6"/>
      <c r="M3419" s="11" t="str">
        <f>$M$8</f>
        <v>BASE</v>
      </c>
      <c r="N3419" s="6"/>
      <c r="O3419" s="11" t="str">
        <f>$O$8</f>
        <v>SUPPLEMENTAL</v>
      </c>
      <c r="P3419" s="6"/>
      <c r="Q3419" s="11" t="str">
        <f>$Q$8</f>
        <v>BUDGET</v>
      </c>
    </row>
    <row r="3420" spans="1:22" ht="11.85" customHeight="1" x14ac:dyDescent="0.2"/>
    <row r="3421" spans="1:22" ht="11.85" customHeight="1" thickBot="1" x14ac:dyDescent="0.25">
      <c r="A3421" s="3" t="s">
        <v>1081</v>
      </c>
      <c r="C3421" s="27">
        <f>C3187+C3310+C3371+C3108+C3046</f>
        <v>2757406.8899999997</v>
      </c>
      <c r="D3421" s="2"/>
      <c r="E3421" s="27">
        <f>E3187+E3310+E3371+E3108+E3046</f>
        <v>2452030.23</v>
      </c>
      <c r="F3421" s="2"/>
      <c r="G3421" s="27">
        <f>G3187+G3310+G3371+G3108+G3046</f>
        <v>3581995.64</v>
      </c>
      <c r="H3421" s="2"/>
      <c r="I3421" s="27">
        <f>I3187+I3310+I3371+I3108+I3046</f>
        <v>3805291</v>
      </c>
      <c r="J3421" s="2"/>
      <c r="K3421" s="27">
        <f>K3187+K3310+K3371+K3108+K3046</f>
        <v>4559520</v>
      </c>
      <c r="L3421" s="2"/>
      <c r="M3421" s="27">
        <f>M3187+M3310+M3371+M3108+M3046</f>
        <v>3451916</v>
      </c>
      <c r="N3421" s="2"/>
      <c r="O3421" s="27">
        <f>O3187+O3310+O3371+O3108+O3046</f>
        <v>109400</v>
      </c>
      <c r="P3421" s="2"/>
      <c r="Q3421" s="27">
        <f>Q3187+Q3310+Q3371+Q3108+Q3046</f>
        <v>3561316</v>
      </c>
      <c r="R3421" s="2"/>
      <c r="U3421" s="2"/>
      <c r="V3421" s="2"/>
    </row>
    <row r="3422" spans="1:22" ht="11.85" customHeight="1" thickTop="1" x14ac:dyDescent="0.2">
      <c r="D3422" s="2"/>
      <c r="F3422" s="2"/>
      <c r="H3422" s="2"/>
      <c r="J3422" s="2"/>
      <c r="L3422" s="2"/>
      <c r="N3422" s="2"/>
      <c r="P3422" s="2"/>
    </row>
    <row r="3423" spans="1:22" ht="11.85" customHeight="1" thickBot="1" x14ac:dyDescent="0.25">
      <c r="A3423" s="3" t="s">
        <v>1082</v>
      </c>
      <c r="C3423" s="27">
        <f>C2912-C3421</f>
        <v>-880068.64999999967</v>
      </c>
      <c r="D3423" s="2"/>
      <c r="E3423" s="27">
        <f>E2912-E3421</f>
        <v>-472711.48</v>
      </c>
      <c r="F3423" s="2"/>
      <c r="G3423" s="27">
        <f>G2912-G3421</f>
        <v>2626358.15</v>
      </c>
      <c r="H3423" s="2"/>
      <c r="I3423" s="27">
        <f>I2912-I3421</f>
        <v>-46791</v>
      </c>
      <c r="J3423" s="2"/>
      <c r="K3423" s="27">
        <f>K2912-K3421</f>
        <v>-739895</v>
      </c>
      <c r="L3423" s="2"/>
      <c r="M3423" s="27">
        <f>M2912-M3421</f>
        <v>1081084</v>
      </c>
      <c r="N3423" s="2"/>
      <c r="O3423" s="27">
        <f>O2912-O3421</f>
        <v>-203400</v>
      </c>
      <c r="P3423" s="2"/>
      <c r="Q3423" s="27">
        <f>Q2912-Q3421</f>
        <v>877684</v>
      </c>
      <c r="U3423" s="2"/>
    </row>
    <row r="3424" spans="1:22" ht="11.85" customHeight="1" thickTop="1" x14ac:dyDescent="0.2">
      <c r="D3424" s="2"/>
      <c r="F3424" s="2"/>
      <c r="H3424" s="2"/>
      <c r="J3424" s="2"/>
      <c r="L3424" s="2"/>
      <c r="N3424" s="2"/>
      <c r="P3424" s="2"/>
    </row>
    <row r="3425" spans="1:21" ht="11.85" customHeight="1" x14ac:dyDescent="0.2">
      <c r="D3425" s="2"/>
      <c r="F3425" s="2"/>
      <c r="H3425" s="2"/>
      <c r="J3425" s="2"/>
      <c r="L3425" s="2"/>
      <c r="N3425" s="2"/>
      <c r="P3425" s="2"/>
    </row>
    <row r="3426" spans="1:21" ht="11.85" customHeight="1" x14ac:dyDescent="0.2">
      <c r="A3426" s="3" t="s">
        <v>1083</v>
      </c>
      <c r="D3426" s="2"/>
      <c r="F3426" s="2"/>
      <c r="H3426" s="2"/>
      <c r="J3426" s="2"/>
      <c r="L3426" s="2"/>
      <c r="N3426" s="2"/>
      <c r="P3426" s="2"/>
    </row>
    <row r="3427" spans="1:21" ht="11.85" customHeight="1" thickBot="1" x14ac:dyDescent="0.25">
      <c r="A3427" s="3" t="s">
        <v>17</v>
      </c>
      <c r="C3427" s="27">
        <f>C2839+C2912-C3421</f>
        <v>2269865.3000000007</v>
      </c>
      <c r="D3427" s="2"/>
      <c r="E3427" s="27">
        <f>E2839+E2912-E3421</f>
        <v>1797153.8200000008</v>
      </c>
      <c r="F3427" s="2"/>
      <c r="G3427" s="27">
        <f>G2839+G2912-G3421</f>
        <v>4423511.9700000007</v>
      </c>
      <c r="H3427" s="2"/>
      <c r="I3427" s="27">
        <f>I2839+I2912-I3421</f>
        <v>4376720.9700000007</v>
      </c>
      <c r="J3427" s="2"/>
      <c r="K3427" s="28">
        <f>K2839+K2912-K3421</f>
        <v>3683616.9700000007</v>
      </c>
      <c r="L3427" s="2"/>
      <c r="M3427" s="28">
        <f>M2839+M2912-M3421</f>
        <v>4764700.9700000007</v>
      </c>
      <c r="N3427" s="2"/>
      <c r="P3427" s="2"/>
      <c r="Q3427" s="28">
        <f>Q2839+Q2912-Q3421</f>
        <v>4561300.9700000007</v>
      </c>
      <c r="R3427" s="2"/>
      <c r="U3427" s="2"/>
    </row>
    <row r="3428" spans="1:21" ht="11.85" customHeight="1" thickTop="1" x14ac:dyDescent="0.2">
      <c r="C3428" s="20"/>
      <c r="D3428" s="2"/>
      <c r="E3428" s="20"/>
      <c r="F3428" s="2"/>
      <c r="G3428" s="20"/>
      <c r="H3428" s="2"/>
      <c r="I3428" s="20"/>
      <c r="J3428" s="2"/>
      <c r="K3428" s="21"/>
      <c r="L3428" s="2"/>
      <c r="M3428" s="21"/>
      <c r="N3428" s="2"/>
      <c r="P3428" s="2"/>
      <c r="Q3428" s="21"/>
      <c r="R3428" s="2"/>
      <c r="U3428" s="2"/>
    </row>
    <row r="3429" spans="1:21" ht="11.85" customHeight="1" x14ac:dyDescent="0.2">
      <c r="C3429" s="20"/>
      <c r="D3429" s="2"/>
      <c r="E3429" s="20"/>
      <c r="F3429" s="2"/>
      <c r="G3429" s="20"/>
      <c r="H3429" s="2"/>
      <c r="I3429" s="20"/>
      <c r="J3429" s="2"/>
      <c r="K3429" s="21"/>
      <c r="L3429" s="2"/>
      <c r="M3429" s="21"/>
      <c r="N3429" s="2"/>
      <c r="P3429" s="2"/>
      <c r="Q3429" s="21"/>
      <c r="R3429" s="2"/>
      <c r="U3429" s="2"/>
    </row>
    <row r="3430" spans="1:21" ht="11.85" customHeight="1" x14ac:dyDescent="0.2">
      <c r="C3430" s="20"/>
      <c r="D3430" s="2"/>
      <c r="E3430" s="20"/>
      <c r="F3430" s="2"/>
      <c r="G3430" s="20"/>
      <c r="H3430" s="2"/>
      <c r="I3430" s="20"/>
      <c r="J3430" s="2"/>
      <c r="K3430" s="21"/>
      <c r="L3430" s="2"/>
      <c r="M3430" s="21"/>
      <c r="N3430" s="2"/>
      <c r="P3430" s="2"/>
      <c r="Q3430" s="21"/>
      <c r="R3430" s="2"/>
      <c r="U3430" s="2"/>
    </row>
    <row r="3431" spans="1:21" ht="11.85" customHeight="1" x14ac:dyDescent="0.2">
      <c r="C3431" s="20"/>
      <c r="D3431" s="2"/>
      <c r="E3431" s="20"/>
      <c r="F3431" s="2"/>
      <c r="G3431" s="20"/>
      <c r="H3431" s="2"/>
      <c r="I3431" s="20"/>
      <c r="J3431" s="2"/>
      <c r="K3431" s="21"/>
      <c r="L3431" s="2"/>
      <c r="M3431" s="21"/>
      <c r="N3431" s="2"/>
      <c r="P3431" s="2"/>
      <c r="Q3431" s="21"/>
      <c r="R3431" s="2"/>
      <c r="U3431" s="2"/>
    </row>
    <row r="3432" spans="1:21" ht="11.85" customHeight="1" x14ac:dyDescent="0.2">
      <c r="C3432" s="20"/>
      <c r="D3432" s="2"/>
      <c r="E3432" s="20"/>
      <c r="F3432" s="2"/>
      <c r="G3432" s="20"/>
      <c r="H3432" s="2"/>
      <c r="I3432" s="20"/>
      <c r="J3432" s="2"/>
      <c r="K3432" s="21"/>
      <c r="L3432" s="2"/>
      <c r="M3432" s="21"/>
      <c r="N3432" s="2"/>
      <c r="P3432" s="2"/>
      <c r="Q3432" s="21"/>
      <c r="R3432" s="2"/>
      <c r="U3432" s="2"/>
    </row>
    <row r="3433" spans="1:21" ht="11.85" customHeight="1" x14ac:dyDescent="0.2">
      <c r="C3433" s="20"/>
      <c r="D3433" s="2"/>
      <c r="E3433" s="20"/>
      <c r="F3433" s="2"/>
      <c r="G3433" s="20"/>
      <c r="H3433" s="2"/>
      <c r="I3433" s="20"/>
      <c r="J3433" s="2"/>
      <c r="K3433" s="21"/>
      <c r="L3433" s="2"/>
      <c r="M3433" s="21"/>
      <c r="N3433" s="2"/>
      <c r="P3433" s="2"/>
      <c r="Q3433" s="21"/>
      <c r="R3433" s="2"/>
      <c r="U3433" s="2"/>
    </row>
    <row r="3434" spans="1:21" ht="11.85" customHeight="1" x14ac:dyDescent="0.2">
      <c r="C3434" s="20"/>
      <c r="D3434" s="2"/>
      <c r="E3434" s="20"/>
      <c r="F3434" s="2"/>
      <c r="G3434" s="20"/>
      <c r="H3434" s="2"/>
      <c r="I3434" s="20"/>
      <c r="J3434" s="2"/>
      <c r="K3434" s="21"/>
      <c r="L3434" s="2"/>
      <c r="M3434" s="21"/>
      <c r="N3434" s="2"/>
      <c r="P3434" s="2"/>
      <c r="Q3434" s="21"/>
      <c r="R3434" s="2"/>
      <c r="U3434" s="2"/>
    </row>
    <row r="3435" spans="1:21" ht="11.85" customHeight="1" x14ac:dyDescent="0.2">
      <c r="C3435" s="20"/>
      <c r="D3435" s="2"/>
      <c r="E3435" s="20"/>
      <c r="F3435" s="2"/>
      <c r="G3435" s="20"/>
      <c r="H3435" s="2"/>
      <c r="I3435" s="20"/>
      <c r="J3435" s="2"/>
      <c r="K3435" s="21"/>
      <c r="L3435" s="2"/>
      <c r="M3435" s="21"/>
      <c r="N3435" s="2"/>
      <c r="P3435" s="2"/>
      <c r="Q3435" s="21"/>
      <c r="R3435" s="2"/>
      <c r="U3435" s="2"/>
    </row>
    <row r="3436" spans="1:21" ht="11.85" customHeight="1" x14ac:dyDescent="0.2">
      <c r="C3436" s="20"/>
      <c r="D3436" s="2"/>
      <c r="E3436" s="20"/>
      <c r="F3436" s="2"/>
      <c r="G3436" s="20"/>
      <c r="H3436" s="2"/>
      <c r="I3436" s="20"/>
      <c r="J3436" s="2"/>
      <c r="K3436" s="21"/>
      <c r="L3436" s="2"/>
      <c r="M3436" s="21"/>
      <c r="N3436" s="2"/>
      <c r="P3436" s="2"/>
      <c r="Q3436" s="21"/>
      <c r="R3436" s="2"/>
      <c r="U3436" s="2"/>
    </row>
    <row r="3437" spans="1:21" ht="11.85" customHeight="1" x14ac:dyDescent="0.2">
      <c r="C3437" s="20"/>
      <c r="D3437" s="2"/>
      <c r="E3437" s="20"/>
      <c r="F3437" s="2"/>
      <c r="G3437" s="20"/>
      <c r="H3437" s="2"/>
      <c r="I3437" s="20"/>
      <c r="J3437" s="2"/>
      <c r="K3437" s="21"/>
      <c r="L3437" s="2"/>
      <c r="M3437" s="21"/>
      <c r="N3437" s="2"/>
      <c r="P3437" s="2"/>
      <c r="Q3437" s="21"/>
      <c r="R3437" s="2"/>
      <c r="U3437" s="2"/>
    </row>
    <row r="3438" spans="1:21" ht="11.85" customHeight="1" x14ac:dyDescent="0.2">
      <c r="C3438" s="20"/>
      <c r="D3438" s="2"/>
      <c r="E3438" s="20"/>
      <c r="F3438" s="2"/>
      <c r="G3438" s="20"/>
      <c r="H3438" s="2"/>
      <c r="I3438" s="20"/>
      <c r="J3438" s="2"/>
      <c r="K3438" s="21"/>
      <c r="L3438" s="2"/>
      <c r="M3438" s="21"/>
      <c r="N3438" s="2"/>
      <c r="P3438" s="2"/>
      <c r="Q3438" s="21"/>
      <c r="R3438" s="2"/>
      <c r="U3438" s="2"/>
    </row>
    <row r="3439" spans="1:21" ht="11.85" customHeight="1" x14ac:dyDescent="0.2">
      <c r="C3439" s="20"/>
      <c r="D3439" s="2"/>
      <c r="E3439" s="20"/>
      <c r="F3439" s="2"/>
      <c r="G3439" s="20"/>
      <c r="H3439" s="2"/>
      <c r="I3439" s="20"/>
      <c r="J3439" s="2"/>
      <c r="K3439" s="21"/>
      <c r="L3439" s="2"/>
      <c r="M3439" s="21"/>
      <c r="N3439" s="2"/>
      <c r="P3439" s="2"/>
      <c r="Q3439" s="21"/>
      <c r="R3439" s="2"/>
      <c r="U3439" s="2"/>
    </row>
    <row r="3440" spans="1:21" ht="11.85" customHeight="1" x14ac:dyDescent="0.2">
      <c r="C3440" s="20"/>
      <c r="D3440" s="2"/>
      <c r="E3440" s="20"/>
      <c r="F3440" s="2"/>
      <c r="G3440" s="20"/>
      <c r="H3440" s="2"/>
      <c r="I3440" s="20"/>
      <c r="J3440" s="2"/>
      <c r="K3440" s="21"/>
      <c r="L3440" s="2"/>
      <c r="M3440" s="21"/>
      <c r="N3440" s="2"/>
      <c r="P3440" s="2"/>
      <c r="Q3440" s="21"/>
      <c r="R3440" s="2"/>
      <c r="U3440" s="2"/>
    </row>
    <row r="3441" spans="1:34" ht="11.85" customHeight="1" x14ac:dyDescent="0.2">
      <c r="C3441" s="20"/>
      <c r="D3441" s="2"/>
      <c r="E3441" s="20"/>
      <c r="F3441" s="2"/>
      <c r="G3441" s="20"/>
      <c r="H3441" s="2"/>
      <c r="I3441" s="20"/>
      <c r="J3441" s="2"/>
      <c r="K3441" s="21"/>
      <c r="L3441" s="2"/>
      <c r="M3441" s="21"/>
      <c r="N3441" s="2"/>
      <c r="P3441" s="2"/>
      <c r="Q3441" s="21"/>
      <c r="R3441" s="2"/>
      <c r="U3441" s="2"/>
    </row>
    <row r="3442" spans="1:34" ht="11.85" customHeight="1" x14ac:dyDescent="0.2">
      <c r="C3442" s="20"/>
      <c r="D3442" s="2"/>
      <c r="E3442" s="20"/>
      <c r="F3442" s="2"/>
      <c r="G3442" s="20"/>
      <c r="H3442" s="2"/>
      <c r="I3442" s="20"/>
      <c r="J3442" s="2"/>
      <c r="K3442" s="21"/>
      <c r="L3442" s="2"/>
      <c r="M3442" s="21"/>
      <c r="N3442" s="2"/>
      <c r="P3442" s="2"/>
      <c r="Q3442" s="21"/>
      <c r="R3442" s="2"/>
      <c r="U3442" s="2"/>
    </row>
    <row r="3443" spans="1:34" ht="11.85" customHeight="1" x14ac:dyDescent="0.2">
      <c r="C3443" s="20"/>
      <c r="D3443" s="2"/>
      <c r="E3443" s="20"/>
      <c r="F3443" s="2"/>
      <c r="G3443" s="20"/>
      <c r="H3443" s="2"/>
      <c r="I3443" s="20"/>
      <c r="J3443" s="2"/>
      <c r="K3443" s="21"/>
      <c r="L3443" s="2"/>
      <c r="M3443" s="21"/>
      <c r="N3443" s="2"/>
      <c r="P3443" s="2"/>
      <c r="Q3443" s="21"/>
      <c r="R3443" s="2"/>
      <c r="U3443" s="2"/>
    </row>
    <row r="3444" spans="1:34" ht="11.85" customHeight="1" x14ac:dyDescent="0.2">
      <c r="C3444" s="20"/>
      <c r="D3444" s="2"/>
      <c r="E3444" s="20"/>
      <c r="F3444" s="2"/>
      <c r="G3444" s="20"/>
      <c r="H3444" s="2"/>
      <c r="I3444" s="20"/>
      <c r="J3444" s="2"/>
      <c r="K3444" s="21"/>
      <c r="L3444" s="2"/>
      <c r="M3444" s="21"/>
      <c r="N3444" s="2"/>
      <c r="P3444" s="2"/>
      <c r="Q3444" s="21"/>
      <c r="R3444" s="2"/>
      <c r="U3444" s="2"/>
    </row>
    <row r="3445" spans="1:34" ht="11.85" customHeight="1" x14ac:dyDescent="0.2">
      <c r="C3445" s="20"/>
      <c r="D3445" s="2"/>
      <c r="E3445" s="20"/>
      <c r="F3445" s="2"/>
      <c r="G3445" s="20"/>
      <c r="H3445" s="2"/>
      <c r="I3445" s="20"/>
      <c r="J3445" s="2"/>
      <c r="K3445" s="21"/>
      <c r="L3445" s="2"/>
      <c r="M3445" s="21"/>
      <c r="N3445" s="2"/>
      <c r="P3445" s="2"/>
      <c r="Q3445" s="21"/>
      <c r="R3445" s="2"/>
      <c r="U3445" s="2"/>
    </row>
    <row r="3446" spans="1:34" ht="11.85" customHeight="1" x14ac:dyDescent="0.2">
      <c r="C3446" s="20"/>
      <c r="D3446" s="2"/>
      <c r="E3446" s="20"/>
      <c r="F3446" s="2"/>
      <c r="G3446" s="20"/>
      <c r="H3446" s="2"/>
      <c r="I3446" s="20"/>
      <c r="J3446" s="2"/>
      <c r="K3446" s="21"/>
      <c r="L3446" s="2"/>
      <c r="M3446" s="21"/>
      <c r="N3446" s="2"/>
      <c r="P3446" s="2"/>
      <c r="Q3446" s="21"/>
      <c r="R3446" s="2"/>
      <c r="U3446" s="2"/>
    </row>
    <row r="3447" spans="1:34" ht="11.85" customHeight="1" x14ac:dyDescent="0.2">
      <c r="C3447" s="20"/>
      <c r="D3447" s="2"/>
      <c r="E3447" s="20"/>
      <c r="F3447" s="2"/>
      <c r="G3447" s="20"/>
      <c r="H3447" s="2"/>
      <c r="I3447" s="20"/>
      <c r="J3447" s="2"/>
      <c r="K3447" s="21"/>
      <c r="L3447" s="2"/>
      <c r="M3447" s="21"/>
      <c r="N3447" s="2"/>
      <c r="P3447" s="2"/>
      <c r="Q3447" s="21"/>
      <c r="R3447" s="2"/>
      <c r="U3447" s="2"/>
    </row>
    <row r="3448" spans="1:34" ht="11.45" customHeight="1" x14ac:dyDescent="0.2"/>
    <row r="3449" spans="1:34" ht="11.85" customHeight="1" x14ac:dyDescent="0.2"/>
    <row r="3450" spans="1:34" ht="11.85" customHeight="1" x14ac:dyDescent="0.2"/>
    <row r="3451" spans="1:34" ht="11.85" customHeight="1" x14ac:dyDescent="0.2"/>
    <row r="3452" spans="1:34" ht="11.85" customHeight="1" x14ac:dyDescent="0.2"/>
    <row r="3453" spans="1:34" ht="11.25" customHeight="1" x14ac:dyDescent="0.2">
      <c r="A3453" s="1"/>
      <c r="B3453" s="1"/>
      <c r="E3453" s="2" t="str">
        <f>$E$1</f>
        <v>CITY OF BRADY</v>
      </c>
    </row>
    <row r="3454" spans="1:34" ht="11.25" customHeight="1" x14ac:dyDescent="0.2">
      <c r="E3454" s="2" t="str">
        <f>$E$2</f>
        <v>BUDGET REPORT</v>
      </c>
    </row>
    <row r="3455" spans="1:34" ht="11.25" customHeight="1" x14ac:dyDescent="0.2">
      <c r="E3455" s="2" t="str">
        <f>$E$3</f>
        <v>FISCAL YEAR 2019 - 2020</v>
      </c>
    </row>
    <row r="3456" spans="1:34" s="4" customFormat="1" ht="11.25" customHeight="1" x14ac:dyDescent="0.2">
      <c r="A3456" s="3" t="s">
        <v>1449</v>
      </c>
      <c r="B3456" s="3"/>
      <c r="C3456" s="2"/>
      <c r="D3456" s="3"/>
      <c r="E3456" s="2"/>
      <c r="F3456" s="3"/>
      <c r="G3456" s="2"/>
      <c r="H3456" s="3"/>
      <c r="I3456" s="2"/>
      <c r="J3456" s="3"/>
      <c r="L3456" s="3"/>
      <c r="N3456" s="3"/>
      <c r="P3456" s="3"/>
      <c r="R3456" s="3"/>
      <c r="T3456" s="5"/>
      <c r="U3456" s="3"/>
      <c r="V3456" s="3"/>
      <c r="W3456" s="3"/>
      <c r="X3456" s="3"/>
      <c r="Y3456" s="3"/>
      <c r="Z3456" s="3"/>
      <c r="AA3456" s="3"/>
      <c r="AB3456" s="3"/>
      <c r="AC3456" s="3"/>
      <c r="AD3456" s="3"/>
      <c r="AE3456" s="3"/>
      <c r="AF3456" s="3"/>
      <c r="AG3456" s="3"/>
      <c r="AH3456" s="3"/>
    </row>
    <row r="3457" spans="1:34" s="4" customFormat="1" ht="11.25" customHeight="1" x14ac:dyDescent="0.2">
      <c r="A3457" s="3"/>
      <c r="B3457" s="3"/>
      <c r="C3457" s="2"/>
      <c r="D3457" s="3"/>
      <c r="E3457" s="2"/>
      <c r="F3457" s="3"/>
      <c r="G3457" s="2"/>
      <c r="H3457" s="3"/>
      <c r="I3457" s="2"/>
      <c r="J3457" s="3"/>
      <c r="L3457" s="3"/>
      <c r="N3457" s="3"/>
      <c r="P3457" s="3"/>
      <c r="R3457" s="3"/>
      <c r="T3457" s="5"/>
      <c r="U3457" s="3"/>
      <c r="V3457" s="3"/>
      <c r="W3457" s="3"/>
      <c r="X3457" s="3"/>
      <c r="Y3457" s="3"/>
      <c r="Z3457" s="3"/>
      <c r="AA3457" s="3"/>
      <c r="AB3457" s="3"/>
      <c r="AC3457" s="3"/>
      <c r="AD3457" s="3"/>
      <c r="AE3457" s="3"/>
      <c r="AF3457" s="3"/>
      <c r="AG3457" s="3"/>
      <c r="AH3457" s="3"/>
    </row>
    <row r="3458" spans="1:34" s="4" customFormat="1" ht="11.25" customHeight="1" x14ac:dyDescent="0.2">
      <c r="A3458" s="3"/>
      <c r="B3458" s="3"/>
      <c r="C3458" s="2"/>
      <c r="D3458" s="3"/>
      <c r="E3458" s="2"/>
      <c r="F3458" s="3"/>
      <c r="G3458" s="2"/>
      <c r="H3458" s="3"/>
      <c r="I3458" s="55" t="str">
        <f>$I$6</f>
        <v>(----- 2018-2019 ------)</v>
      </c>
      <c r="J3458" s="55"/>
      <c r="K3458" s="55"/>
      <c r="L3458" s="6"/>
      <c r="M3458" s="55" t="str">
        <f>$M$6</f>
        <v>2019-2020</v>
      </c>
      <c r="N3458" s="55"/>
      <c r="O3458" s="55"/>
      <c r="P3458" s="55"/>
      <c r="Q3458" s="55"/>
      <c r="R3458" s="3"/>
      <c r="T3458" s="5"/>
      <c r="U3458" s="3"/>
      <c r="V3458" s="3"/>
      <c r="W3458" s="3"/>
      <c r="X3458" s="3"/>
      <c r="Y3458" s="3"/>
      <c r="Z3458" s="3"/>
      <c r="AA3458" s="3"/>
      <c r="AB3458" s="3"/>
      <c r="AC3458" s="3"/>
      <c r="AD3458" s="3"/>
      <c r="AE3458" s="3"/>
      <c r="AF3458" s="3"/>
      <c r="AG3458" s="3"/>
      <c r="AH3458" s="3"/>
    </row>
    <row r="3459" spans="1:34" s="4" customFormat="1" ht="11.25" customHeight="1" x14ac:dyDescent="0.2">
      <c r="A3459" s="3"/>
      <c r="B3459" s="3"/>
      <c r="C3459" s="7" t="str">
        <f>$C$7</f>
        <v>2015-2016</v>
      </c>
      <c r="D3459" s="6"/>
      <c r="E3459" s="7" t="str">
        <f>$E$7</f>
        <v>2016-2017</v>
      </c>
      <c r="F3459" s="6"/>
      <c r="G3459" s="7" t="str">
        <f>$G$7</f>
        <v>2017-2018</v>
      </c>
      <c r="H3459" s="6"/>
      <c r="I3459" s="7" t="s">
        <v>9</v>
      </c>
      <c r="J3459" s="6"/>
      <c r="K3459" s="8" t="str">
        <f>+$K$7</f>
        <v>PROJECTED</v>
      </c>
      <c r="L3459" s="6"/>
      <c r="M3459" s="8" t="str">
        <f>$M$7</f>
        <v>2019-2020</v>
      </c>
      <c r="N3459" s="6"/>
      <c r="O3459" s="8" t="str">
        <f>$O$7</f>
        <v>2019-2020</v>
      </c>
      <c r="P3459" s="6"/>
      <c r="Q3459" s="8" t="str">
        <f>$Q$7</f>
        <v>APPROVED</v>
      </c>
      <c r="R3459" s="3"/>
      <c r="T3459" s="5"/>
      <c r="U3459" s="3"/>
      <c r="V3459" s="3"/>
      <c r="W3459" s="3"/>
      <c r="X3459" s="3"/>
      <c r="Y3459" s="3"/>
      <c r="Z3459" s="3"/>
      <c r="AA3459" s="3"/>
      <c r="AB3459" s="3"/>
      <c r="AC3459" s="3"/>
      <c r="AD3459" s="3"/>
      <c r="AE3459" s="3"/>
      <c r="AF3459" s="3"/>
      <c r="AG3459" s="3"/>
      <c r="AH3459" s="3"/>
    </row>
    <row r="3460" spans="1:34" s="4" customFormat="1" ht="11.25" customHeight="1" x14ac:dyDescent="0.2">
      <c r="A3460" s="9"/>
      <c r="B3460" s="3"/>
      <c r="C3460" s="10" t="s">
        <v>12</v>
      </c>
      <c r="D3460" s="6"/>
      <c r="E3460" s="10" t="s">
        <v>12</v>
      </c>
      <c r="F3460" s="6"/>
      <c r="G3460" s="10" t="s">
        <v>12</v>
      </c>
      <c r="H3460" s="6"/>
      <c r="I3460" s="10" t="s">
        <v>13</v>
      </c>
      <c r="J3460" s="6"/>
      <c r="K3460" s="11" t="s">
        <v>13</v>
      </c>
      <c r="L3460" s="6"/>
      <c r="M3460" s="11" t="str">
        <f>$M$8</f>
        <v>BASE</v>
      </c>
      <c r="N3460" s="6"/>
      <c r="O3460" s="11" t="str">
        <f>$O$8</f>
        <v>SUPPLEMENTAL</v>
      </c>
      <c r="P3460" s="6"/>
      <c r="Q3460" s="11" t="str">
        <f>$Q$8</f>
        <v>BUDGET</v>
      </c>
      <c r="R3460" s="3"/>
      <c r="T3460" s="5"/>
      <c r="U3460" s="3"/>
      <c r="V3460" s="3"/>
      <c r="W3460" s="3"/>
      <c r="X3460" s="3"/>
      <c r="Y3460" s="3"/>
      <c r="Z3460" s="3"/>
      <c r="AA3460" s="3"/>
      <c r="AB3460" s="3"/>
      <c r="AC3460" s="3"/>
      <c r="AD3460" s="3"/>
      <c r="AE3460" s="3"/>
      <c r="AF3460" s="3"/>
      <c r="AG3460" s="3"/>
      <c r="AH3460" s="3"/>
    </row>
    <row r="3461" spans="1:34" s="4" customFormat="1" ht="11.25" customHeight="1" x14ac:dyDescent="0.2">
      <c r="A3461" s="3"/>
      <c r="B3461" s="3"/>
      <c r="C3461" s="2"/>
      <c r="D3461" s="3"/>
      <c r="E3461" s="2"/>
      <c r="F3461" s="3"/>
      <c r="G3461" s="2"/>
      <c r="H3461" s="3"/>
      <c r="I3461" s="2"/>
      <c r="J3461" s="3"/>
      <c r="L3461" s="3"/>
      <c r="N3461" s="3"/>
      <c r="P3461" s="3"/>
      <c r="R3461" s="3"/>
      <c r="T3461" s="5"/>
      <c r="U3461" s="3"/>
      <c r="V3461" s="3"/>
      <c r="W3461" s="3"/>
      <c r="X3461" s="3"/>
      <c r="Y3461" s="3"/>
      <c r="Z3461" s="3"/>
      <c r="AA3461" s="3"/>
      <c r="AB3461" s="3"/>
      <c r="AC3461" s="3"/>
      <c r="AD3461" s="3"/>
      <c r="AE3461" s="3"/>
      <c r="AF3461" s="3"/>
      <c r="AG3461" s="3"/>
      <c r="AH3461" s="3"/>
    </row>
    <row r="3462" spans="1:34" s="4" customFormat="1" ht="11.25" customHeight="1" x14ac:dyDescent="0.2">
      <c r="A3462" s="3" t="s">
        <v>16</v>
      </c>
      <c r="B3462" s="3"/>
      <c r="C3462" s="2"/>
      <c r="D3462" s="2"/>
      <c r="E3462" s="2"/>
      <c r="F3462" s="2"/>
      <c r="G3462" s="2"/>
      <c r="H3462" s="2"/>
      <c r="I3462" s="2"/>
      <c r="J3462" s="2"/>
      <c r="L3462" s="2"/>
      <c r="N3462" s="2"/>
      <c r="P3462" s="2"/>
      <c r="R3462" s="3"/>
      <c r="T3462" s="5"/>
      <c r="U3462" s="3"/>
      <c r="V3462" s="3"/>
      <c r="W3462" s="3"/>
      <c r="X3462" s="3"/>
      <c r="Y3462" s="3"/>
      <c r="Z3462" s="3"/>
      <c r="AA3462" s="3"/>
      <c r="AB3462" s="3"/>
      <c r="AC3462" s="3"/>
      <c r="AD3462" s="3"/>
      <c r="AE3462" s="3"/>
      <c r="AF3462" s="3"/>
      <c r="AG3462" s="3"/>
      <c r="AH3462" s="3"/>
    </row>
    <row r="3463" spans="1:34" s="4" customFormat="1" ht="11.25" customHeight="1" x14ac:dyDescent="0.2">
      <c r="A3463" s="3" t="s">
        <v>17</v>
      </c>
      <c r="B3463" s="3"/>
      <c r="C3463" s="2">
        <v>0</v>
      </c>
      <c r="D3463" s="2"/>
      <c r="E3463" s="2">
        <f>+C3547</f>
        <v>0</v>
      </c>
      <c r="F3463" s="2"/>
      <c r="G3463" s="2">
        <f>+E3547</f>
        <v>0</v>
      </c>
      <c r="H3463" s="2"/>
      <c r="I3463" s="2">
        <f>+G3547</f>
        <v>0</v>
      </c>
      <c r="J3463" s="2"/>
      <c r="K3463" s="4">
        <f>+I3463</f>
        <v>0</v>
      </c>
      <c r="L3463" s="2"/>
      <c r="M3463" s="2">
        <f>+K3547</f>
        <v>15219463</v>
      </c>
      <c r="N3463" s="2"/>
      <c r="P3463" s="2"/>
      <c r="Q3463" s="4">
        <f>+M3463</f>
        <v>15219463</v>
      </c>
      <c r="R3463" s="3"/>
      <c r="T3463" s="5"/>
      <c r="U3463" s="3"/>
      <c r="V3463" s="3"/>
      <c r="W3463" s="3"/>
      <c r="X3463" s="3"/>
      <c r="Y3463" s="3"/>
      <c r="Z3463" s="3"/>
      <c r="AA3463" s="3"/>
      <c r="AB3463" s="3"/>
      <c r="AC3463" s="3"/>
      <c r="AD3463" s="3"/>
      <c r="AE3463" s="3"/>
      <c r="AF3463" s="3"/>
      <c r="AG3463" s="3"/>
      <c r="AH3463" s="3"/>
    </row>
    <row r="3464" spans="1:34" s="4" customFormat="1" ht="11.25" customHeight="1" x14ac:dyDescent="0.2">
      <c r="A3464" s="3"/>
      <c r="B3464" s="3"/>
      <c r="C3464" s="2"/>
      <c r="D3464" s="2"/>
      <c r="E3464" s="2"/>
      <c r="F3464" s="2"/>
      <c r="G3464" s="2"/>
      <c r="H3464" s="2"/>
      <c r="I3464" s="2"/>
      <c r="J3464" s="2"/>
      <c r="L3464" s="2"/>
      <c r="N3464" s="2"/>
      <c r="P3464" s="2"/>
      <c r="R3464" s="3"/>
      <c r="T3464" s="5"/>
      <c r="U3464" s="3"/>
      <c r="V3464" s="3"/>
      <c r="W3464" s="3"/>
      <c r="X3464" s="3"/>
      <c r="Y3464" s="3"/>
      <c r="Z3464" s="3"/>
      <c r="AA3464" s="3"/>
      <c r="AB3464" s="3"/>
      <c r="AC3464" s="3"/>
      <c r="AD3464" s="3"/>
      <c r="AE3464" s="3"/>
      <c r="AF3464" s="3"/>
      <c r="AG3464" s="3"/>
      <c r="AH3464" s="3"/>
    </row>
    <row r="3465" spans="1:34" s="4" customFormat="1" ht="11.25" customHeight="1" x14ac:dyDescent="0.2">
      <c r="A3465" s="12" t="s">
        <v>18</v>
      </c>
      <c r="B3465" s="3"/>
      <c r="C3465" s="2"/>
      <c r="D3465" s="2"/>
      <c r="E3465" s="2"/>
      <c r="F3465" s="2"/>
      <c r="G3465" s="2"/>
      <c r="H3465" s="2"/>
      <c r="I3465" s="2"/>
      <c r="J3465" s="2"/>
      <c r="L3465" s="2"/>
      <c r="N3465" s="2"/>
      <c r="P3465" s="2"/>
      <c r="R3465" s="3"/>
      <c r="T3465" s="5"/>
      <c r="U3465" s="3"/>
      <c r="V3465" s="3"/>
      <c r="W3465" s="3"/>
      <c r="X3465" s="3"/>
      <c r="Y3465" s="3"/>
      <c r="Z3465" s="3"/>
      <c r="AA3465" s="3"/>
      <c r="AB3465" s="3"/>
      <c r="AC3465" s="3"/>
      <c r="AD3465" s="3"/>
      <c r="AE3465" s="3"/>
      <c r="AF3465" s="3"/>
      <c r="AG3465" s="3"/>
      <c r="AH3465" s="3"/>
    </row>
    <row r="3466" spans="1:34" s="4" customFormat="1" ht="11.25" customHeight="1" x14ac:dyDescent="0.2">
      <c r="A3466" s="3"/>
      <c r="B3466" s="3"/>
      <c r="C3466" s="2"/>
      <c r="D3466" s="2"/>
      <c r="E3466" s="2"/>
      <c r="F3466" s="2"/>
      <c r="G3466" s="2"/>
      <c r="H3466" s="2"/>
      <c r="I3466" s="2"/>
      <c r="J3466" s="2"/>
      <c r="L3466" s="2"/>
      <c r="N3466" s="2"/>
      <c r="P3466" s="2"/>
      <c r="R3466" s="3"/>
      <c r="T3466" s="5"/>
      <c r="U3466" s="3"/>
      <c r="V3466" s="3"/>
      <c r="W3466" s="3"/>
      <c r="X3466" s="3"/>
      <c r="Y3466" s="3"/>
      <c r="Z3466" s="3"/>
      <c r="AA3466" s="3"/>
      <c r="AB3466" s="3"/>
      <c r="AC3466" s="3"/>
      <c r="AD3466" s="3"/>
      <c r="AE3466" s="3"/>
      <c r="AF3466" s="3"/>
      <c r="AG3466" s="3"/>
      <c r="AH3466" s="3"/>
    </row>
    <row r="3467" spans="1:34" s="4" customFormat="1" ht="11.25" customHeight="1" x14ac:dyDescent="0.2">
      <c r="A3467" s="13" t="s">
        <v>1450</v>
      </c>
      <c r="B3467" s="3"/>
      <c r="C3467" s="2"/>
      <c r="D3467" s="2"/>
      <c r="E3467" s="2"/>
      <c r="F3467" s="2"/>
      <c r="G3467" s="2"/>
      <c r="H3467" s="2"/>
      <c r="I3467" s="2"/>
      <c r="J3467" s="2"/>
      <c r="L3467" s="2"/>
      <c r="N3467" s="2"/>
      <c r="P3467" s="2"/>
      <c r="R3467" s="3"/>
      <c r="T3467" s="5"/>
      <c r="U3467" s="3"/>
      <c r="V3467" s="3"/>
      <c r="W3467" s="3"/>
      <c r="X3467" s="3"/>
      <c r="Y3467" s="3"/>
      <c r="Z3467" s="3"/>
      <c r="AA3467" s="3"/>
      <c r="AB3467" s="3"/>
      <c r="AC3467" s="3"/>
      <c r="AD3467" s="3"/>
      <c r="AE3467" s="3"/>
      <c r="AF3467" s="3"/>
      <c r="AG3467" s="3"/>
      <c r="AH3467" s="3"/>
    </row>
    <row r="3468" spans="1:34" s="4" customFormat="1" ht="11.25" customHeight="1" x14ac:dyDescent="0.2">
      <c r="A3468" s="3" t="s">
        <v>1451</v>
      </c>
      <c r="B3468" s="3"/>
      <c r="C3468" s="2">
        <v>0</v>
      </c>
      <c r="D3468" s="2"/>
      <c r="E3468" s="2">
        <v>0</v>
      </c>
      <c r="F3468" s="2"/>
      <c r="G3468" s="2">
        <v>0</v>
      </c>
      <c r="H3468" s="2"/>
      <c r="I3468" s="2">
        <v>7662500</v>
      </c>
      <c r="J3468" s="2"/>
      <c r="K3468" s="4">
        <v>10830000</v>
      </c>
      <c r="L3468" s="2"/>
      <c r="M3468" s="4">
        <v>0</v>
      </c>
      <c r="N3468" s="2"/>
      <c r="O3468" s="4">
        <v>0</v>
      </c>
      <c r="P3468" s="2"/>
      <c r="Q3468" s="4">
        <f>+M3468+O3468</f>
        <v>0</v>
      </c>
      <c r="R3468" s="3"/>
      <c r="T3468" s="5"/>
      <c r="U3468" s="3"/>
      <c r="V3468" s="3"/>
      <c r="W3468" s="3"/>
      <c r="X3468" s="3"/>
      <c r="Y3468" s="3"/>
      <c r="Z3468" s="3"/>
      <c r="AA3468" s="3"/>
      <c r="AB3468" s="3"/>
      <c r="AC3468" s="3"/>
      <c r="AD3468" s="3"/>
      <c r="AE3468" s="3"/>
      <c r="AF3468" s="3"/>
      <c r="AG3468" s="3"/>
      <c r="AH3468" s="3"/>
    </row>
    <row r="3469" spans="1:34" s="4" customFormat="1" ht="11.25" customHeight="1" x14ac:dyDescent="0.2">
      <c r="A3469" s="3" t="s">
        <v>1452</v>
      </c>
      <c r="B3469" s="3"/>
      <c r="C3469" s="20">
        <v>0</v>
      </c>
      <c r="D3469" s="20"/>
      <c r="E3469" s="20">
        <v>0</v>
      </c>
      <c r="F3469" s="20"/>
      <c r="G3469" s="20">
        <v>0</v>
      </c>
      <c r="H3469" s="20"/>
      <c r="I3469" s="20">
        <v>7662500</v>
      </c>
      <c r="J3469" s="20"/>
      <c r="K3469" s="21">
        <v>4700000</v>
      </c>
      <c r="L3469" s="20"/>
      <c r="M3469" s="21">
        <v>0</v>
      </c>
      <c r="N3469" s="20"/>
      <c r="O3469" s="21">
        <v>0</v>
      </c>
      <c r="P3469" s="20"/>
      <c r="Q3469" s="21">
        <f>+M3469+O3469</f>
        <v>0</v>
      </c>
      <c r="R3469" s="3"/>
      <c r="T3469" s="5"/>
      <c r="U3469" s="3"/>
      <c r="V3469" s="3"/>
      <c r="W3469" s="3"/>
      <c r="X3469" s="3"/>
      <c r="Y3469" s="3"/>
      <c r="Z3469" s="3"/>
      <c r="AA3469" s="3"/>
      <c r="AB3469" s="3"/>
      <c r="AC3469" s="3"/>
      <c r="AD3469" s="3"/>
      <c r="AE3469" s="3"/>
      <c r="AF3469" s="3"/>
      <c r="AG3469" s="3"/>
      <c r="AH3469" s="3"/>
    </row>
    <row r="3470" spans="1:34" s="4" customFormat="1" ht="11.25" customHeight="1" x14ac:dyDescent="0.2">
      <c r="A3470" s="3" t="s">
        <v>1453</v>
      </c>
      <c r="B3470" s="3"/>
      <c r="C3470" s="2">
        <v>0</v>
      </c>
      <c r="D3470" s="2"/>
      <c r="E3470" s="2">
        <v>0</v>
      </c>
      <c r="F3470" s="2"/>
      <c r="G3470" s="2">
        <v>0</v>
      </c>
      <c r="H3470" s="2"/>
      <c r="I3470" s="2">
        <v>12171250</v>
      </c>
      <c r="J3470" s="2"/>
      <c r="K3470" s="4">
        <v>13375000</v>
      </c>
      <c r="L3470" s="2"/>
      <c r="M3470" s="4">
        <v>0</v>
      </c>
      <c r="N3470" s="2"/>
      <c r="O3470" s="4">
        <v>0</v>
      </c>
      <c r="P3470" s="2"/>
      <c r="Q3470" s="4">
        <f>+M3470+O3470</f>
        <v>0</v>
      </c>
      <c r="R3470" s="3"/>
      <c r="T3470" s="5"/>
      <c r="U3470" s="3"/>
      <c r="V3470" s="3"/>
      <c r="W3470" s="3"/>
      <c r="X3470" s="3"/>
      <c r="Y3470" s="3"/>
      <c r="Z3470" s="3"/>
      <c r="AA3470" s="3"/>
      <c r="AB3470" s="3"/>
      <c r="AC3470" s="3"/>
      <c r="AD3470" s="3"/>
      <c r="AE3470" s="3"/>
      <c r="AF3470" s="3"/>
      <c r="AG3470" s="3"/>
      <c r="AH3470" s="3"/>
    </row>
    <row r="3471" spans="1:34" s="4" customFormat="1" ht="11.25" customHeight="1" x14ac:dyDescent="0.2">
      <c r="A3471" s="3" t="s">
        <v>1454</v>
      </c>
      <c r="B3471" s="3"/>
      <c r="C3471" s="15">
        <v>0</v>
      </c>
      <c r="D3471" s="2"/>
      <c r="E3471" s="15">
        <v>0</v>
      </c>
      <c r="F3471" s="2"/>
      <c r="G3471" s="15">
        <v>0</v>
      </c>
      <c r="H3471" s="2"/>
      <c r="I3471" s="15">
        <v>1203750</v>
      </c>
      <c r="J3471" s="2"/>
      <c r="K3471" s="16">
        <v>0</v>
      </c>
      <c r="L3471" s="2"/>
      <c r="M3471" s="16">
        <v>0</v>
      </c>
      <c r="N3471" s="2"/>
      <c r="O3471" s="16">
        <v>0</v>
      </c>
      <c r="P3471" s="2"/>
      <c r="Q3471" s="16">
        <f>+M3471+O3471</f>
        <v>0</v>
      </c>
      <c r="R3471" s="3"/>
      <c r="T3471" s="5"/>
      <c r="U3471" s="3"/>
      <c r="V3471" s="3"/>
      <c r="W3471" s="3"/>
      <c r="X3471" s="3"/>
      <c r="Y3471" s="3"/>
      <c r="Z3471" s="3"/>
      <c r="AA3471" s="3"/>
      <c r="AB3471" s="3"/>
      <c r="AC3471" s="3"/>
      <c r="AD3471" s="3"/>
      <c r="AE3471" s="3"/>
      <c r="AF3471" s="3"/>
      <c r="AG3471" s="3"/>
      <c r="AH3471" s="3"/>
    </row>
    <row r="3472" spans="1:34" s="5" customFormat="1" ht="11.25" customHeight="1" x14ac:dyDescent="0.2">
      <c r="A3472" s="3" t="s">
        <v>1455</v>
      </c>
      <c r="B3472" s="3"/>
      <c r="C3472" s="2">
        <f>SUM(C3468:C3471)</f>
        <v>0</v>
      </c>
      <c r="D3472" s="2"/>
      <c r="E3472" s="2">
        <f>SUM(E3468:E3471)</f>
        <v>0</v>
      </c>
      <c r="F3472" s="2"/>
      <c r="G3472" s="2">
        <f>SUM(G3468:G3471)</f>
        <v>0</v>
      </c>
      <c r="H3472" s="2"/>
      <c r="I3472" s="2">
        <f>SUM(I3468:I3471)</f>
        <v>28700000</v>
      </c>
      <c r="J3472" s="2"/>
      <c r="K3472" s="4">
        <f>SUM(K3468:K3471)</f>
        <v>28905000</v>
      </c>
      <c r="L3472" s="2"/>
      <c r="M3472" s="4">
        <f>SUM(M3468:M3471)</f>
        <v>0</v>
      </c>
      <c r="N3472" s="2"/>
      <c r="O3472" s="4">
        <f>SUM(O3468:O3471)</f>
        <v>0</v>
      </c>
      <c r="P3472" s="2"/>
      <c r="Q3472" s="4">
        <f>SUM(Q3468:Q3471)</f>
        <v>0</v>
      </c>
      <c r="R3472" s="3"/>
      <c r="S3472" s="4"/>
      <c r="U3472" s="3"/>
      <c r="V3472" s="3"/>
      <c r="W3472" s="3"/>
      <c r="X3472" s="3"/>
      <c r="Y3472" s="3"/>
      <c r="Z3472" s="3"/>
      <c r="AA3472" s="3"/>
      <c r="AB3472" s="3"/>
      <c r="AC3472" s="3"/>
      <c r="AD3472" s="3"/>
      <c r="AE3472" s="3"/>
      <c r="AF3472" s="3"/>
      <c r="AG3472" s="3"/>
      <c r="AH3472" s="3"/>
    </row>
    <row r="3473" spans="1:34" s="5" customFormat="1" ht="11.25" customHeight="1" x14ac:dyDescent="0.2">
      <c r="A3473" s="3"/>
      <c r="B3473" s="3"/>
      <c r="C3473" s="2"/>
      <c r="D3473" s="2"/>
      <c r="E3473" s="2"/>
      <c r="F3473" s="2"/>
      <c r="G3473" s="2"/>
      <c r="H3473" s="2"/>
      <c r="I3473" s="2"/>
      <c r="J3473" s="2"/>
      <c r="K3473" s="4"/>
      <c r="L3473" s="2"/>
      <c r="M3473" s="4"/>
      <c r="N3473" s="2"/>
      <c r="O3473" s="4"/>
      <c r="P3473" s="2"/>
      <c r="Q3473" s="4"/>
      <c r="R3473" s="3"/>
      <c r="S3473" s="4"/>
      <c r="U3473" s="3"/>
      <c r="V3473" s="3"/>
      <c r="W3473" s="3"/>
      <c r="X3473" s="3"/>
      <c r="Y3473" s="3"/>
      <c r="Z3473" s="3"/>
      <c r="AA3473" s="3"/>
      <c r="AB3473" s="3"/>
      <c r="AC3473" s="3"/>
      <c r="AD3473" s="3"/>
      <c r="AE3473" s="3"/>
      <c r="AF3473" s="3"/>
      <c r="AG3473" s="3"/>
      <c r="AH3473" s="3"/>
    </row>
    <row r="3474" spans="1:34" s="5" customFormat="1" ht="11.85" hidden="1" customHeight="1" x14ac:dyDescent="0.2">
      <c r="A3474" s="13" t="s">
        <v>228</v>
      </c>
      <c r="B3474" s="3"/>
      <c r="C3474" s="2"/>
      <c r="D3474" s="2"/>
      <c r="E3474" s="2"/>
      <c r="F3474" s="2"/>
      <c r="G3474" s="2"/>
      <c r="H3474" s="2"/>
      <c r="I3474" s="2"/>
      <c r="J3474" s="2"/>
      <c r="K3474" s="4"/>
      <c r="L3474" s="2"/>
      <c r="M3474" s="4"/>
      <c r="N3474" s="2"/>
      <c r="O3474" s="4"/>
      <c r="P3474" s="2"/>
      <c r="Q3474" s="4"/>
      <c r="R3474" s="3"/>
      <c r="S3474" s="4"/>
      <c r="U3474" s="3"/>
      <c r="V3474" s="3"/>
      <c r="W3474" s="3"/>
      <c r="X3474" s="3"/>
      <c r="Y3474" s="3"/>
      <c r="Z3474" s="3"/>
      <c r="AA3474" s="3"/>
      <c r="AB3474" s="3"/>
      <c r="AC3474" s="3"/>
      <c r="AD3474" s="3"/>
      <c r="AE3474" s="3"/>
      <c r="AF3474" s="3"/>
      <c r="AG3474" s="3"/>
      <c r="AH3474" s="3"/>
    </row>
    <row r="3475" spans="1:34" s="5" customFormat="1" ht="11.85" hidden="1" customHeight="1" x14ac:dyDescent="0.2">
      <c r="A3475" s="3" t="s">
        <v>1456</v>
      </c>
      <c r="B3475" s="3"/>
      <c r="C3475" s="15">
        <v>0</v>
      </c>
      <c r="D3475" s="2"/>
      <c r="E3475" s="15">
        <v>0</v>
      </c>
      <c r="F3475" s="2"/>
      <c r="G3475" s="15">
        <v>0</v>
      </c>
      <c r="H3475" s="2"/>
      <c r="I3475" s="15">
        <v>0</v>
      </c>
      <c r="J3475" s="2"/>
      <c r="K3475" s="16">
        <v>0</v>
      </c>
      <c r="L3475" s="2"/>
      <c r="M3475" s="16">
        <v>0</v>
      </c>
      <c r="N3475" s="2"/>
      <c r="O3475" s="16">
        <v>0</v>
      </c>
      <c r="P3475" s="2"/>
      <c r="Q3475" s="16">
        <f>+M3475+O3475</f>
        <v>0</v>
      </c>
      <c r="R3475" s="3"/>
      <c r="S3475" s="4"/>
      <c r="U3475" s="3"/>
      <c r="V3475" s="3"/>
      <c r="W3475" s="3"/>
      <c r="X3475" s="3"/>
      <c r="Y3475" s="3"/>
      <c r="Z3475" s="3"/>
      <c r="AA3475" s="3"/>
      <c r="AB3475" s="3"/>
      <c r="AC3475" s="3"/>
      <c r="AD3475" s="3"/>
      <c r="AE3475" s="3"/>
      <c r="AF3475" s="3"/>
      <c r="AG3475" s="3"/>
      <c r="AH3475" s="3"/>
    </row>
    <row r="3476" spans="1:34" s="5" customFormat="1" ht="11.85" hidden="1" customHeight="1" x14ac:dyDescent="0.2">
      <c r="A3476" s="3" t="s">
        <v>242</v>
      </c>
      <c r="B3476" s="3"/>
      <c r="C3476" s="2">
        <f>SUM(C3475:C3475)</f>
        <v>0</v>
      </c>
      <c r="D3476" s="2"/>
      <c r="E3476" s="2">
        <f>SUM(E3475:E3475)</f>
        <v>0</v>
      </c>
      <c r="F3476" s="2"/>
      <c r="G3476" s="2">
        <f>SUM(G3475:G3475)</f>
        <v>0</v>
      </c>
      <c r="H3476" s="2"/>
      <c r="I3476" s="2">
        <f>SUM(I3475:I3475)</f>
        <v>0</v>
      </c>
      <c r="J3476" s="2"/>
      <c r="K3476" s="4">
        <f>SUM(K3475:K3475)</f>
        <v>0</v>
      </c>
      <c r="L3476" s="2"/>
      <c r="M3476" s="4">
        <f>SUM(M3475:M3475)</f>
        <v>0</v>
      </c>
      <c r="N3476" s="2"/>
      <c r="O3476" s="4">
        <f>SUM(O3475:O3475)</f>
        <v>0</v>
      </c>
      <c r="P3476" s="2"/>
      <c r="Q3476" s="4">
        <f>SUM(Q3475:Q3475)</f>
        <v>0</v>
      </c>
      <c r="R3476" s="3"/>
      <c r="S3476" s="4"/>
      <c r="U3476" s="3"/>
      <c r="V3476" s="3"/>
      <c r="W3476" s="3"/>
      <c r="X3476" s="3"/>
      <c r="Y3476" s="3"/>
      <c r="Z3476" s="3"/>
      <c r="AA3476" s="3"/>
      <c r="AB3476" s="3"/>
      <c r="AC3476" s="3"/>
      <c r="AD3476" s="3"/>
      <c r="AE3476" s="3"/>
      <c r="AF3476" s="3"/>
      <c r="AG3476" s="3"/>
      <c r="AH3476" s="3"/>
    </row>
    <row r="3477" spans="1:34" s="5" customFormat="1" ht="11.85" customHeight="1" x14ac:dyDescent="0.2">
      <c r="A3477" s="3"/>
      <c r="B3477" s="3"/>
      <c r="C3477" s="2"/>
      <c r="D3477" s="3"/>
      <c r="E3477" s="2"/>
      <c r="F3477" s="3"/>
      <c r="G3477" s="2"/>
      <c r="H3477" s="3"/>
      <c r="I3477" s="2"/>
      <c r="J3477" s="3"/>
      <c r="K3477" s="4"/>
      <c r="L3477" s="3"/>
      <c r="M3477" s="4"/>
      <c r="N3477" s="3"/>
      <c r="O3477" s="4"/>
      <c r="P3477" s="3"/>
      <c r="Q3477" s="4"/>
      <c r="R3477" s="3"/>
      <c r="S3477" s="4"/>
      <c r="U3477" s="3"/>
      <c r="V3477" s="3"/>
      <c r="W3477" s="3"/>
      <c r="X3477" s="3"/>
      <c r="Y3477" s="3"/>
      <c r="Z3477" s="3"/>
      <c r="AA3477" s="3"/>
      <c r="AB3477" s="3"/>
      <c r="AC3477" s="3"/>
      <c r="AD3477" s="3"/>
      <c r="AE3477" s="3"/>
      <c r="AF3477" s="3"/>
      <c r="AG3477" s="3"/>
      <c r="AH3477" s="3"/>
    </row>
    <row r="3478" spans="1:34" s="5" customFormat="1" ht="11.25" customHeight="1" thickBot="1" x14ac:dyDescent="0.25">
      <c r="A3478" s="3" t="s">
        <v>254</v>
      </c>
      <c r="B3478" s="3"/>
      <c r="C3478" s="27">
        <f>C3472+C3476</f>
        <v>0</v>
      </c>
      <c r="D3478" s="2"/>
      <c r="E3478" s="27">
        <f>E3472+E3476</f>
        <v>0</v>
      </c>
      <c r="F3478" s="2"/>
      <c r="G3478" s="27">
        <f>G3472+G3476</f>
        <v>0</v>
      </c>
      <c r="H3478" s="2"/>
      <c r="I3478" s="27">
        <f>I3472+I3476</f>
        <v>28700000</v>
      </c>
      <c r="J3478" s="2"/>
      <c r="K3478" s="28">
        <f>K3472+K3476</f>
        <v>28905000</v>
      </c>
      <c r="L3478" s="2"/>
      <c r="M3478" s="28">
        <f>M3472+M3476</f>
        <v>0</v>
      </c>
      <c r="N3478" s="2"/>
      <c r="O3478" s="28">
        <f>O3472+O3476</f>
        <v>0</v>
      </c>
      <c r="P3478" s="2"/>
      <c r="Q3478" s="28">
        <f>Q3472+Q3476</f>
        <v>0</v>
      </c>
      <c r="R3478" s="3"/>
      <c r="S3478" s="4"/>
      <c r="U3478" s="3"/>
      <c r="V3478" s="3"/>
      <c r="W3478" s="3"/>
      <c r="X3478" s="3"/>
      <c r="Y3478" s="3"/>
      <c r="Z3478" s="3"/>
      <c r="AA3478" s="3"/>
      <c r="AB3478" s="3"/>
      <c r="AC3478" s="3"/>
      <c r="AD3478" s="3"/>
      <c r="AE3478" s="3"/>
      <c r="AF3478" s="3"/>
      <c r="AG3478" s="3"/>
      <c r="AH3478" s="3"/>
    </row>
    <row r="3479" spans="1:34" s="5" customFormat="1" ht="11.25" customHeight="1" thickTop="1" x14ac:dyDescent="0.2">
      <c r="A3479" s="3"/>
      <c r="B3479" s="3"/>
      <c r="C3479" s="2"/>
      <c r="D3479" s="2"/>
      <c r="E3479" s="2"/>
      <c r="F3479" s="2"/>
      <c r="G3479" s="2"/>
      <c r="H3479" s="2"/>
      <c r="I3479" s="2"/>
      <c r="J3479" s="2"/>
      <c r="K3479" s="4"/>
      <c r="L3479" s="2"/>
      <c r="M3479" s="4"/>
      <c r="N3479" s="2"/>
      <c r="O3479" s="4"/>
      <c r="P3479" s="2"/>
      <c r="Q3479" s="4"/>
      <c r="R3479" s="3"/>
      <c r="S3479" s="4"/>
      <c r="U3479" s="3"/>
      <c r="V3479" s="3"/>
      <c r="W3479" s="3"/>
      <c r="X3479" s="3"/>
      <c r="Y3479" s="3"/>
      <c r="Z3479" s="3"/>
      <c r="AA3479" s="3"/>
      <c r="AB3479" s="3"/>
      <c r="AC3479" s="3"/>
      <c r="AD3479" s="3"/>
      <c r="AE3479" s="3"/>
      <c r="AF3479" s="3"/>
      <c r="AG3479" s="3"/>
      <c r="AH3479" s="3"/>
    </row>
    <row r="3480" spans="1:34" s="5" customFormat="1" ht="11.25" customHeight="1" x14ac:dyDescent="0.2">
      <c r="A3480" s="3"/>
      <c r="B3480" s="3"/>
      <c r="C3480" s="2"/>
      <c r="D3480" s="2"/>
      <c r="E3480" s="2"/>
      <c r="F3480" s="2"/>
      <c r="G3480" s="2"/>
      <c r="H3480" s="2"/>
      <c r="I3480" s="2"/>
      <c r="J3480" s="2"/>
      <c r="K3480" s="4"/>
      <c r="L3480" s="2"/>
      <c r="M3480" s="4"/>
      <c r="N3480" s="2"/>
      <c r="O3480" s="4"/>
      <c r="P3480" s="2"/>
      <c r="Q3480" s="4"/>
      <c r="R3480" s="3"/>
      <c r="S3480" s="4"/>
      <c r="U3480" s="3"/>
      <c r="V3480" s="3"/>
      <c r="W3480" s="3"/>
      <c r="X3480" s="3"/>
      <c r="Y3480" s="3"/>
      <c r="Z3480" s="3"/>
      <c r="AA3480" s="3"/>
      <c r="AB3480" s="3"/>
      <c r="AC3480" s="3"/>
      <c r="AD3480" s="3"/>
      <c r="AE3480" s="3"/>
      <c r="AF3480" s="3"/>
      <c r="AG3480" s="3"/>
      <c r="AH3480" s="3"/>
    </row>
    <row r="3481" spans="1:34" s="5" customFormat="1" ht="11.25" customHeight="1" x14ac:dyDescent="0.2">
      <c r="A3481" s="3" t="s">
        <v>255</v>
      </c>
      <c r="B3481" s="3"/>
      <c r="C3481" s="2">
        <f>C3463+C3478</f>
        <v>0</v>
      </c>
      <c r="D3481" s="2"/>
      <c r="E3481" s="2">
        <f>E3463+E3478</f>
        <v>0</v>
      </c>
      <c r="F3481" s="2"/>
      <c r="G3481" s="2">
        <f>G3463+G3478</f>
        <v>0</v>
      </c>
      <c r="H3481" s="2"/>
      <c r="I3481" s="2">
        <f>I3463+I3478</f>
        <v>28700000</v>
      </c>
      <c r="J3481" s="2"/>
      <c r="K3481" s="4">
        <f>K3463+K3478</f>
        <v>28905000</v>
      </c>
      <c r="L3481" s="2"/>
      <c r="M3481" s="4">
        <f>M3463+M3478</f>
        <v>15219463</v>
      </c>
      <c r="N3481" s="2"/>
      <c r="O3481" s="4"/>
      <c r="P3481" s="2"/>
      <c r="Q3481" s="4">
        <f>Q3463+Q3478</f>
        <v>15219463</v>
      </c>
      <c r="R3481" s="3"/>
      <c r="S3481" s="4"/>
      <c r="U3481" s="3"/>
      <c r="V3481" s="3"/>
      <c r="W3481" s="3"/>
      <c r="X3481" s="3"/>
      <c r="Y3481" s="3"/>
      <c r="Z3481" s="3"/>
      <c r="AA3481" s="3"/>
      <c r="AB3481" s="3"/>
      <c r="AC3481" s="3"/>
      <c r="AD3481" s="3"/>
      <c r="AE3481" s="3"/>
      <c r="AF3481" s="3"/>
      <c r="AG3481" s="3"/>
      <c r="AH3481" s="3"/>
    </row>
    <row r="3482" spans="1:34" s="5" customFormat="1" ht="11.25" customHeight="1" x14ac:dyDescent="0.2">
      <c r="A3482" s="3"/>
      <c r="B3482" s="3"/>
      <c r="C3482" s="2"/>
      <c r="D3482" s="3"/>
      <c r="E3482" s="2"/>
      <c r="F3482" s="3"/>
      <c r="G3482" s="2"/>
      <c r="H3482" s="3"/>
      <c r="I3482" s="2"/>
      <c r="J3482" s="3"/>
      <c r="K3482" s="4"/>
      <c r="L3482" s="3"/>
      <c r="M3482" s="4"/>
      <c r="N3482" s="3"/>
      <c r="O3482" s="4"/>
      <c r="P3482" s="3"/>
      <c r="Q3482" s="4"/>
      <c r="R3482" s="3"/>
      <c r="S3482" s="4"/>
      <c r="U3482" s="3"/>
      <c r="V3482" s="3"/>
      <c r="W3482" s="3"/>
      <c r="X3482" s="3"/>
      <c r="Y3482" s="3"/>
      <c r="Z3482" s="3"/>
      <c r="AA3482" s="3"/>
      <c r="AB3482" s="3"/>
      <c r="AC3482" s="3"/>
      <c r="AD3482" s="3"/>
      <c r="AE3482" s="3"/>
      <c r="AF3482" s="3"/>
      <c r="AG3482" s="3"/>
      <c r="AH3482" s="3"/>
    </row>
    <row r="3483" spans="1:34" s="5" customFormat="1" ht="11.85" customHeight="1" x14ac:dyDescent="0.2">
      <c r="A3483" s="3"/>
      <c r="B3483" s="3"/>
      <c r="C3483" s="2"/>
      <c r="D3483" s="3"/>
      <c r="E3483" s="2"/>
      <c r="F3483" s="3"/>
      <c r="G3483" s="2"/>
      <c r="H3483" s="3"/>
      <c r="I3483" s="2"/>
      <c r="J3483" s="3"/>
      <c r="K3483" s="4"/>
      <c r="L3483" s="3"/>
      <c r="M3483" s="4"/>
      <c r="N3483" s="3"/>
      <c r="O3483" s="4"/>
      <c r="P3483" s="3"/>
      <c r="Q3483" s="4"/>
      <c r="R3483" s="3"/>
      <c r="S3483" s="4"/>
      <c r="U3483" s="3"/>
      <c r="V3483" s="3"/>
      <c r="W3483" s="3"/>
      <c r="X3483" s="3"/>
      <c r="Y3483" s="3"/>
      <c r="Z3483" s="3"/>
      <c r="AA3483" s="3"/>
      <c r="AB3483" s="3"/>
      <c r="AC3483" s="3"/>
      <c r="AD3483" s="3"/>
      <c r="AE3483" s="3"/>
      <c r="AF3483" s="3"/>
      <c r="AG3483" s="3"/>
      <c r="AH3483" s="3"/>
    </row>
    <row r="3484" spans="1:34" s="5" customFormat="1" ht="11.85" customHeight="1" x14ac:dyDescent="0.2">
      <c r="A3484" s="3"/>
      <c r="B3484" s="3"/>
      <c r="C3484" s="2"/>
      <c r="D3484" s="3"/>
      <c r="E3484" s="2"/>
      <c r="F3484" s="3"/>
      <c r="G3484" s="2"/>
      <c r="H3484" s="3"/>
      <c r="I3484" s="2"/>
      <c r="J3484" s="3"/>
      <c r="K3484" s="4"/>
      <c r="L3484" s="3"/>
      <c r="M3484" s="4"/>
      <c r="N3484" s="3"/>
      <c r="O3484" s="4"/>
      <c r="P3484" s="3"/>
      <c r="Q3484" s="4"/>
      <c r="R3484" s="3"/>
      <c r="S3484" s="4"/>
      <c r="U3484" s="3"/>
      <c r="V3484" s="3"/>
      <c r="W3484" s="3"/>
      <c r="X3484" s="3"/>
      <c r="Y3484" s="3"/>
      <c r="Z3484" s="3"/>
      <c r="AA3484" s="3"/>
      <c r="AB3484" s="3"/>
      <c r="AC3484" s="3"/>
      <c r="AD3484" s="3"/>
      <c r="AE3484" s="3"/>
      <c r="AF3484" s="3"/>
      <c r="AG3484" s="3"/>
      <c r="AH3484" s="3"/>
    </row>
    <row r="3485" spans="1:34" s="5" customFormat="1" ht="11.85" customHeight="1" x14ac:dyDescent="0.2">
      <c r="A3485" s="3"/>
      <c r="B3485" s="3"/>
      <c r="C3485" s="2"/>
      <c r="D3485" s="3"/>
      <c r="E3485" s="2"/>
      <c r="F3485" s="3"/>
      <c r="G3485" s="2"/>
      <c r="H3485" s="3"/>
      <c r="I3485" s="2"/>
      <c r="J3485" s="3"/>
      <c r="K3485" s="4"/>
      <c r="L3485" s="3"/>
      <c r="M3485" s="4"/>
      <c r="N3485" s="3"/>
      <c r="O3485" s="4"/>
      <c r="P3485" s="3"/>
      <c r="Q3485" s="4"/>
      <c r="R3485" s="3"/>
      <c r="S3485" s="4"/>
      <c r="U3485" s="3"/>
      <c r="V3485" s="3"/>
      <c r="W3485" s="3"/>
      <c r="X3485" s="3"/>
      <c r="Y3485" s="3"/>
      <c r="Z3485" s="3"/>
      <c r="AA3485" s="3"/>
      <c r="AB3485" s="3"/>
      <c r="AC3485" s="3"/>
      <c r="AD3485" s="3"/>
      <c r="AE3485" s="3"/>
      <c r="AF3485" s="3"/>
      <c r="AG3485" s="3"/>
      <c r="AH3485" s="3"/>
    </row>
    <row r="3486" spans="1:34" s="5" customFormat="1" ht="11.85" customHeight="1" x14ac:dyDescent="0.2">
      <c r="A3486" s="3"/>
      <c r="B3486" s="3"/>
      <c r="C3486" s="2"/>
      <c r="D3486" s="3"/>
      <c r="E3486" s="2"/>
      <c r="F3486" s="3"/>
      <c r="G3486" s="2"/>
      <c r="H3486" s="3"/>
      <c r="I3486" s="2"/>
      <c r="J3486" s="3"/>
      <c r="K3486" s="4"/>
      <c r="L3486" s="3"/>
      <c r="M3486" s="4"/>
      <c r="N3486" s="3"/>
      <c r="O3486" s="4"/>
      <c r="P3486" s="3"/>
      <c r="Q3486" s="4"/>
      <c r="R3486" s="3"/>
      <c r="S3486" s="4"/>
      <c r="U3486" s="3"/>
      <c r="V3486" s="3"/>
      <c r="W3486" s="3"/>
      <c r="X3486" s="3"/>
      <c r="Y3486" s="3"/>
      <c r="Z3486" s="3"/>
      <c r="AA3486" s="3"/>
      <c r="AB3486" s="3"/>
      <c r="AC3486" s="3"/>
      <c r="AD3486" s="3"/>
      <c r="AE3486" s="3"/>
      <c r="AF3486" s="3"/>
      <c r="AG3486" s="3"/>
      <c r="AH3486" s="3"/>
    </row>
    <row r="3487" spans="1:34" s="5" customFormat="1" ht="11.85" customHeight="1" x14ac:dyDescent="0.2">
      <c r="A3487" s="3"/>
      <c r="B3487" s="3"/>
      <c r="C3487" s="2"/>
      <c r="D3487" s="3"/>
      <c r="E3487" s="2"/>
      <c r="F3487" s="3"/>
      <c r="G3487" s="2"/>
      <c r="H3487" s="3"/>
      <c r="I3487" s="2"/>
      <c r="J3487" s="3"/>
      <c r="K3487" s="4"/>
      <c r="L3487" s="3"/>
      <c r="M3487" s="4"/>
      <c r="N3487" s="3"/>
      <c r="O3487" s="4"/>
      <c r="P3487" s="3"/>
      <c r="Q3487" s="4"/>
      <c r="R3487" s="3"/>
      <c r="S3487" s="4"/>
      <c r="U3487" s="3"/>
      <c r="V3487" s="3"/>
      <c r="W3487" s="3"/>
      <c r="X3487" s="3"/>
      <c r="Y3487" s="3"/>
      <c r="Z3487" s="3"/>
      <c r="AA3487" s="3"/>
      <c r="AB3487" s="3"/>
      <c r="AC3487" s="3"/>
      <c r="AD3487" s="3"/>
      <c r="AE3487" s="3"/>
      <c r="AF3487" s="3"/>
      <c r="AG3487" s="3"/>
      <c r="AH3487" s="3"/>
    </row>
    <row r="3488" spans="1:34" s="4" customFormat="1" ht="11.85" customHeight="1" x14ac:dyDescent="0.2">
      <c r="A3488" s="3"/>
      <c r="B3488" s="3"/>
      <c r="C3488" s="2"/>
      <c r="D3488" s="3"/>
      <c r="E3488" s="2"/>
      <c r="F3488" s="3"/>
      <c r="G3488" s="2"/>
      <c r="H3488" s="3"/>
      <c r="I3488" s="2"/>
      <c r="J3488" s="3"/>
      <c r="L3488" s="3"/>
      <c r="N3488" s="3"/>
      <c r="P3488" s="3"/>
      <c r="R3488" s="3"/>
      <c r="T3488" s="5"/>
      <c r="U3488" s="3"/>
      <c r="V3488" s="3"/>
      <c r="W3488" s="3"/>
      <c r="X3488" s="3"/>
      <c r="Y3488" s="3"/>
      <c r="Z3488" s="3"/>
      <c r="AA3488" s="3"/>
      <c r="AB3488" s="3"/>
      <c r="AC3488" s="3"/>
      <c r="AD3488" s="3"/>
      <c r="AE3488" s="3"/>
      <c r="AF3488" s="3"/>
      <c r="AG3488" s="3"/>
      <c r="AH3488" s="3"/>
    </row>
    <row r="3489" spans="1:34" s="4" customFormat="1" ht="11.85" customHeight="1" x14ac:dyDescent="0.2">
      <c r="A3489" s="3"/>
      <c r="B3489" s="3"/>
      <c r="C3489" s="2"/>
      <c r="D3489" s="3"/>
      <c r="E3489" s="2"/>
      <c r="F3489" s="3"/>
      <c r="G3489" s="2"/>
      <c r="H3489" s="3"/>
      <c r="I3489" s="2"/>
      <c r="J3489" s="3"/>
      <c r="L3489" s="3"/>
      <c r="N3489" s="3"/>
      <c r="P3489" s="3"/>
      <c r="R3489" s="3"/>
      <c r="T3489" s="5"/>
      <c r="U3489" s="3"/>
      <c r="V3489" s="3"/>
      <c r="W3489" s="3"/>
      <c r="X3489" s="3"/>
      <c r="Y3489" s="3"/>
      <c r="Z3489" s="3"/>
      <c r="AA3489" s="3"/>
      <c r="AB3489" s="3"/>
      <c r="AC3489" s="3"/>
      <c r="AD3489" s="3"/>
      <c r="AE3489" s="3"/>
      <c r="AF3489" s="3"/>
      <c r="AG3489" s="3"/>
      <c r="AH3489" s="3"/>
    </row>
    <row r="3490" spans="1:34" s="4" customFormat="1" ht="11.85" customHeight="1" x14ac:dyDescent="0.2">
      <c r="A3490" s="3"/>
      <c r="B3490" s="3"/>
      <c r="C3490" s="2"/>
      <c r="D3490" s="3"/>
      <c r="E3490" s="2"/>
      <c r="F3490" s="3"/>
      <c r="G3490" s="2"/>
      <c r="H3490" s="3"/>
      <c r="I3490" s="2"/>
      <c r="J3490" s="3"/>
      <c r="L3490" s="3"/>
      <c r="N3490" s="3"/>
      <c r="P3490" s="3"/>
      <c r="R3490" s="3"/>
      <c r="T3490" s="5"/>
      <c r="U3490" s="3"/>
      <c r="V3490" s="3"/>
      <c r="W3490" s="3"/>
      <c r="X3490" s="3"/>
      <c r="Y3490" s="3"/>
      <c r="Z3490" s="3"/>
      <c r="AA3490" s="3"/>
      <c r="AB3490" s="3"/>
      <c r="AC3490" s="3"/>
      <c r="AD3490" s="3"/>
      <c r="AE3490" s="3"/>
      <c r="AF3490" s="3"/>
      <c r="AG3490" s="3"/>
      <c r="AH3490" s="3"/>
    </row>
    <row r="3491" spans="1:34" s="4" customFormat="1" ht="11.85" customHeight="1" x14ac:dyDescent="0.2">
      <c r="A3491" s="3"/>
      <c r="B3491" s="3"/>
      <c r="C3491" s="2"/>
      <c r="D3491" s="3"/>
      <c r="E3491" s="2"/>
      <c r="F3491" s="3"/>
      <c r="G3491" s="2"/>
      <c r="H3491" s="3"/>
      <c r="I3491" s="2"/>
      <c r="J3491" s="3"/>
      <c r="L3491" s="3"/>
      <c r="N3491" s="3"/>
      <c r="P3491" s="3"/>
      <c r="R3491" s="3"/>
      <c r="T3491" s="5"/>
      <c r="U3491" s="3"/>
      <c r="V3491" s="3"/>
      <c r="W3491" s="3"/>
      <c r="X3491" s="3"/>
      <c r="Y3491" s="3"/>
      <c r="Z3491" s="3"/>
      <c r="AA3491" s="3"/>
      <c r="AB3491" s="3"/>
      <c r="AC3491" s="3"/>
      <c r="AD3491" s="3"/>
      <c r="AE3491" s="3"/>
      <c r="AF3491" s="3"/>
      <c r="AG3491" s="3"/>
      <c r="AH3491" s="3"/>
    </row>
    <row r="3492" spans="1:34" s="4" customFormat="1" ht="11.85" customHeight="1" x14ac:dyDescent="0.2">
      <c r="A3492" s="3"/>
      <c r="B3492" s="3"/>
      <c r="C3492" s="2"/>
      <c r="D3492" s="3"/>
      <c r="E3492" s="2"/>
      <c r="F3492" s="3"/>
      <c r="G3492" s="2"/>
      <c r="H3492" s="3"/>
      <c r="I3492" s="2"/>
      <c r="J3492" s="3"/>
      <c r="L3492" s="3"/>
      <c r="N3492" s="3"/>
      <c r="P3492" s="3"/>
      <c r="R3492" s="3"/>
      <c r="T3492" s="5"/>
      <c r="U3492" s="3"/>
      <c r="V3492" s="3"/>
      <c r="W3492" s="3"/>
      <c r="X3492" s="3"/>
      <c r="Y3492" s="3"/>
      <c r="Z3492" s="3"/>
      <c r="AA3492" s="3"/>
      <c r="AB3492" s="3"/>
      <c r="AC3492" s="3"/>
      <c r="AD3492" s="3"/>
      <c r="AE3492" s="3"/>
      <c r="AF3492" s="3"/>
      <c r="AG3492" s="3"/>
      <c r="AH3492" s="3"/>
    </row>
    <row r="3493" spans="1:34" s="4" customFormat="1" ht="11.85" customHeight="1" x14ac:dyDescent="0.2">
      <c r="A3493" s="3"/>
      <c r="B3493" s="3"/>
      <c r="C3493" s="2"/>
      <c r="D3493" s="3"/>
      <c r="E3493" s="2"/>
      <c r="F3493" s="3"/>
      <c r="G3493" s="2"/>
      <c r="H3493" s="3"/>
      <c r="I3493" s="2"/>
      <c r="J3493" s="3"/>
      <c r="L3493" s="3"/>
      <c r="N3493" s="3"/>
      <c r="P3493" s="3"/>
      <c r="R3493" s="3"/>
      <c r="T3493" s="5"/>
      <c r="U3493" s="3"/>
      <c r="V3493" s="3"/>
      <c r="W3493" s="3"/>
      <c r="X3493" s="3"/>
      <c r="Y3493" s="3"/>
      <c r="Z3493" s="3"/>
      <c r="AA3493" s="3"/>
      <c r="AB3493" s="3"/>
      <c r="AC3493" s="3"/>
      <c r="AD3493" s="3"/>
      <c r="AE3493" s="3"/>
      <c r="AF3493" s="3"/>
      <c r="AG3493" s="3"/>
      <c r="AH3493" s="3"/>
    </row>
    <row r="3494" spans="1:34" s="4" customFormat="1" ht="11.85" customHeight="1" x14ac:dyDescent="0.2">
      <c r="A3494" s="3"/>
      <c r="B3494" s="3"/>
      <c r="C3494" s="2"/>
      <c r="D3494" s="3"/>
      <c r="E3494" s="2"/>
      <c r="F3494" s="3"/>
      <c r="G3494" s="2"/>
      <c r="H3494" s="3"/>
      <c r="I3494" s="2"/>
      <c r="J3494" s="3"/>
      <c r="L3494" s="3"/>
      <c r="N3494" s="3"/>
      <c r="P3494" s="3"/>
      <c r="R3494" s="3"/>
      <c r="T3494" s="5"/>
      <c r="U3494" s="3"/>
      <c r="V3494" s="3"/>
      <c r="W3494" s="3"/>
      <c r="X3494" s="3"/>
      <c r="Y3494" s="3"/>
      <c r="Z3494" s="3"/>
      <c r="AA3494" s="3"/>
      <c r="AB3494" s="3"/>
      <c r="AC3494" s="3"/>
      <c r="AD3494" s="3"/>
      <c r="AE3494" s="3"/>
      <c r="AF3494" s="3"/>
      <c r="AG3494" s="3"/>
      <c r="AH3494" s="3"/>
    </row>
    <row r="3495" spans="1:34" s="4" customFormat="1" ht="11.85" customHeight="1" x14ac:dyDescent="0.2">
      <c r="A3495" s="3"/>
      <c r="B3495" s="3"/>
      <c r="C3495" s="2"/>
      <c r="D3495" s="3"/>
      <c r="E3495" s="2"/>
      <c r="F3495" s="3"/>
      <c r="G3495" s="2"/>
      <c r="H3495" s="3"/>
      <c r="I3495" s="2"/>
      <c r="J3495" s="3"/>
      <c r="L3495" s="3"/>
      <c r="N3495" s="3"/>
      <c r="P3495" s="3"/>
      <c r="R3495" s="3"/>
      <c r="T3495" s="5"/>
      <c r="U3495" s="3"/>
      <c r="V3495" s="3"/>
      <c r="W3495" s="3"/>
      <c r="X3495" s="3"/>
      <c r="Y3495" s="3"/>
      <c r="Z3495" s="3"/>
      <c r="AA3495" s="3"/>
      <c r="AB3495" s="3"/>
      <c r="AC3495" s="3"/>
      <c r="AD3495" s="3"/>
      <c r="AE3495" s="3"/>
      <c r="AF3495" s="3"/>
      <c r="AG3495" s="3"/>
      <c r="AH3495" s="3"/>
    </row>
    <row r="3496" spans="1:34" s="4" customFormat="1" ht="11.85" customHeight="1" x14ac:dyDescent="0.2">
      <c r="A3496" s="3"/>
      <c r="B3496" s="3"/>
      <c r="C3496" s="2"/>
      <c r="D3496" s="3"/>
      <c r="E3496" s="2"/>
      <c r="F3496" s="3"/>
      <c r="G3496" s="2"/>
      <c r="H3496" s="3"/>
      <c r="I3496" s="2"/>
      <c r="J3496" s="3"/>
      <c r="L3496" s="3"/>
      <c r="N3496" s="3"/>
      <c r="P3496" s="3"/>
      <c r="R3496" s="3"/>
      <c r="T3496" s="5"/>
      <c r="U3496" s="3"/>
      <c r="V3496" s="3"/>
      <c r="W3496" s="3"/>
      <c r="X3496" s="3"/>
      <c r="Y3496" s="3"/>
      <c r="Z3496" s="3"/>
      <c r="AA3496" s="3"/>
      <c r="AB3496" s="3"/>
      <c r="AC3496" s="3"/>
      <c r="AD3496" s="3"/>
      <c r="AE3496" s="3"/>
      <c r="AF3496" s="3"/>
      <c r="AG3496" s="3"/>
      <c r="AH3496" s="3"/>
    </row>
    <row r="3497" spans="1:34" s="4" customFormat="1" ht="11.85" customHeight="1" x14ac:dyDescent="0.2">
      <c r="A3497" s="3"/>
      <c r="B3497" s="3"/>
      <c r="C3497" s="2"/>
      <c r="D3497" s="3"/>
      <c r="E3497" s="2"/>
      <c r="F3497" s="3"/>
      <c r="G3497" s="2"/>
      <c r="H3497" s="3"/>
      <c r="I3497" s="2"/>
      <c r="J3497" s="3"/>
      <c r="L3497" s="3"/>
      <c r="N3497" s="3"/>
      <c r="P3497" s="3"/>
      <c r="R3497" s="3"/>
      <c r="T3497" s="5"/>
      <c r="U3497" s="3"/>
      <c r="V3497" s="3"/>
      <c r="W3497" s="3"/>
      <c r="X3497" s="3"/>
      <c r="Y3497" s="3"/>
      <c r="Z3497" s="3"/>
      <c r="AA3497" s="3"/>
      <c r="AB3497" s="3"/>
      <c r="AC3497" s="3"/>
      <c r="AD3497" s="3"/>
      <c r="AE3497" s="3"/>
      <c r="AF3497" s="3"/>
      <c r="AG3497" s="3"/>
      <c r="AH3497" s="3"/>
    </row>
    <row r="3498" spans="1:34" s="4" customFormat="1" ht="11.85" customHeight="1" x14ac:dyDescent="0.2">
      <c r="A3498" s="3"/>
      <c r="B3498" s="3"/>
      <c r="C3498" s="2"/>
      <c r="D3498" s="3"/>
      <c r="E3498" s="2"/>
      <c r="F3498" s="3"/>
      <c r="G3498" s="2"/>
      <c r="H3498" s="3"/>
      <c r="I3498" s="2"/>
      <c r="J3498" s="3"/>
      <c r="L3498" s="3"/>
      <c r="N3498" s="3"/>
      <c r="P3498" s="3"/>
      <c r="R3498" s="3"/>
      <c r="T3498" s="5"/>
      <c r="U3498" s="3"/>
      <c r="V3498" s="3"/>
      <c r="W3498" s="3"/>
      <c r="X3498" s="3"/>
      <c r="Y3498" s="3"/>
      <c r="Z3498" s="3"/>
      <c r="AA3498" s="3"/>
      <c r="AB3498" s="3"/>
      <c r="AC3498" s="3"/>
      <c r="AD3498" s="3"/>
      <c r="AE3498" s="3"/>
      <c r="AF3498" s="3"/>
      <c r="AG3498" s="3"/>
      <c r="AH3498" s="3"/>
    </row>
    <row r="3499" spans="1:34" s="4" customFormat="1" ht="11.85" customHeight="1" x14ac:dyDescent="0.2">
      <c r="A3499" s="1"/>
      <c r="B3499" s="1"/>
      <c r="C3499" s="2"/>
      <c r="D3499" s="3"/>
      <c r="E3499" s="2" t="str">
        <f>$E$1</f>
        <v>CITY OF BRADY</v>
      </c>
      <c r="F3499" s="3"/>
      <c r="G3499" s="2"/>
      <c r="H3499" s="3"/>
      <c r="I3499" s="2"/>
      <c r="J3499" s="3"/>
      <c r="L3499" s="3"/>
      <c r="N3499" s="3"/>
      <c r="P3499" s="3"/>
      <c r="R3499" s="3"/>
      <c r="T3499" s="5"/>
      <c r="U3499" s="3"/>
      <c r="V3499" s="3"/>
      <c r="W3499" s="3"/>
      <c r="X3499" s="3"/>
      <c r="Y3499" s="3"/>
      <c r="Z3499" s="3"/>
      <c r="AA3499" s="3"/>
      <c r="AB3499" s="3"/>
      <c r="AC3499" s="3"/>
      <c r="AD3499" s="3"/>
      <c r="AE3499" s="3"/>
      <c r="AF3499" s="3"/>
      <c r="AG3499" s="3"/>
      <c r="AH3499" s="3"/>
    </row>
    <row r="3500" spans="1:34" s="4" customFormat="1" ht="11.85" customHeight="1" x14ac:dyDescent="0.2">
      <c r="A3500" s="3"/>
      <c r="B3500" s="3"/>
      <c r="C3500" s="2"/>
      <c r="D3500" s="3"/>
      <c r="E3500" s="2" t="str">
        <f>$E$2</f>
        <v>BUDGET REPORT</v>
      </c>
      <c r="F3500" s="3"/>
      <c r="G3500" s="2"/>
      <c r="H3500" s="3"/>
      <c r="I3500" s="2"/>
      <c r="J3500" s="3"/>
      <c r="L3500" s="3"/>
      <c r="N3500" s="3"/>
      <c r="P3500" s="3"/>
      <c r="R3500" s="3"/>
      <c r="T3500" s="5"/>
      <c r="U3500" s="3"/>
      <c r="V3500" s="3"/>
      <c r="W3500" s="3"/>
      <c r="X3500" s="3"/>
      <c r="Y3500" s="3"/>
      <c r="Z3500" s="3"/>
      <c r="AA3500" s="3"/>
      <c r="AB3500" s="3"/>
      <c r="AC3500" s="3"/>
      <c r="AD3500" s="3"/>
      <c r="AE3500" s="3"/>
      <c r="AF3500" s="3"/>
      <c r="AG3500" s="3"/>
      <c r="AH3500" s="3"/>
    </row>
    <row r="3501" spans="1:34" s="4" customFormat="1" ht="11.85" customHeight="1" x14ac:dyDescent="0.2">
      <c r="A3501" s="3"/>
      <c r="B3501" s="3"/>
      <c r="C3501" s="2"/>
      <c r="D3501" s="3"/>
      <c r="E3501" s="2" t="str">
        <f>$E$3</f>
        <v>FISCAL YEAR 2019 - 2020</v>
      </c>
      <c r="F3501" s="3"/>
      <c r="G3501" s="2"/>
      <c r="H3501" s="3"/>
      <c r="I3501" s="2"/>
      <c r="J3501" s="3"/>
      <c r="L3501" s="3"/>
      <c r="N3501" s="3"/>
      <c r="P3501" s="3"/>
      <c r="R3501" s="3"/>
      <c r="T3501" s="5"/>
      <c r="U3501" s="3"/>
      <c r="V3501" s="3"/>
      <c r="W3501" s="3"/>
      <c r="X3501" s="3"/>
      <c r="Y3501" s="3"/>
      <c r="Z3501" s="3"/>
      <c r="AA3501" s="3"/>
      <c r="AB3501" s="3"/>
      <c r="AC3501" s="3"/>
      <c r="AD3501" s="3"/>
      <c r="AE3501" s="3"/>
      <c r="AF3501" s="3"/>
      <c r="AG3501" s="3"/>
      <c r="AH3501" s="3"/>
    </row>
    <row r="3502" spans="1:34" s="4" customFormat="1" ht="11.85" customHeight="1" x14ac:dyDescent="0.2">
      <c r="A3502" s="3" t="s">
        <v>1449</v>
      </c>
      <c r="B3502" s="3"/>
      <c r="C3502" s="2"/>
      <c r="D3502" s="3"/>
      <c r="E3502" s="2"/>
      <c r="F3502" s="3"/>
      <c r="G3502" s="2"/>
      <c r="H3502" s="3"/>
      <c r="I3502" s="2"/>
      <c r="J3502" s="3"/>
      <c r="L3502" s="3"/>
      <c r="N3502" s="3"/>
      <c r="P3502" s="3"/>
      <c r="R3502" s="3"/>
      <c r="T3502" s="5"/>
      <c r="U3502" s="3"/>
      <c r="V3502" s="3"/>
      <c r="W3502" s="3"/>
      <c r="X3502" s="3"/>
      <c r="Y3502" s="3"/>
      <c r="Z3502" s="3"/>
      <c r="AA3502" s="3"/>
      <c r="AB3502" s="3"/>
      <c r="AC3502" s="3"/>
      <c r="AD3502" s="3"/>
      <c r="AE3502" s="3"/>
      <c r="AF3502" s="3"/>
      <c r="AG3502" s="3"/>
      <c r="AH3502" s="3"/>
    </row>
    <row r="3503" spans="1:34" s="4" customFormat="1" ht="11.85" customHeight="1" x14ac:dyDescent="0.2">
      <c r="A3503" s="3" t="s">
        <v>1457</v>
      </c>
      <c r="B3503" s="3"/>
      <c r="C3503" s="2"/>
      <c r="D3503" s="3"/>
      <c r="E3503" s="2"/>
      <c r="F3503" s="3"/>
      <c r="G3503" s="2"/>
      <c r="H3503" s="3"/>
      <c r="I3503" s="2"/>
      <c r="J3503" s="3"/>
      <c r="L3503" s="3"/>
      <c r="N3503" s="3"/>
      <c r="P3503" s="3"/>
      <c r="R3503" s="3"/>
      <c r="T3503" s="5"/>
      <c r="U3503" s="3"/>
      <c r="V3503" s="3"/>
      <c r="W3503" s="3"/>
      <c r="X3503" s="3"/>
      <c r="Y3503" s="3"/>
      <c r="Z3503" s="3"/>
      <c r="AA3503" s="3"/>
      <c r="AB3503" s="3"/>
      <c r="AC3503" s="3"/>
      <c r="AD3503" s="3"/>
      <c r="AE3503" s="3"/>
      <c r="AF3503" s="3"/>
      <c r="AG3503" s="3"/>
      <c r="AH3503" s="3"/>
    </row>
    <row r="3504" spans="1:34" s="4" customFormat="1" ht="11.85" customHeight="1" x14ac:dyDescent="0.2">
      <c r="A3504" s="3"/>
      <c r="B3504" s="3"/>
      <c r="C3504" s="2"/>
      <c r="D3504" s="3"/>
      <c r="E3504" s="2"/>
      <c r="F3504" s="3"/>
      <c r="G3504" s="2"/>
      <c r="H3504" s="3"/>
      <c r="I3504" s="55" t="str">
        <f>$I$6</f>
        <v>(----- 2018-2019 ------)</v>
      </c>
      <c r="J3504" s="55"/>
      <c r="K3504" s="55"/>
      <c r="L3504" s="6"/>
      <c r="M3504" s="55" t="str">
        <f>$M$6</f>
        <v>2019-2020</v>
      </c>
      <c r="N3504" s="55"/>
      <c r="O3504" s="55"/>
      <c r="P3504" s="55"/>
      <c r="Q3504" s="55"/>
      <c r="R3504" s="3"/>
      <c r="T3504" s="5"/>
      <c r="U3504" s="3"/>
      <c r="V3504" s="3"/>
      <c r="W3504" s="3"/>
      <c r="X3504" s="3"/>
      <c r="Y3504" s="3"/>
      <c r="Z3504" s="3"/>
      <c r="AA3504" s="3"/>
      <c r="AB3504" s="3"/>
      <c r="AC3504" s="3"/>
      <c r="AD3504" s="3"/>
      <c r="AE3504" s="3"/>
      <c r="AF3504" s="3"/>
      <c r="AG3504" s="3"/>
      <c r="AH3504" s="3"/>
    </row>
    <row r="3505" spans="1:34" s="4" customFormat="1" ht="11.85" customHeight="1" x14ac:dyDescent="0.2">
      <c r="A3505" s="3"/>
      <c r="B3505" s="3"/>
      <c r="C3505" s="7" t="str">
        <f>$C$7</f>
        <v>2015-2016</v>
      </c>
      <c r="D3505" s="6"/>
      <c r="E3505" s="7" t="str">
        <f>$E$7</f>
        <v>2016-2017</v>
      </c>
      <c r="F3505" s="6"/>
      <c r="G3505" s="7" t="str">
        <f>$G$7</f>
        <v>2017-2018</v>
      </c>
      <c r="H3505" s="6"/>
      <c r="I3505" s="7" t="s">
        <v>9</v>
      </c>
      <c r="J3505" s="6"/>
      <c r="K3505" s="8" t="str">
        <f>+$K$7</f>
        <v>PROJECTED</v>
      </c>
      <c r="L3505" s="6"/>
      <c r="M3505" s="8" t="str">
        <f>$M$7</f>
        <v>2019-2020</v>
      </c>
      <c r="N3505" s="6"/>
      <c r="O3505" s="8" t="str">
        <f>$O$7</f>
        <v>2019-2020</v>
      </c>
      <c r="P3505" s="6"/>
      <c r="Q3505" s="8" t="str">
        <f>$Q$7</f>
        <v>APPROVED</v>
      </c>
      <c r="R3505" s="3"/>
      <c r="T3505" s="5"/>
      <c r="U3505" s="3"/>
      <c r="V3505" s="3"/>
      <c r="W3505" s="3"/>
      <c r="X3505" s="3"/>
      <c r="Y3505" s="3"/>
      <c r="Z3505" s="3"/>
      <c r="AA3505" s="3"/>
      <c r="AB3505" s="3"/>
      <c r="AC3505" s="3"/>
      <c r="AD3505" s="3"/>
      <c r="AE3505" s="3"/>
      <c r="AF3505" s="3"/>
      <c r="AG3505" s="3"/>
      <c r="AH3505" s="3"/>
    </row>
    <row r="3506" spans="1:34" s="4" customFormat="1" ht="11.85" customHeight="1" x14ac:dyDescent="0.2">
      <c r="A3506" s="9" t="s">
        <v>257</v>
      </c>
      <c r="B3506" s="3"/>
      <c r="C3506" s="10" t="s">
        <v>12</v>
      </c>
      <c r="D3506" s="6"/>
      <c r="E3506" s="10" t="s">
        <v>12</v>
      </c>
      <c r="F3506" s="6"/>
      <c r="G3506" s="10" t="s">
        <v>12</v>
      </c>
      <c r="H3506" s="6"/>
      <c r="I3506" s="10" t="s">
        <v>13</v>
      </c>
      <c r="J3506" s="6"/>
      <c r="K3506" s="11" t="s">
        <v>13</v>
      </c>
      <c r="L3506" s="6"/>
      <c r="M3506" s="11" t="str">
        <f>$M$8</f>
        <v>BASE</v>
      </c>
      <c r="N3506" s="6"/>
      <c r="O3506" s="11" t="str">
        <f>$O$8</f>
        <v>SUPPLEMENTAL</v>
      </c>
      <c r="P3506" s="6"/>
      <c r="Q3506" s="11" t="str">
        <f>$Q$8</f>
        <v>BUDGET</v>
      </c>
      <c r="R3506" s="3"/>
      <c r="T3506" s="5"/>
      <c r="U3506" s="3"/>
      <c r="V3506" s="3"/>
      <c r="W3506" s="3"/>
      <c r="X3506" s="3"/>
      <c r="Y3506" s="3"/>
      <c r="Z3506" s="3"/>
      <c r="AA3506" s="3"/>
      <c r="AB3506" s="3"/>
      <c r="AC3506" s="3"/>
      <c r="AD3506" s="3"/>
      <c r="AE3506" s="3"/>
      <c r="AF3506" s="3"/>
      <c r="AG3506" s="3"/>
      <c r="AH3506" s="3"/>
    </row>
    <row r="3507" spans="1:34" s="4" customFormat="1" ht="11.85" customHeight="1" x14ac:dyDescent="0.2">
      <c r="A3507" s="3"/>
      <c r="B3507" s="3"/>
      <c r="C3507" s="2"/>
      <c r="D3507" s="3"/>
      <c r="E3507" s="2"/>
      <c r="F3507" s="3"/>
      <c r="G3507" s="2"/>
      <c r="H3507" s="3"/>
      <c r="I3507" s="2"/>
      <c r="J3507" s="3"/>
      <c r="L3507" s="3"/>
      <c r="N3507" s="3"/>
      <c r="P3507" s="3"/>
      <c r="R3507" s="3"/>
      <c r="T3507" s="5"/>
      <c r="U3507" s="3"/>
      <c r="V3507" s="3"/>
      <c r="W3507" s="3"/>
      <c r="X3507" s="3"/>
      <c r="Y3507" s="3"/>
      <c r="Z3507" s="3"/>
      <c r="AA3507" s="3"/>
      <c r="AB3507" s="3"/>
      <c r="AC3507" s="3"/>
      <c r="AD3507" s="3"/>
      <c r="AE3507" s="3"/>
      <c r="AF3507" s="3"/>
      <c r="AG3507" s="3"/>
      <c r="AH3507" s="3"/>
    </row>
    <row r="3508" spans="1:34" s="4" customFormat="1" ht="11.85" customHeight="1" x14ac:dyDescent="0.2">
      <c r="A3508" s="13" t="s">
        <v>270</v>
      </c>
      <c r="B3508" s="3"/>
      <c r="C3508" s="2"/>
      <c r="D3508" s="2"/>
      <c r="E3508" s="2"/>
      <c r="F3508" s="2"/>
      <c r="G3508" s="2"/>
      <c r="H3508" s="2"/>
      <c r="I3508" s="2"/>
      <c r="J3508" s="2"/>
      <c r="L3508" s="2"/>
      <c r="N3508" s="2"/>
      <c r="P3508" s="2"/>
      <c r="R3508" s="3"/>
      <c r="T3508" s="5"/>
      <c r="U3508" s="3"/>
      <c r="V3508" s="3"/>
      <c r="W3508" s="3"/>
      <c r="X3508" s="3"/>
      <c r="Y3508" s="3"/>
      <c r="Z3508" s="3"/>
      <c r="AA3508" s="3"/>
      <c r="AB3508" s="3"/>
      <c r="AC3508" s="3"/>
      <c r="AD3508" s="3"/>
      <c r="AE3508" s="3"/>
      <c r="AF3508" s="3"/>
      <c r="AG3508" s="3"/>
      <c r="AH3508" s="3"/>
    </row>
    <row r="3509" spans="1:34" s="4" customFormat="1" ht="11.85" customHeight="1" x14ac:dyDescent="0.2">
      <c r="A3509" s="13"/>
      <c r="B3509" s="3"/>
      <c r="C3509" s="2"/>
      <c r="D3509" s="2"/>
      <c r="E3509" s="2"/>
      <c r="F3509" s="2"/>
      <c r="G3509" s="2"/>
      <c r="H3509" s="2"/>
      <c r="I3509" s="2"/>
      <c r="J3509" s="2"/>
      <c r="L3509" s="2"/>
      <c r="N3509" s="2"/>
      <c r="P3509" s="2"/>
      <c r="R3509" s="3"/>
      <c r="T3509" s="5"/>
      <c r="U3509" s="3"/>
      <c r="V3509" s="3"/>
      <c r="W3509" s="3"/>
      <c r="X3509" s="3"/>
      <c r="Y3509" s="3"/>
      <c r="Z3509" s="3"/>
      <c r="AA3509" s="3"/>
      <c r="AB3509" s="3"/>
      <c r="AC3509" s="3"/>
      <c r="AD3509" s="3"/>
      <c r="AE3509" s="3"/>
      <c r="AF3509" s="3"/>
      <c r="AG3509" s="3"/>
      <c r="AH3509" s="3"/>
    </row>
    <row r="3510" spans="1:34" s="4" customFormat="1" ht="11.85" customHeight="1" x14ac:dyDescent="0.2">
      <c r="A3510" s="3" t="s">
        <v>1458</v>
      </c>
      <c r="B3510" s="3"/>
      <c r="C3510" s="2">
        <v>0</v>
      </c>
      <c r="D3510" s="2"/>
      <c r="E3510" s="2">
        <v>0</v>
      </c>
      <c r="F3510" s="2"/>
      <c r="G3510" s="2">
        <v>0</v>
      </c>
      <c r="H3510" s="2"/>
      <c r="I3510" s="2">
        <v>0</v>
      </c>
      <c r="J3510" s="2"/>
      <c r="K3510" s="4">
        <v>305537</v>
      </c>
      <c r="L3510" s="2"/>
      <c r="M3510" s="4">
        <f>10830000-305537</f>
        <v>10524463</v>
      </c>
      <c r="N3510" s="2"/>
      <c r="O3510" s="4">
        <v>0</v>
      </c>
      <c r="P3510" s="2"/>
      <c r="Q3510" s="4">
        <f t="shared" ref="Q3510:Q3516" si="100">+M3510+O3510</f>
        <v>10524463</v>
      </c>
      <c r="R3510" s="3"/>
      <c r="T3510" s="5"/>
      <c r="U3510" s="3"/>
      <c r="V3510" s="3"/>
      <c r="W3510" s="3"/>
      <c r="X3510" s="3"/>
      <c r="Y3510" s="3"/>
      <c r="Z3510" s="3"/>
      <c r="AA3510" s="3"/>
      <c r="AB3510" s="3"/>
      <c r="AC3510" s="3"/>
      <c r="AD3510" s="3"/>
      <c r="AE3510" s="3"/>
      <c r="AF3510" s="3"/>
      <c r="AG3510" s="3"/>
      <c r="AH3510" s="3"/>
    </row>
    <row r="3511" spans="1:34" s="4" customFormat="1" ht="11.85" customHeight="1" x14ac:dyDescent="0.2">
      <c r="A3511" s="3" t="s">
        <v>1459</v>
      </c>
      <c r="B3511" s="3"/>
      <c r="C3511" s="2">
        <v>0</v>
      </c>
      <c r="D3511" s="2"/>
      <c r="E3511" s="2">
        <v>0</v>
      </c>
      <c r="F3511" s="2"/>
      <c r="G3511" s="2">
        <v>0</v>
      </c>
      <c r="H3511" s="2"/>
      <c r="I3511" s="2">
        <v>0</v>
      </c>
      <c r="J3511" s="2"/>
      <c r="K3511" s="4">
        <v>5000</v>
      </c>
      <c r="L3511" s="2"/>
      <c r="M3511" s="4">
        <f>4700000-5000</f>
        <v>4695000</v>
      </c>
      <c r="N3511" s="2"/>
      <c r="O3511" s="4">
        <v>0</v>
      </c>
      <c r="P3511" s="2"/>
      <c r="Q3511" s="4">
        <f t="shared" si="100"/>
        <v>4695000</v>
      </c>
      <c r="R3511" s="3"/>
      <c r="T3511" s="5"/>
      <c r="U3511" s="3"/>
      <c r="V3511" s="3"/>
      <c r="W3511" s="3"/>
      <c r="X3511" s="3"/>
      <c r="Y3511" s="3"/>
      <c r="Z3511" s="3"/>
      <c r="AA3511" s="3"/>
      <c r="AB3511" s="3"/>
      <c r="AC3511" s="3"/>
      <c r="AD3511" s="3"/>
      <c r="AE3511" s="3"/>
      <c r="AF3511" s="3"/>
      <c r="AG3511" s="3"/>
      <c r="AH3511" s="3"/>
    </row>
    <row r="3512" spans="1:34" s="4" customFormat="1" ht="11.85" customHeight="1" x14ac:dyDescent="0.2">
      <c r="A3512" s="3" t="s">
        <v>1460</v>
      </c>
      <c r="B3512" s="3"/>
      <c r="C3512" s="2">
        <v>0</v>
      </c>
      <c r="D3512" s="2"/>
      <c r="E3512" s="2">
        <v>0</v>
      </c>
      <c r="F3512" s="2"/>
      <c r="G3512" s="2">
        <v>0</v>
      </c>
      <c r="H3512" s="2"/>
      <c r="I3512" s="2">
        <v>0</v>
      </c>
      <c r="J3512" s="2"/>
      <c r="K3512" s="4">
        <v>13375000</v>
      </c>
      <c r="L3512" s="2"/>
      <c r="M3512" s="4">
        <v>0</v>
      </c>
      <c r="N3512" s="2"/>
      <c r="O3512" s="4">
        <v>0</v>
      </c>
      <c r="P3512" s="2"/>
      <c r="Q3512" s="4">
        <f t="shared" si="100"/>
        <v>0</v>
      </c>
      <c r="R3512" s="3"/>
      <c r="T3512" s="5"/>
      <c r="U3512" s="3"/>
      <c r="V3512" s="3"/>
      <c r="W3512" s="3"/>
      <c r="X3512" s="3"/>
      <c r="Y3512" s="3"/>
      <c r="Z3512" s="3"/>
      <c r="AA3512" s="3"/>
      <c r="AB3512" s="3"/>
      <c r="AC3512" s="3"/>
      <c r="AD3512" s="3"/>
      <c r="AE3512" s="3"/>
      <c r="AF3512" s="3"/>
      <c r="AG3512" s="3"/>
      <c r="AH3512" s="3"/>
    </row>
    <row r="3513" spans="1:34" s="4" customFormat="1" ht="11.85" customHeight="1" x14ac:dyDescent="0.2">
      <c r="A3513" s="3" t="s">
        <v>1461</v>
      </c>
      <c r="B3513" s="3"/>
      <c r="C3513" s="2">
        <v>0</v>
      </c>
      <c r="D3513" s="2"/>
      <c r="E3513" s="2">
        <v>0</v>
      </c>
      <c r="F3513" s="2"/>
      <c r="G3513" s="2">
        <v>0</v>
      </c>
      <c r="H3513" s="2"/>
      <c r="I3513" s="2">
        <v>82000</v>
      </c>
      <c r="J3513" s="2"/>
      <c r="K3513" s="4">
        <v>0</v>
      </c>
      <c r="L3513" s="2"/>
      <c r="M3513" s="4">
        <v>0</v>
      </c>
      <c r="N3513" s="2"/>
      <c r="O3513" s="4">
        <v>0</v>
      </c>
      <c r="P3513" s="2"/>
      <c r="Q3513" s="4">
        <f t="shared" si="100"/>
        <v>0</v>
      </c>
      <c r="R3513" s="3"/>
      <c r="T3513" s="5"/>
      <c r="U3513" s="3"/>
      <c r="V3513" s="3"/>
      <c r="W3513" s="3"/>
      <c r="X3513" s="3"/>
      <c r="Y3513" s="3"/>
      <c r="Z3513" s="3"/>
      <c r="AA3513" s="3"/>
      <c r="AB3513" s="3"/>
      <c r="AC3513" s="3"/>
      <c r="AD3513" s="3"/>
      <c r="AE3513" s="3"/>
      <c r="AF3513" s="3"/>
      <c r="AG3513" s="3"/>
      <c r="AH3513" s="3"/>
    </row>
    <row r="3514" spans="1:34" s="4" customFormat="1" ht="11.85" customHeight="1" x14ac:dyDescent="0.2">
      <c r="A3514" s="3" t="s">
        <v>1462</v>
      </c>
      <c r="B3514" s="3"/>
      <c r="C3514" s="2">
        <v>0</v>
      </c>
      <c r="D3514" s="2"/>
      <c r="E3514" s="2">
        <v>0</v>
      </c>
      <c r="F3514" s="2"/>
      <c r="G3514" s="2">
        <v>0</v>
      </c>
      <c r="H3514" s="2"/>
      <c r="I3514" s="2">
        <v>517000</v>
      </c>
      <c r="J3514" s="2"/>
      <c r="K3514" s="4">
        <v>0</v>
      </c>
      <c r="L3514" s="2"/>
      <c r="M3514" s="4">
        <v>0</v>
      </c>
      <c r="N3514" s="2"/>
      <c r="O3514" s="4">
        <v>0</v>
      </c>
      <c r="P3514" s="2"/>
      <c r="Q3514" s="4">
        <f t="shared" si="100"/>
        <v>0</v>
      </c>
      <c r="R3514" s="3"/>
      <c r="T3514" s="5"/>
      <c r="U3514" s="3"/>
      <c r="V3514" s="3"/>
      <c r="W3514" s="3"/>
      <c r="X3514" s="3"/>
      <c r="Y3514" s="3"/>
      <c r="Z3514" s="3"/>
      <c r="AA3514" s="3"/>
      <c r="AB3514" s="3"/>
      <c r="AC3514" s="3"/>
      <c r="AD3514" s="3"/>
      <c r="AE3514" s="3"/>
      <c r="AF3514" s="3"/>
      <c r="AG3514" s="3"/>
      <c r="AH3514" s="3"/>
    </row>
    <row r="3515" spans="1:34" s="4" customFormat="1" ht="11.85" customHeight="1" x14ac:dyDescent="0.2">
      <c r="A3515" s="3" t="s">
        <v>1463</v>
      </c>
      <c r="B3515" s="3"/>
      <c r="C3515" s="2">
        <v>0</v>
      </c>
      <c r="D3515" s="2"/>
      <c r="E3515" s="2">
        <v>0</v>
      </c>
      <c r="F3515" s="2"/>
      <c r="G3515" s="2">
        <v>0</v>
      </c>
      <c r="H3515" s="2"/>
      <c r="I3515" s="2">
        <v>279000</v>
      </c>
      <c r="J3515" s="2"/>
      <c r="K3515" s="4">
        <v>0</v>
      </c>
      <c r="L3515" s="2"/>
      <c r="M3515" s="4">
        <v>0</v>
      </c>
      <c r="N3515" s="2"/>
      <c r="O3515" s="4">
        <v>0</v>
      </c>
      <c r="P3515" s="2"/>
      <c r="Q3515" s="4">
        <f t="shared" si="100"/>
        <v>0</v>
      </c>
      <c r="R3515" s="3"/>
      <c r="T3515" s="5"/>
      <c r="U3515" s="3"/>
      <c r="V3515" s="3"/>
      <c r="W3515" s="3"/>
      <c r="X3515" s="3"/>
      <c r="Y3515" s="3"/>
      <c r="Z3515" s="3"/>
      <c r="AA3515" s="3"/>
      <c r="AB3515" s="3"/>
      <c r="AC3515" s="3"/>
      <c r="AD3515" s="3"/>
      <c r="AE3515" s="3"/>
      <c r="AF3515" s="3"/>
      <c r="AG3515" s="3"/>
      <c r="AH3515" s="3"/>
    </row>
    <row r="3516" spans="1:34" s="4" customFormat="1" ht="11.85" customHeight="1" x14ac:dyDescent="0.2">
      <c r="A3516" s="3" t="s">
        <v>1464</v>
      </c>
      <c r="B3516" s="3"/>
      <c r="C3516" s="15">
        <v>0</v>
      </c>
      <c r="D3516" s="2"/>
      <c r="E3516" s="15">
        <v>0</v>
      </c>
      <c r="F3516" s="2"/>
      <c r="G3516" s="15">
        <v>0</v>
      </c>
      <c r="H3516" s="2"/>
      <c r="I3516" s="15">
        <v>27822000</v>
      </c>
      <c r="J3516" s="2"/>
      <c r="K3516" s="16">
        <v>0</v>
      </c>
      <c r="L3516" s="2"/>
      <c r="M3516" s="16">
        <v>0</v>
      </c>
      <c r="N3516" s="2"/>
      <c r="O3516" s="16">
        <v>0</v>
      </c>
      <c r="P3516" s="2"/>
      <c r="Q3516" s="16">
        <f t="shared" si="100"/>
        <v>0</v>
      </c>
      <c r="R3516" s="3"/>
      <c r="T3516" s="5"/>
      <c r="U3516" s="3"/>
      <c r="V3516" s="3"/>
      <c r="W3516" s="3"/>
      <c r="X3516" s="3"/>
      <c r="Y3516" s="3"/>
      <c r="Z3516" s="3"/>
      <c r="AA3516" s="3"/>
      <c r="AB3516" s="3"/>
      <c r="AC3516" s="3"/>
      <c r="AD3516" s="3"/>
      <c r="AE3516" s="3"/>
      <c r="AF3516" s="3"/>
      <c r="AG3516" s="3"/>
      <c r="AH3516" s="3"/>
    </row>
    <row r="3517" spans="1:34" s="4" customFormat="1" ht="11.85" customHeight="1" x14ac:dyDescent="0.2">
      <c r="A3517" s="3" t="s">
        <v>287</v>
      </c>
      <c r="B3517" s="3"/>
      <c r="C3517" s="2">
        <f>SUM(C3510:C3516)</f>
        <v>0</v>
      </c>
      <c r="D3517" s="2"/>
      <c r="E3517" s="2">
        <f>SUM(E3510:E3516)</f>
        <v>0</v>
      </c>
      <c r="F3517" s="2"/>
      <c r="G3517" s="2">
        <f>SUM(G3510:G3516)</f>
        <v>0</v>
      </c>
      <c r="H3517" s="2"/>
      <c r="I3517" s="2">
        <f>SUM(I3510:I3516)</f>
        <v>28700000</v>
      </c>
      <c r="J3517" s="2"/>
      <c r="K3517" s="2">
        <f>SUM(K3510:K3516)</f>
        <v>13685537</v>
      </c>
      <c r="L3517" s="2"/>
      <c r="M3517" s="44">
        <f>SUM(M3510:M3516)</f>
        <v>15219463</v>
      </c>
      <c r="N3517" s="2"/>
      <c r="O3517" s="2">
        <f>SUM(O3510:O3516)</f>
        <v>0</v>
      </c>
      <c r="P3517" s="2"/>
      <c r="Q3517" s="2">
        <f>SUM(Q3510:Q3516)</f>
        <v>15219463</v>
      </c>
      <c r="R3517" s="3"/>
      <c r="T3517" s="5"/>
      <c r="U3517" s="3"/>
      <c r="V3517" s="3"/>
      <c r="W3517" s="3"/>
      <c r="X3517" s="3"/>
      <c r="Y3517" s="3"/>
      <c r="Z3517" s="3"/>
      <c r="AA3517" s="3"/>
      <c r="AB3517" s="3"/>
      <c r="AC3517" s="3"/>
      <c r="AD3517" s="3"/>
      <c r="AE3517" s="3"/>
      <c r="AF3517" s="3"/>
      <c r="AG3517" s="3"/>
      <c r="AH3517" s="3"/>
    </row>
    <row r="3518" spans="1:34" s="4" customFormat="1" ht="11.85" customHeight="1" x14ac:dyDescent="0.2">
      <c r="A3518" s="3"/>
      <c r="B3518" s="3"/>
      <c r="C3518" s="2"/>
      <c r="D3518" s="3"/>
      <c r="E3518" s="2"/>
      <c r="F3518" s="3"/>
      <c r="G3518" s="2"/>
      <c r="H3518" s="3"/>
      <c r="I3518" s="2"/>
      <c r="J3518" s="3"/>
      <c r="L3518" s="3"/>
      <c r="N3518" s="3"/>
      <c r="P3518" s="3"/>
      <c r="R3518" s="3"/>
      <c r="T3518" s="5"/>
      <c r="U3518" s="3"/>
      <c r="V3518" s="3"/>
      <c r="W3518" s="3"/>
      <c r="X3518" s="3"/>
      <c r="Y3518" s="3"/>
      <c r="Z3518" s="3"/>
      <c r="AA3518" s="3"/>
      <c r="AB3518" s="3"/>
      <c r="AC3518" s="3"/>
      <c r="AD3518" s="3"/>
      <c r="AE3518" s="3"/>
      <c r="AF3518" s="3"/>
      <c r="AG3518" s="3"/>
      <c r="AH3518" s="3"/>
    </row>
    <row r="3519" spans="1:34" s="4" customFormat="1" ht="11.85" customHeight="1" x14ac:dyDescent="0.2">
      <c r="A3519" s="3"/>
      <c r="B3519" s="3"/>
      <c r="C3519" s="2"/>
      <c r="D3519" s="2"/>
      <c r="E3519" s="2"/>
      <c r="F3519" s="2"/>
      <c r="G3519" s="2"/>
      <c r="H3519" s="2"/>
      <c r="I3519" s="2"/>
      <c r="J3519" s="2"/>
      <c r="L3519" s="2"/>
      <c r="N3519" s="2"/>
      <c r="P3519" s="2"/>
      <c r="R3519" s="3"/>
      <c r="T3519" s="5"/>
      <c r="U3519" s="3"/>
      <c r="V3519" s="3"/>
      <c r="W3519" s="3"/>
      <c r="X3519" s="3"/>
      <c r="Y3519" s="3"/>
      <c r="Z3519" s="3"/>
      <c r="AA3519" s="3"/>
      <c r="AB3519" s="3"/>
      <c r="AC3519" s="3"/>
      <c r="AD3519" s="3"/>
      <c r="AE3519" s="3"/>
      <c r="AF3519" s="3"/>
      <c r="AG3519" s="3"/>
      <c r="AH3519" s="3"/>
    </row>
    <row r="3520" spans="1:34" ht="11.85" hidden="1" customHeight="1" x14ac:dyDescent="0.2">
      <c r="A3520" s="13" t="s">
        <v>314</v>
      </c>
      <c r="D3520" s="2"/>
      <c r="F3520" s="2"/>
      <c r="H3520" s="2"/>
      <c r="J3520" s="2"/>
      <c r="L3520" s="2"/>
      <c r="N3520" s="2"/>
      <c r="P3520" s="2"/>
    </row>
    <row r="3521" spans="1:22" ht="11.85" hidden="1" customHeight="1" x14ac:dyDescent="0.2">
      <c r="A3521" s="3" t="s">
        <v>1465</v>
      </c>
      <c r="C3521" s="15">
        <v>0</v>
      </c>
      <c r="D3521" s="2"/>
      <c r="E3521" s="15">
        <v>0</v>
      </c>
      <c r="F3521" s="2"/>
      <c r="G3521" s="15">
        <v>0</v>
      </c>
      <c r="H3521" s="2"/>
      <c r="I3521" s="15">
        <v>0</v>
      </c>
      <c r="J3521" s="2"/>
      <c r="K3521" s="16">
        <v>0</v>
      </c>
      <c r="L3521" s="2"/>
      <c r="M3521" s="16">
        <v>0</v>
      </c>
      <c r="N3521" s="2"/>
      <c r="O3521" s="16">
        <v>0</v>
      </c>
      <c r="P3521" s="2"/>
      <c r="Q3521" s="16">
        <f>M3521+O3521</f>
        <v>0</v>
      </c>
    </row>
    <row r="3522" spans="1:22" ht="11.85" hidden="1" customHeight="1" x14ac:dyDescent="0.2">
      <c r="A3522" s="3" t="s">
        <v>318</v>
      </c>
      <c r="C3522" s="2">
        <f>SUM(C3521:C3521)</f>
        <v>0</v>
      </c>
      <c r="D3522" s="2"/>
      <c r="E3522" s="2">
        <f>SUM(E3521:E3521)</f>
        <v>0</v>
      </c>
      <c r="F3522" s="2"/>
      <c r="G3522" s="2">
        <f>SUM(G3521:G3521)</f>
        <v>0</v>
      </c>
      <c r="H3522" s="2"/>
      <c r="I3522" s="2">
        <f>SUM(I3521:I3521)</f>
        <v>0</v>
      </c>
      <c r="J3522" s="2"/>
      <c r="K3522" s="4">
        <f>SUM(K3521:K3521)</f>
        <v>0</v>
      </c>
      <c r="L3522" s="2"/>
      <c r="M3522" s="4">
        <f>SUM(M3521:M3521)</f>
        <v>0</v>
      </c>
      <c r="N3522" s="2"/>
      <c r="O3522" s="4">
        <f>SUM(O3521:O3521)</f>
        <v>0</v>
      </c>
      <c r="P3522" s="2"/>
      <c r="Q3522" s="4">
        <f>SUM(Q3521:Q3521)</f>
        <v>0</v>
      </c>
      <c r="V3522" s="39"/>
    </row>
    <row r="3523" spans="1:22" ht="11.85" hidden="1" customHeight="1" x14ac:dyDescent="0.2">
      <c r="D3523" s="2"/>
      <c r="F3523" s="2"/>
      <c r="H3523" s="2"/>
      <c r="J3523" s="2"/>
      <c r="L3523" s="2"/>
      <c r="N3523" s="2"/>
      <c r="P3523" s="2"/>
      <c r="T3523" s="14"/>
    </row>
    <row r="3524" spans="1:22" ht="11.85" customHeight="1" x14ac:dyDescent="0.2">
      <c r="A3524" s="3" t="s">
        <v>1466</v>
      </c>
      <c r="C3524" s="2">
        <f>+C3517</f>
        <v>0</v>
      </c>
      <c r="D3524" s="2"/>
      <c r="E3524" s="2">
        <f>+E3517</f>
        <v>0</v>
      </c>
      <c r="F3524" s="2"/>
      <c r="G3524" s="2">
        <f>+G3517</f>
        <v>0</v>
      </c>
      <c r="H3524" s="2"/>
      <c r="I3524" s="2">
        <f>+I3517</f>
        <v>28700000</v>
      </c>
      <c r="J3524" s="2"/>
      <c r="K3524" s="2">
        <f>+K3517</f>
        <v>13685537</v>
      </c>
      <c r="L3524" s="2"/>
      <c r="M3524" s="2">
        <f>+M3517</f>
        <v>15219463</v>
      </c>
      <c r="N3524" s="2"/>
      <c r="O3524" s="2">
        <f>+O3517</f>
        <v>0</v>
      </c>
      <c r="P3524" s="2"/>
      <c r="Q3524" s="2">
        <f>+Q3517</f>
        <v>15219463</v>
      </c>
      <c r="R3524" s="2"/>
      <c r="U3524" s="17"/>
    </row>
    <row r="3525" spans="1:22" ht="11.85" customHeight="1" x14ac:dyDescent="0.2">
      <c r="D3525" s="2"/>
      <c r="F3525" s="2"/>
      <c r="H3525" s="2"/>
      <c r="J3525" s="2"/>
      <c r="L3525" s="2"/>
      <c r="N3525" s="2"/>
      <c r="P3525" s="2"/>
      <c r="T3525" s="14"/>
    </row>
    <row r="3526" spans="1:22" ht="11.85" customHeight="1" x14ac:dyDescent="0.2">
      <c r="D3526" s="2"/>
      <c r="F3526" s="2"/>
      <c r="H3526" s="2"/>
      <c r="J3526" s="2"/>
      <c r="L3526" s="2"/>
      <c r="N3526" s="2"/>
      <c r="P3526" s="2"/>
    </row>
    <row r="3527" spans="1:22" ht="11.85" customHeight="1" x14ac:dyDescent="0.2">
      <c r="D3527" s="2"/>
      <c r="F3527" s="2"/>
      <c r="H3527" s="2"/>
      <c r="J3527" s="2"/>
      <c r="L3527" s="2"/>
      <c r="N3527" s="2"/>
      <c r="P3527" s="2"/>
    </row>
    <row r="3528" spans="1:22" ht="11.85" customHeight="1" x14ac:dyDescent="0.2">
      <c r="D3528" s="2"/>
      <c r="F3528" s="2"/>
      <c r="H3528" s="2"/>
      <c r="J3528" s="2"/>
      <c r="L3528" s="2"/>
      <c r="N3528" s="2"/>
      <c r="P3528" s="2"/>
    </row>
    <row r="3529" spans="1:22" ht="11.85" customHeight="1" x14ac:dyDescent="0.2">
      <c r="D3529" s="2"/>
      <c r="F3529" s="2"/>
      <c r="H3529" s="2"/>
      <c r="J3529" s="2"/>
      <c r="L3529" s="2"/>
      <c r="N3529" s="2"/>
      <c r="P3529" s="2"/>
    </row>
    <row r="3530" spans="1:22" ht="11.85" customHeight="1" x14ac:dyDescent="0.2">
      <c r="D3530" s="2"/>
      <c r="F3530" s="2"/>
      <c r="H3530" s="2"/>
      <c r="J3530" s="2"/>
      <c r="L3530" s="2"/>
      <c r="N3530" s="2"/>
      <c r="P3530" s="2"/>
    </row>
    <row r="3531" spans="1:22" ht="11.25" customHeight="1" x14ac:dyDescent="0.2">
      <c r="A3531" s="1"/>
      <c r="B3531" s="1"/>
      <c r="E3531" s="2" t="str">
        <f>$E$1</f>
        <v>CITY OF BRADY</v>
      </c>
    </row>
    <row r="3532" spans="1:22" ht="11.25" customHeight="1" x14ac:dyDescent="0.2">
      <c r="E3532" s="2" t="str">
        <f>$E$2</f>
        <v>BUDGET REPORT</v>
      </c>
    </row>
    <row r="3533" spans="1:22" ht="11.25" customHeight="1" x14ac:dyDescent="0.2">
      <c r="E3533" s="2" t="str">
        <f>$E$3</f>
        <v>FISCAL YEAR 2019 - 2020</v>
      </c>
    </row>
    <row r="3534" spans="1:22" ht="11.25" customHeight="1" x14ac:dyDescent="0.2">
      <c r="A3534" s="3" t="s">
        <v>1449</v>
      </c>
    </row>
    <row r="3535" spans="1:22" ht="11.25" customHeight="1" x14ac:dyDescent="0.2"/>
    <row r="3536" spans="1:22" ht="11.25" customHeight="1" x14ac:dyDescent="0.2">
      <c r="I3536" s="55" t="str">
        <f>$I$6</f>
        <v>(----- 2018-2019 ------)</v>
      </c>
      <c r="J3536" s="55"/>
      <c r="K3536" s="55"/>
      <c r="L3536" s="6"/>
      <c r="M3536" s="55" t="str">
        <f>$M$6</f>
        <v>2019-2020</v>
      </c>
      <c r="N3536" s="55"/>
      <c r="O3536" s="55"/>
      <c r="P3536" s="55"/>
      <c r="Q3536" s="55"/>
    </row>
    <row r="3537" spans="1:20" ht="11.25" customHeight="1" x14ac:dyDescent="0.2">
      <c r="C3537" s="7" t="str">
        <f>$C$7</f>
        <v>2015-2016</v>
      </c>
      <c r="D3537" s="6"/>
      <c r="E3537" s="7" t="str">
        <f>$E$7</f>
        <v>2016-2017</v>
      </c>
      <c r="F3537" s="6"/>
      <c r="G3537" s="7" t="str">
        <f>$G$7</f>
        <v>2017-2018</v>
      </c>
      <c r="H3537" s="6"/>
      <c r="I3537" s="7" t="s">
        <v>9</v>
      </c>
      <c r="J3537" s="6"/>
      <c r="K3537" s="8" t="str">
        <f>+$K$7</f>
        <v>PROJECTED</v>
      </c>
      <c r="L3537" s="6"/>
      <c r="M3537" s="8" t="str">
        <f>$M$7</f>
        <v>2019-2020</v>
      </c>
      <c r="N3537" s="6"/>
      <c r="O3537" s="8" t="str">
        <f>$O$7</f>
        <v>2019-2020</v>
      </c>
      <c r="P3537" s="6"/>
      <c r="Q3537" s="8" t="str">
        <f>$Q$7</f>
        <v>APPROVED</v>
      </c>
    </row>
    <row r="3538" spans="1:20" ht="11.25" customHeight="1" x14ac:dyDescent="0.2">
      <c r="A3538" s="9" t="s">
        <v>257</v>
      </c>
      <c r="C3538" s="10" t="s">
        <v>12</v>
      </c>
      <c r="D3538" s="6"/>
      <c r="E3538" s="10" t="s">
        <v>12</v>
      </c>
      <c r="F3538" s="6"/>
      <c r="G3538" s="10" t="s">
        <v>12</v>
      </c>
      <c r="H3538" s="6"/>
      <c r="I3538" s="10" t="s">
        <v>13</v>
      </c>
      <c r="J3538" s="6"/>
      <c r="K3538" s="11" t="s">
        <v>13</v>
      </c>
      <c r="L3538" s="6"/>
      <c r="M3538" s="11" t="str">
        <f>$M$8</f>
        <v>BASE</v>
      </c>
      <c r="N3538" s="6"/>
      <c r="O3538" s="11" t="str">
        <f>$O$8</f>
        <v>SUPPLEMENTAL</v>
      </c>
      <c r="P3538" s="6"/>
      <c r="Q3538" s="11" t="str">
        <f>$Q$8</f>
        <v>BUDGET</v>
      </c>
    </row>
    <row r="3539" spans="1:20" s="45" customFormat="1" ht="10.15" customHeight="1" x14ac:dyDescent="0.25">
      <c r="C3539" s="46"/>
      <c r="E3539" s="46"/>
      <c r="G3539" s="46"/>
      <c r="I3539" s="46"/>
      <c r="K3539" s="47"/>
      <c r="M3539" s="47"/>
      <c r="O3539" s="47"/>
      <c r="Q3539" s="47"/>
      <c r="S3539" s="47"/>
      <c r="T3539" s="5"/>
    </row>
    <row r="3540" spans="1:20" s="45" customFormat="1" ht="11.25" customHeight="1" x14ac:dyDescent="0.25">
      <c r="C3540" s="46"/>
      <c r="D3540" s="46"/>
      <c r="E3540" s="46"/>
      <c r="F3540" s="46"/>
      <c r="G3540" s="46"/>
      <c r="H3540" s="46"/>
      <c r="I3540" s="46"/>
      <c r="J3540" s="46"/>
      <c r="K3540" s="47"/>
      <c r="L3540" s="46"/>
      <c r="M3540" s="47"/>
      <c r="N3540" s="46"/>
      <c r="O3540" s="47"/>
      <c r="P3540" s="46"/>
      <c r="Q3540" s="47"/>
      <c r="S3540" s="47"/>
      <c r="T3540" s="5"/>
    </row>
    <row r="3541" spans="1:20" s="45" customFormat="1" ht="11.25" customHeight="1" thickBot="1" x14ac:dyDescent="0.3">
      <c r="A3541" s="3" t="s">
        <v>1081</v>
      </c>
      <c r="B3541" s="3"/>
      <c r="C3541" s="27">
        <f>+C3524</f>
        <v>0</v>
      </c>
      <c r="D3541" s="2"/>
      <c r="E3541" s="27">
        <f>+E3524</f>
        <v>0</v>
      </c>
      <c r="F3541" s="2"/>
      <c r="G3541" s="27">
        <f>+G3524</f>
        <v>0</v>
      </c>
      <c r="H3541" s="2"/>
      <c r="I3541" s="27">
        <f>+I3524</f>
        <v>28700000</v>
      </c>
      <c r="J3541" s="2"/>
      <c r="K3541" s="27">
        <f>+K3524</f>
        <v>13685537</v>
      </c>
      <c r="L3541" s="2"/>
      <c r="M3541" s="27">
        <f>+M3524</f>
        <v>15219463</v>
      </c>
      <c r="N3541" s="2"/>
      <c r="O3541" s="27">
        <f>+O3524</f>
        <v>0</v>
      </c>
      <c r="P3541" s="2"/>
      <c r="Q3541" s="27">
        <f>+Q3524</f>
        <v>15219463</v>
      </c>
      <c r="R3541" s="3"/>
      <c r="S3541" s="47"/>
      <c r="T3541" s="5"/>
    </row>
    <row r="3542" spans="1:20" s="45" customFormat="1" ht="11.25" customHeight="1" thickTop="1" x14ac:dyDescent="0.25">
      <c r="A3542" s="3"/>
      <c r="B3542" s="3"/>
      <c r="C3542" s="2"/>
      <c r="D3542" s="2"/>
      <c r="E3542" s="2"/>
      <c r="F3542" s="2"/>
      <c r="G3542" s="2"/>
      <c r="H3542" s="2"/>
      <c r="I3542" s="2"/>
      <c r="J3542" s="2"/>
      <c r="K3542" s="4"/>
      <c r="L3542" s="2"/>
      <c r="M3542" s="4"/>
      <c r="N3542" s="2"/>
      <c r="O3542" s="4"/>
      <c r="P3542" s="2"/>
      <c r="Q3542" s="4"/>
      <c r="R3542" s="3"/>
      <c r="S3542" s="47"/>
      <c r="T3542" s="5"/>
    </row>
    <row r="3543" spans="1:20" s="45" customFormat="1" ht="11.25" customHeight="1" thickBot="1" x14ac:dyDescent="0.3">
      <c r="A3543" s="3" t="s">
        <v>1082</v>
      </c>
      <c r="B3543" s="3"/>
      <c r="C3543" s="27">
        <f>C3478-C3541</f>
        <v>0</v>
      </c>
      <c r="D3543" s="2"/>
      <c r="E3543" s="27">
        <f>E3478-E3541</f>
        <v>0</v>
      </c>
      <c r="F3543" s="2"/>
      <c r="G3543" s="27">
        <f>G3478-G3541</f>
        <v>0</v>
      </c>
      <c r="H3543" s="2"/>
      <c r="I3543" s="27">
        <f>I3478-I3541</f>
        <v>0</v>
      </c>
      <c r="J3543" s="2"/>
      <c r="K3543" s="27">
        <f>K3478-K3541</f>
        <v>15219463</v>
      </c>
      <c r="L3543" s="2"/>
      <c r="M3543" s="27">
        <f>M3478-M3541</f>
        <v>-15219463</v>
      </c>
      <c r="N3543" s="2"/>
      <c r="O3543" s="27">
        <f>O3478-O3541</f>
        <v>0</v>
      </c>
      <c r="P3543" s="2"/>
      <c r="Q3543" s="27">
        <f>Q3478-Q3541</f>
        <v>-15219463</v>
      </c>
      <c r="R3543" s="3"/>
      <c r="S3543" s="47"/>
      <c r="T3543" s="5"/>
    </row>
    <row r="3544" spans="1:20" s="45" customFormat="1" ht="11.25" customHeight="1" thickTop="1" x14ac:dyDescent="0.25">
      <c r="A3544" s="3"/>
      <c r="B3544" s="3"/>
      <c r="C3544" s="2"/>
      <c r="D3544" s="2"/>
      <c r="E3544" s="2"/>
      <c r="F3544" s="2"/>
      <c r="G3544" s="2"/>
      <c r="H3544" s="2"/>
      <c r="I3544" s="2"/>
      <c r="J3544" s="2"/>
      <c r="K3544" s="4"/>
      <c r="L3544" s="2"/>
      <c r="M3544" s="4"/>
      <c r="N3544" s="2"/>
      <c r="O3544" s="4"/>
      <c r="P3544" s="2"/>
      <c r="Q3544" s="4"/>
      <c r="R3544" s="3"/>
      <c r="S3544" s="47"/>
      <c r="T3544" s="5"/>
    </row>
    <row r="3545" spans="1:20" s="45" customFormat="1" ht="11.25" customHeight="1" x14ac:dyDescent="0.25">
      <c r="A3545" s="3"/>
      <c r="B3545" s="3"/>
      <c r="C3545" s="2"/>
      <c r="D3545" s="2"/>
      <c r="E3545" s="2"/>
      <c r="F3545" s="2"/>
      <c r="G3545" s="2"/>
      <c r="H3545" s="2"/>
      <c r="I3545" s="2"/>
      <c r="J3545" s="2"/>
      <c r="K3545" s="4"/>
      <c r="L3545" s="2"/>
      <c r="M3545" s="4"/>
      <c r="N3545" s="2"/>
      <c r="O3545" s="4"/>
      <c r="P3545" s="2"/>
      <c r="Q3545" s="4"/>
      <c r="R3545" s="3"/>
      <c r="S3545" s="47"/>
      <c r="T3545" s="5"/>
    </row>
    <row r="3546" spans="1:20" s="45" customFormat="1" ht="11.25" customHeight="1" x14ac:dyDescent="0.25">
      <c r="A3546" s="3" t="s">
        <v>1083</v>
      </c>
      <c r="B3546" s="3"/>
      <c r="C3546" s="2"/>
      <c r="D3546" s="2"/>
      <c r="E3546" s="2"/>
      <c r="F3546" s="2"/>
      <c r="G3546" s="2"/>
      <c r="H3546" s="2"/>
      <c r="I3546" s="2"/>
      <c r="J3546" s="2"/>
      <c r="K3546" s="4"/>
      <c r="L3546" s="2"/>
      <c r="M3546" s="4"/>
      <c r="N3546" s="2"/>
      <c r="O3546" s="4"/>
      <c r="P3546" s="2"/>
      <c r="Q3546" s="4"/>
      <c r="R3546" s="3"/>
      <c r="S3546" s="47"/>
      <c r="T3546" s="5"/>
    </row>
    <row r="3547" spans="1:20" s="45" customFormat="1" ht="11.25" customHeight="1" thickBot="1" x14ac:dyDescent="0.3">
      <c r="A3547" s="3" t="s">
        <v>17</v>
      </c>
      <c r="B3547" s="3"/>
      <c r="C3547" s="27">
        <f>C3463+C3478-C3524</f>
        <v>0</v>
      </c>
      <c r="D3547" s="2"/>
      <c r="E3547" s="27">
        <f>E3463+E3478-E3524</f>
        <v>0</v>
      </c>
      <c r="F3547" s="2"/>
      <c r="G3547" s="27">
        <f>G3463+G3478-G3524</f>
        <v>0</v>
      </c>
      <c r="H3547" s="2"/>
      <c r="I3547" s="27">
        <f>I3463+I3478-I3524</f>
        <v>0</v>
      </c>
      <c r="J3547" s="2"/>
      <c r="K3547" s="27">
        <f>K3463+K3478-K3524</f>
        <v>15219463</v>
      </c>
      <c r="L3547" s="2"/>
      <c r="M3547" s="27">
        <f>M3463+M3478-M3524</f>
        <v>0</v>
      </c>
      <c r="N3547" s="2"/>
      <c r="O3547" s="4"/>
      <c r="P3547" s="2"/>
      <c r="Q3547" s="27">
        <f>Q3463+Q3478-Q3524</f>
        <v>0</v>
      </c>
      <c r="R3547" s="3"/>
      <c r="S3547" s="47"/>
      <c r="T3547" s="5"/>
    </row>
    <row r="3548" spans="1:20" s="45" customFormat="1" ht="11.25" customHeight="1" thickTop="1" x14ac:dyDescent="0.25">
      <c r="A3548" s="3"/>
      <c r="B3548" s="3"/>
      <c r="C3548" s="2"/>
      <c r="D3548" s="2"/>
      <c r="E3548" s="2"/>
      <c r="F3548" s="2"/>
      <c r="G3548" s="2"/>
      <c r="H3548" s="2"/>
      <c r="I3548" s="2"/>
      <c r="J3548" s="2"/>
      <c r="K3548" s="4"/>
      <c r="L3548" s="2"/>
      <c r="M3548" s="4"/>
      <c r="N3548" s="2"/>
      <c r="O3548" s="4"/>
      <c r="P3548" s="2"/>
      <c r="Q3548" s="4"/>
      <c r="R3548" s="3"/>
      <c r="S3548" s="47"/>
      <c r="T3548" s="5"/>
    </row>
    <row r="3549" spans="1:20" s="45" customFormat="1" ht="11.25" customHeight="1" x14ac:dyDescent="0.25">
      <c r="C3549" s="46"/>
      <c r="E3549" s="46"/>
      <c r="G3549" s="46"/>
      <c r="I3549" s="46"/>
      <c r="K3549" s="47"/>
      <c r="M3549" s="47"/>
      <c r="O3549" s="47"/>
      <c r="Q3549" s="47"/>
      <c r="S3549" s="47"/>
      <c r="T3549" s="5"/>
    </row>
    <row r="3550" spans="1:20" s="45" customFormat="1" ht="11.25" customHeight="1" x14ac:dyDescent="0.25">
      <c r="C3550" s="46"/>
      <c r="E3550" s="46"/>
      <c r="G3550" s="46"/>
      <c r="I3550" s="46"/>
      <c r="K3550" s="47"/>
      <c r="M3550" s="47"/>
      <c r="O3550" s="47"/>
      <c r="Q3550" s="47"/>
      <c r="S3550" s="47"/>
      <c r="T3550" s="5"/>
    </row>
    <row r="3551" spans="1:20" s="45" customFormat="1" ht="11.25" customHeight="1" x14ac:dyDescent="0.25">
      <c r="C3551" s="46"/>
      <c r="E3551" s="46"/>
      <c r="G3551" s="46"/>
      <c r="I3551" s="46"/>
      <c r="K3551" s="47"/>
      <c r="M3551" s="47"/>
      <c r="O3551" s="47"/>
      <c r="Q3551" s="47"/>
      <c r="S3551" s="47"/>
      <c r="T3551" s="5"/>
    </row>
    <row r="3552" spans="1:20" s="45" customFormat="1" ht="11.25" customHeight="1" x14ac:dyDescent="0.25">
      <c r="C3552" s="46"/>
      <c r="E3552" s="46"/>
      <c r="G3552" s="46"/>
      <c r="I3552" s="46"/>
      <c r="K3552" s="47"/>
      <c r="M3552" s="47"/>
      <c r="O3552" s="47"/>
      <c r="Q3552" s="47"/>
      <c r="S3552" s="47"/>
      <c r="T3552" s="5"/>
    </row>
    <row r="3553" spans="1:34" s="45" customFormat="1" ht="11.25" customHeight="1" x14ac:dyDescent="0.25">
      <c r="C3553" s="46"/>
      <c r="E3553" s="46"/>
      <c r="G3553" s="46"/>
      <c r="I3553" s="46"/>
      <c r="K3553" s="47"/>
      <c r="M3553" s="47"/>
      <c r="O3553" s="47"/>
      <c r="Q3553" s="47"/>
      <c r="S3553" s="47"/>
      <c r="T3553" s="5"/>
    </row>
    <row r="3554" spans="1:34" s="45" customFormat="1" ht="11.25" customHeight="1" x14ac:dyDescent="0.25">
      <c r="C3554" s="46"/>
      <c r="E3554" s="46"/>
      <c r="G3554" s="46"/>
      <c r="I3554" s="46"/>
      <c r="K3554" s="47"/>
      <c r="M3554" s="47"/>
      <c r="O3554" s="47"/>
      <c r="Q3554" s="47"/>
      <c r="S3554" s="47"/>
      <c r="T3554" s="5"/>
    </row>
    <row r="3555" spans="1:34" s="45" customFormat="1" ht="11.25" customHeight="1" x14ac:dyDescent="0.25">
      <c r="C3555" s="46"/>
      <c r="E3555" s="46"/>
      <c r="G3555" s="46"/>
      <c r="I3555" s="46"/>
      <c r="K3555" s="47"/>
      <c r="M3555" s="47"/>
      <c r="O3555" s="47"/>
      <c r="Q3555" s="47"/>
      <c r="S3555" s="47"/>
      <c r="T3555" s="5"/>
    </row>
    <row r="3556" spans="1:34" s="45" customFormat="1" ht="11.25" customHeight="1" x14ac:dyDescent="0.25">
      <c r="C3556" s="46"/>
      <c r="E3556" s="46"/>
      <c r="G3556" s="46"/>
      <c r="I3556" s="46"/>
      <c r="K3556" s="47"/>
      <c r="M3556" s="47"/>
      <c r="O3556" s="47"/>
      <c r="Q3556" s="47"/>
      <c r="S3556" s="47"/>
      <c r="T3556" s="5"/>
    </row>
    <row r="3557" spans="1:34" s="45" customFormat="1" ht="11.25" customHeight="1" x14ac:dyDescent="0.25">
      <c r="C3557" s="46"/>
      <c r="E3557" s="46"/>
      <c r="G3557" s="46"/>
      <c r="I3557" s="46"/>
      <c r="K3557" s="47"/>
      <c r="M3557" s="47"/>
      <c r="O3557" s="47"/>
      <c r="Q3557" s="47"/>
      <c r="S3557" s="47"/>
      <c r="T3557" s="5"/>
    </row>
    <row r="3558" spans="1:34" s="45" customFormat="1" ht="11.25" customHeight="1" x14ac:dyDescent="0.25">
      <c r="C3558" s="46"/>
      <c r="E3558" s="46"/>
      <c r="G3558" s="46"/>
      <c r="I3558" s="46"/>
      <c r="K3558" s="47"/>
      <c r="M3558" s="47"/>
      <c r="O3558" s="47"/>
      <c r="Q3558" s="47"/>
      <c r="S3558" s="47"/>
      <c r="T3558" s="5"/>
    </row>
    <row r="3559" spans="1:34" s="45" customFormat="1" ht="11.25" customHeight="1" x14ac:dyDescent="0.25">
      <c r="C3559" s="46"/>
      <c r="E3559" s="46"/>
      <c r="G3559" s="46"/>
      <c r="I3559" s="46"/>
      <c r="K3559" s="47"/>
      <c r="M3559" s="47"/>
      <c r="O3559" s="47"/>
      <c r="Q3559" s="47"/>
      <c r="S3559" s="47"/>
      <c r="T3559" s="5"/>
    </row>
    <row r="3560" spans="1:34" ht="11.25" customHeight="1" x14ac:dyDescent="0.2"/>
    <row r="3561" spans="1:34" ht="11.25" customHeight="1" x14ac:dyDescent="0.2"/>
    <row r="3562" spans="1:34" ht="11.25" customHeight="1" x14ac:dyDescent="0.2"/>
    <row r="3563" spans="1:34" ht="11.25" customHeight="1" x14ac:dyDescent="0.2"/>
    <row r="3564" spans="1:34" ht="11.25" customHeight="1" x14ac:dyDescent="0.2"/>
    <row r="3565" spans="1:34" ht="11.25" customHeight="1" x14ac:dyDescent="0.2"/>
    <row r="3566" spans="1:34" ht="11.25" customHeight="1" x14ac:dyDescent="0.2"/>
    <row r="3567" spans="1:34" ht="11.25" customHeight="1" x14ac:dyDescent="0.2"/>
    <row r="3568" spans="1:34" s="4" customFormat="1" ht="11.25" customHeight="1" x14ac:dyDescent="0.2">
      <c r="A3568" s="1"/>
      <c r="B3568" s="1"/>
      <c r="C3568" s="2"/>
      <c r="D3568" s="3"/>
      <c r="E3568" s="2" t="str">
        <f>$E$1</f>
        <v>CITY OF BRADY</v>
      </c>
      <c r="F3568" s="3"/>
      <c r="G3568" s="2"/>
      <c r="H3568" s="3"/>
      <c r="I3568" s="2"/>
      <c r="J3568" s="3"/>
      <c r="L3568" s="3"/>
      <c r="N3568" s="3"/>
      <c r="P3568" s="3"/>
      <c r="R3568" s="3"/>
      <c r="T3568" s="5"/>
      <c r="U3568" s="3"/>
      <c r="V3568" s="3"/>
      <c r="W3568" s="3"/>
      <c r="X3568" s="3"/>
      <c r="Y3568" s="3"/>
      <c r="Z3568" s="3"/>
      <c r="AA3568" s="3"/>
      <c r="AB3568" s="3"/>
      <c r="AC3568" s="3"/>
      <c r="AD3568" s="3"/>
      <c r="AE3568" s="3"/>
      <c r="AF3568" s="3"/>
      <c r="AG3568" s="3"/>
      <c r="AH3568" s="3"/>
    </row>
    <row r="3569" spans="1:34" s="4" customFormat="1" ht="11.25" customHeight="1" x14ac:dyDescent="0.2">
      <c r="A3569" s="3"/>
      <c r="B3569" s="3"/>
      <c r="C3569" s="2"/>
      <c r="D3569" s="3"/>
      <c r="E3569" s="2" t="str">
        <f>$E$2</f>
        <v>BUDGET REPORT</v>
      </c>
      <c r="F3569" s="3"/>
      <c r="G3569" s="2"/>
      <c r="H3569" s="3"/>
      <c r="I3569" s="2"/>
      <c r="J3569" s="3"/>
      <c r="L3569" s="3"/>
      <c r="N3569" s="3"/>
      <c r="P3569" s="3"/>
      <c r="R3569" s="3"/>
      <c r="T3569" s="5"/>
      <c r="U3569" s="3"/>
      <c r="V3569" s="3"/>
      <c r="W3569" s="3"/>
      <c r="X3569" s="3"/>
      <c r="Y3569" s="3"/>
      <c r="Z3569" s="3"/>
      <c r="AA3569" s="3"/>
      <c r="AB3569" s="3"/>
      <c r="AC3569" s="3"/>
      <c r="AD3569" s="3"/>
      <c r="AE3569" s="3"/>
      <c r="AF3569" s="3"/>
      <c r="AG3569" s="3"/>
      <c r="AH3569" s="3"/>
    </row>
    <row r="3570" spans="1:34" s="4" customFormat="1" ht="11.25" customHeight="1" x14ac:dyDescent="0.2">
      <c r="A3570" s="3"/>
      <c r="B3570" s="3"/>
      <c r="C3570" s="2"/>
      <c r="D3570" s="3"/>
      <c r="E3570" s="2" t="str">
        <f>$E$3</f>
        <v>FISCAL YEAR 2019 - 2020</v>
      </c>
      <c r="F3570" s="3"/>
      <c r="G3570" s="2"/>
      <c r="H3570" s="3"/>
      <c r="I3570" s="2"/>
      <c r="J3570" s="3"/>
      <c r="L3570" s="3"/>
      <c r="N3570" s="3"/>
      <c r="P3570" s="3"/>
      <c r="R3570" s="3"/>
      <c r="T3570" s="5"/>
      <c r="U3570" s="3"/>
      <c r="V3570" s="3"/>
      <c r="W3570" s="3"/>
      <c r="X3570" s="3"/>
      <c r="Y3570" s="3"/>
      <c r="Z3570" s="3"/>
      <c r="AA3570" s="3"/>
      <c r="AB3570" s="3"/>
      <c r="AC3570" s="3"/>
      <c r="AD3570" s="3"/>
      <c r="AE3570" s="3"/>
      <c r="AF3570" s="3"/>
      <c r="AG3570" s="3"/>
      <c r="AH3570" s="3"/>
    </row>
    <row r="3571" spans="1:34" s="4" customFormat="1" ht="11.25" customHeight="1" x14ac:dyDescent="0.2">
      <c r="A3571" s="3" t="s">
        <v>1467</v>
      </c>
      <c r="B3571" s="3"/>
      <c r="C3571" s="2"/>
      <c r="D3571" s="3"/>
      <c r="E3571" s="2"/>
      <c r="F3571" s="3"/>
      <c r="G3571" s="2"/>
      <c r="H3571" s="3"/>
      <c r="I3571" s="2"/>
      <c r="J3571" s="3"/>
      <c r="L3571" s="3"/>
      <c r="N3571" s="3"/>
      <c r="P3571" s="3"/>
      <c r="R3571" s="3"/>
      <c r="T3571" s="5"/>
      <c r="U3571" s="3"/>
      <c r="V3571" s="3"/>
      <c r="W3571" s="3"/>
      <c r="X3571" s="3"/>
      <c r="Y3571" s="3"/>
      <c r="Z3571" s="3"/>
      <c r="AA3571" s="3"/>
      <c r="AB3571" s="3"/>
      <c r="AC3571" s="3"/>
      <c r="AD3571" s="3"/>
      <c r="AE3571" s="3"/>
      <c r="AF3571" s="3"/>
      <c r="AG3571" s="3"/>
      <c r="AH3571" s="3"/>
    </row>
    <row r="3572" spans="1:34" s="4" customFormat="1" ht="11.25" customHeight="1" x14ac:dyDescent="0.2">
      <c r="A3572" s="3"/>
      <c r="B3572" s="3"/>
      <c r="C3572" s="2"/>
      <c r="D3572" s="3"/>
      <c r="E3572" s="2"/>
      <c r="F3572" s="3"/>
      <c r="G3572" s="2"/>
      <c r="H3572" s="3"/>
      <c r="I3572" s="2"/>
      <c r="J3572" s="3"/>
      <c r="L3572" s="3"/>
      <c r="N3572" s="3"/>
      <c r="P3572" s="3"/>
      <c r="R3572" s="3"/>
      <c r="T3572" s="5"/>
      <c r="U3572" s="3"/>
      <c r="V3572" s="3"/>
      <c r="W3572" s="3"/>
      <c r="X3572" s="3"/>
      <c r="Y3572" s="3"/>
      <c r="Z3572" s="3"/>
      <c r="AA3572" s="3"/>
      <c r="AB3572" s="3"/>
      <c r="AC3572" s="3"/>
      <c r="AD3572" s="3"/>
      <c r="AE3572" s="3"/>
      <c r="AF3572" s="3"/>
      <c r="AG3572" s="3"/>
      <c r="AH3572" s="3"/>
    </row>
    <row r="3573" spans="1:34" s="4" customFormat="1" ht="11.25" customHeight="1" x14ac:dyDescent="0.2">
      <c r="A3573" s="3"/>
      <c r="B3573" s="3"/>
      <c r="C3573" s="2"/>
      <c r="D3573" s="3"/>
      <c r="E3573" s="2"/>
      <c r="F3573" s="3"/>
      <c r="G3573" s="2"/>
      <c r="H3573" s="3"/>
      <c r="I3573" s="55" t="str">
        <f>$I$6</f>
        <v>(----- 2018-2019 ------)</v>
      </c>
      <c r="J3573" s="55"/>
      <c r="K3573" s="55"/>
      <c r="L3573" s="6"/>
      <c r="M3573" s="55" t="str">
        <f>$M$6</f>
        <v>2019-2020</v>
      </c>
      <c r="N3573" s="55"/>
      <c r="O3573" s="55"/>
      <c r="P3573" s="55"/>
      <c r="Q3573" s="55"/>
      <c r="R3573" s="3"/>
      <c r="T3573" s="5"/>
      <c r="U3573" s="3"/>
      <c r="V3573" s="3"/>
      <c r="W3573" s="3"/>
      <c r="X3573" s="3"/>
      <c r="Y3573" s="3"/>
      <c r="Z3573" s="3"/>
      <c r="AA3573" s="3"/>
      <c r="AB3573" s="3"/>
      <c r="AC3573" s="3"/>
      <c r="AD3573" s="3"/>
      <c r="AE3573" s="3"/>
      <c r="AF3573" s="3"/>
      <c r="AG3573" s="3"/>
      <c r="AH3573" s="3"/>
    </row>
    <row r="3574" spans="1:34" s="4" customFormat="1" ht="11.25" customHeight="1" x14ac:dyDescent="0.2">
      <c r="A3574" s="3"/>
      <c r="B3574" s="3"/>
      <c r="C3574" s="7" t="str">
        <f>$C$7</f>
        <v>2015-2016</v>
      </c>
      <c r="D3574" s="6"/>
      <c r="E3574" s="7" t="str">
        <f>$E$7</f>
        <v>2016-2017</v>
      </c>
      <c r="F3574" s="6"/>
      <c r="G3574" s="7" t="str">
        <f>$G$7</f>
        <v>2017-2018</v>
      </c>
      <c r="H3574" s="6"/>
      <c r="I3574" s="7" t="s">
        <v>9</v>
      </c>
      <c r="J3574" s="6"/>
      <c r="K3574" s="8" t="str">
        <f>+$K$7</f>
        <v>PROJECTED</v>
      </c>
      <c r="L3574" s="6"/>
      <c r="M3574" s="8" t="str">
        <f>$M$7</f>
        <v>2019-2020</v>
      </c>
      <c r="N3574" s="6"/>
      <c r="O3574" s="8" t="str">
        <f>$O$7</f>
        <v>2019-2020</v>
      </c>
      <c r="P3574" s="6"/>
      <c r="Q3574" s="8" t="str">
        <f>$Q$7</f>
        <v>APPROVED</v>
      </c>
      <c r="R3574" s="3"/>
      <c r="T3574" s="5"/>
      <c r="U3574" s="3"/>
      <c r="V3574" s="3"/>
      <c r="W3574" s="3"/>
      <c r="X3574" s="3"/>
      <c r="Y3574" s="3"/>
      <c r="Z3574" s="3"/>
      <c r="AA3574" s="3"/>
      <c r="AB3574" s="3"/>
      <c r="AC3574" s="3"/>
      <c r="AD3574" s="3"/>
      <c r="AE3574" s="3"/>
      <c r="AF3574" s="3"/>
      <c r="AG3574" s="3"/>
      <c r="AH3574" s="3"/>
    </row>
    <row r="3575" spans="1:34" s="4" customFormat="1" ht="11.25" customHeight="1" x14ac:dyDescent="0.2">
      <c r="A3575" s="9"/>
      <c r="B3575" s="3"/>
      <c r="C3575" s="10" t="s">
        <v>12</v>
      </c>
      <c r="D3575" s="6"/>
      <c r="E3575" s="10" t="s">
        <v>12</v>
      </c>
      <c r="F3575" s="6"/>
      <c r="G3575" s="10" t="s">
        <v>12</v>
      </c>
      <c r="H3575" s="6"/>
      <c r="I3575" s="10" t="s">
        <v>13</v>
      </c>
      <c r="J3575" s="6"/>
      <c r="K3575" s="11" t="s">
        <v>13</v>
      </c>
      <c r="L3575" s="6"/>
      <c r="M3575" s="11" t="str">
        <f>$M$8</f>
        <v>BASE</v>
      </c>
      <c r="N3575" s="6"/>
      <c r="O3575" s="11" t="str">
        <f>$O$8</f>
        <v>SUPPLEMENTAL</v>
      </c>
      <c r="P3575" s="6"/>
      <c r="Q3575" s="11" t="str">
        <f>$Q$8</f>
        <v>BUDGET</v>
      </c>
      <c r="R3575" s="3"/>
      <c r="T3575" s="5"/>
      <c r="U3575" s="3"/>
      <c r="V3575" s="3"/>
      <c r="W3575" s="3"/>
      <c r="X3575" s="3"/>
      <c r="Y3575" s="3"/>
      <c r="Z3575" s="3"/>
      <c r="AA3575" s="3"/>
      <c r="AB3575" s="3"/>
      <c r="AC3575" s="3"/>
      <c r="AD3575" s="3"/>
      <c r="AE3575" s="3"/>
      <c r="AF3575" s="3"/>
      <c r="AG3575" s="3"/>
      <c r="AH3575" s="3"/>
    </row>
    <row r="3576" spans="1:34" s="4" customFormat="1" ht="11.25" customHeight="1" x14ac:dyDescent="0.2">
      <c r="A3576" s="3"/>
      <c r="B3576" s="3"/>
      <c r="C3576" s="2"/>
      <c r="D3576" s="3"/>
      <c r="E3576" s="2"/>
      <c r="F3576" s="3"/>
      <c r="G3576" s="2"/>
      <c r="H3576" s="3"/>
      <c r="I3576" s="2"/>
      <c r="J3576" s="3"/>
      <c r="L3576" s="3"/>
      <c r="N3576" s="3"/>
      <c r="P3576" s="3"/>
      <c r="R3576" s="3"/>
      <c r="T3576" s="5"/>
      <c r="U3576" s="3"/>
      <c r="V3576" s="3"/>
      <c r="W3576" s="3"/>
      <c r="X3576" s="3"/>
      <c r="Y3576" s="3"/>
      <c r="Z3576" s="3"/>
      <c r="AA3576" s="3"/>
      <c r="AB3576" s="3"/>
      <c r="AC3576" s="3"/>
      <c r="AD3576" s="3"/>
      <c r="AE3576" s="3"/>
      <c r="AF3576" s="3"/>
      <c r="AG3576" s="3"/>
      <c r="AH3576" s="3"/>
    </row>
    <row r="3577" spans="1:34" s="4" customFormat="1" ht="11.25" customHeight="1" x14ac:dyDescent="0.2">
      <c r="A3577" s="3" t="s">
        <v>16</v>
      </c>
      <c r="B3577" s="3"/>
      <c r="C3577" s="2"/>
      <c r="D3577" s="2"/>
      <c r="E3577" s="2"/>
      <c r="F3577" s="2"/>
      <c r="G3577" s="2"/>
      <c r="H3577" s="2"/>
      <c r="I3577" s="2"/>
      <c r="J3577" s="2"/>
      <c r="L3577" s="2"/>
      <c r="N3577" s="2"/>
      <c r="P3577" s="2"/>
      <c r="R3577" s="3"/>
      <c r="T3577" s="5"/>
      <c r="U3577" s="3"/>
      <c r="V3577" s="3"/>
      <c r="W3577" s="3"/>
      <c r="X3577" s="3"/>
      <c r="Y3577" s="3"/>
      <c r="Z3577" s="3"/>
      <c r="AA3577" s="3"/>
      <c r="AB3577" s="3"/>
      <c r="AC3577" s="3"/>
      <c r="AD3577" s="3"/>
      <c r="AE3577" s="3"/>
      <c r="AF3577" s="3"/>
      <c r="AG3577" s="3"/>
      <c r="AH3577" s="3"/>
    </row>
    <row r="3578" spans="1:34" s="4" customFormat="1" ht="11.25" customHeight="1" x14ac:dyDescent="0.2">
      <c r="A3578" s="3" t="s">
        <v>17</v>
      </c>
      <c r="B3578" s="3"/>
      <c r="C3578" s="2">
        <v>0</v>
      </c>
      <c r="D3578" s="2"/>
      <c r="E3578" s="2">
        <f>+C3661</f>
        <v>0</v>
      </c>
      <c r="F3578" s="2"/>
      <c r="G3578" s="2">
        <f>+E3661</f>
        <v>0</v>
      </c>
      <c r="H3578" s="2"/>
      <c r="I3578" s="2">
        <f>+G3661</f>
        <v>0</v>
      </c>
      <c r="J3578" s="2"/>
      <c r="K3578" s="4">
        <f>+I3578</f>
        <v>0</v>
      </c>
      <c r="L3578" s="2"/>
      <c r="M3578" s="2">
        <f>+K3661</f>
        <v>10435000</v>
      </c>
      <c r="N3578" s="2"/>
      <c r="P3578" s="2"/>
      <c r="Q3578" s="4">
        <f>+M3578</f>
        <v>10435000</v>
      </c>
      <c r="R3578" s="3"/>
      <c r="T3578" s="5"/>
      <c r="U3578" s="3"/>
      <c r="V3578" s="3"/>
      <c r="W3578" s="3"/>
      <c r="X3578" s="3"/>
      <c r="Y3578" s="3"/>
      <c r="Z3578" s="3"/>
      <c r="AA3578" s="3"/>
      <c r="AB3578" s="3"/>
      <c r="AC3578" s="3"/>
      <c r="AD3578" s="3"/>
      <c r="AE3578" s="3"/>
      <c r="AF3578" s="3"/>
      <c r="AG3578" s="3"/>
      <c r="AH3578" s="3"/>
    </row>
    <row r="3579" spans="1:34" s="4" customFormat="1" ht="11.25" customHeight="1" x14ac:dyDescent="0.2">
      <c r="A3579" s="3"/>
      <c r="B3579" s="3"/>
      <c r="C3579" s="2"/>
      <c r="D3579" s="2"/>
      <c r="E3579" s="2"/>
      <c r="F3579" s="2"/>
      <c r="G3579" s="2"/>
      <c r="H3579" s="2"/>
      <c r="I3579" s="2"/>
      <c r="J3579" s="2"/>
      <c r="L3579" s="2"/>
      <c r="N3579" s="2"/>
      <c r="P3579" s="2"/>
      <c r="R3579" s="3"/>
      <c r="T3579" s="5"/>
      <c r="U3579" s="3"/>
      <c r="V3579" s="3"/>
      <c r="W3579" s="3"/>
      <c r="X3579" s="3"/>
      <c r="Y3579" s="3"/>
      <c r="Z3579" s="3"/>
      <c r="AA3579" s="3"/>
      <c r="AB3579" s="3"/>
      <c r="AC3579" s="3"/>
      <c r="AD3579" s="3"/>
      <c r="AE3579" s="3"/>
      <c r="AF3579" s="3"/>
      <c r="AG3579" s="3"/>
      <c r="AH3579" s="3"/>
    </row>
    <row r="3580" spans="1:34" s="4" customFormat="1" ht="11.25" customHeight="1" x14ac:dyDescent="0.2">
      <c r="A3580" s="12" t="s">
        <v>18</v>
      </c>
      <c r="B3580" s="3"/>
      <c r="C3580" s="2"/>
      <c r="D3580" s="2"/>
      <c r="E3580" s="2"/>
      <c r="F3580" s="2"/>
      <c r="G3580" s="2"/>
      <c r="H3580" s="2"/>
      <c r="I3580" s="2"/>
      <c r="J3580" s="2"/>
      <c r="L3580" s="2"/>
      <c r="N3580" s="2"/>
      <c r="P3580" s="2"/>
      <c r="R3580" s="3"/>
      <c r="T3580" s="5"/>
      <c r="U3580" s="3"/>
      <c r="V3580" s="3"/>
      <c r="W3580" s="3"/>
      <c r="X3580" s="3"/>
      <c r="Y3580" s="3"/>
      <c r="Z3580" s="3"/>
      <c r="AA3580" s="3"/>
      <c r="AB3580" s="3"/>
      <c r="AC3580" s="3"/>
      <c r="AD3580" s="3"/>
      <c r="AE3580" s="3"/>
      <c r="AF3580" s="3"/>
      <c r="AG3580" s="3"/>
      <c r="AH3580" s="3"/>
    </row>
    <row r="3581" spans="1:34" s="4" customFormat="1" ht="11.25" customHeight="1" x14ac:dyDescent="0.2">
      <c r="A3581" s="3"/>
      <c r="B3581" s="3"/>
      <c r="C3581" s="2"/>
      <c r="D3581" s="2"/>
      <c r="E3581" s="2"/>
      <c r="F3581" s="2"/>
      <c r="G3581" s="2"/>
      <c r="H3581" s="2"/>
      <c r="I3581" s="2"/>
      <c r="J3581" s="2"/>
      <c r="L3581" s="2"/>
      <c r="N3581" s="2"/>
      <c r="P3581" s="2"/>
      <c r="R3581" s="3"/>
      <c r="T3581" s="5"/>
      <c r="U3581" s="3"/>
      <c r="V3581" s="3"/>
      <c r="W3581" s="3"/>
      <c r="X3581" s="3"/>
      <c r="Y3581" s="3"/>
      <c r="Z3581" s="3"/>
      <c r="AA3581" s="3"/>
      <c r="AB3581" s="3"/>
      <c r="AC3581" s="3"/>
      <c r="AD3581" s="3"/>
      <c r="AE3581" s="3"/>
      <c r="AF3581" s="3"/>
      <c r="AG3581" s="3"/>
      <c r="AH3581" s="3"/>
    </row>
    <row r="3582" spans="1:34" s="4" customFormat="1" ht="11.25" customHeight="1" x14ac:dyDescent="0.2">
      <c r="A3582" s="13" t="s">
        <v>1450</v>
      </c>
      <c r="B3582" s="3"/>
      <c r="C3582" s="2"/>
      <c r="D3582" s="2"/>
      <c r="E3582" s="2"/>
      <c r="F3582" s="2"/>
      <c r="G3582" s="2"/>
      <c r="H3582" s="2"/>
      <c r="I3582" s="2"/>
      <c r="J3582" s="2"/>
      <c r="L3582" s="2"/>
      <c r="N3582" s="2"/>
      <c r="P3582" s="2"/>
      <c r="R3582" s="3"/>
      <c r="T3582" s="5"/>
      <c r="U3582" s="3"/>
      <c r="V3582" s="3"/>
      <c r="W3582" s="3"/>
      <c r="X3582" s="3"/>
      <c r="Y3582" s="3"/>
      <c r="Z3582" s="3"/>
      <c r="AA3582" s="3"/>
      <c r="AB3582" s="3"/>
      <c r="AC3582" s="3"/>
      <c r="AD3582" s="3"/>
      <c r="AE3582" s="3"/>
      <c r="AF3582" s="3"/>
      <c r="AG3582" s="3"/>
      <c r="AH3582" s="3"/>
    </row>
    <row r="3583" spans="1:34" s="4" customFormat="1" ht="11.25" customHeight="1" x14ac:dyDescent="0.2">
      <c r="A3583" s="3" t="s">
        <v>1468</v>
      </c>
      <c r="B3583" s="3"/>
      <c r="C3583" s="2">
        <v>0</v>
      </c>
      <c r="D3583" s="2"/>
      <c r="E3583" s="2">
        <v>0</v>
      </c>
      <c r="F3583" s="2"/>
      <c r="G3583" s="2">
        <v>0</v>
      </c>
      <c r="H3583" s="2"/>
      <c r="I3583" s="2">
        <v>10295000</v>
      </c>
      <c r="J3583" s="2"/>
      <c r="K3583" s="4">
        <v>8400000</v>
      </c>
      <c r="L3583" s="2"/>
      <c r="M3583" s="4">
        <v>0</v>
      </c>
      <c r="N3583" s="2"/>
      <c r="O3583" s="4">
        <v>0</v>
      </c>
      <c r="P3583" s="2"/>
      <c r="Q3583" s="4">
        <f>+M3583+O3583</f>
        <v>0</v>
      </c>
      <c r="R3583" s="3"/>
      <c r="T3583" s="5"/>
      <c r="U3583" s="3"/>
      <c r="V3583" s="3"/>
      <c r="W3583" s="3"/>
      <c r="X3583" s="3"/>
      <c r="Y3583" s="3"/>
      <c r="Z3583" s="3"/>
      <c r="AA3583" s="3"/>
      <c r="AB3583" s="3"/>
      <c r="AC3583" s="3"/>
      <c r="AD3583" s="3"/>
      <c r="AE3583" s="3"/>
      <c r="AF3583" s="3"/>
      <c r="AG3583" s="3"/>
      <c r="AH3583" s="3"/>
    </row>
    <row r="3584" spans="1:34" s="5" customFormat="1" ht="11.25" customHeight="1" x14ac:dyDescent="0.2">
      <c r="A3584" s="3" t="s">
        <v>1469</v>
      </c>
      <c r="B3584" s="3"/>
      <c r="C3584" s="2">
        <v>0</v>
      </c>
      <c r="D3584" s="2"/>
      <c r="E3584" s="2">
        <v>0</v>
      </c>
      <c r="F3584" s="2"/>
      <c r="G3584" s="2">
        <v>0</v>
      </c>
      <c r="H3584" s="2"/>
      <c r="I3584" s="2">
        <v>4410000</v>
      </c>
      <c r="J3584" s="2"/>
      <c r="K3584" s="4">
        <v>2035000</v>
      </c>
      <c r="L3584" s="2"/>
      <c r="M3584" s="4">
        <v>0</v>
      </c>
      <c r="N3584" s="2"/>
      <c r="O3584" s="4">
        <v>0</v>
      </c>
      <c r="P3584" s="2"/>
      <c r="Q3584" s="4">
        <f>+M3584+O3584</f>
        <v>0</v>
      </c>
      <c r="R3584" s="3"/>
      <c r="S3584" s="4"/>
      <c r="U3584" s="3"/>
      <c r="V3584" s="3"/>
      <c r="W3584" s="3"/>
      <c r="X3584" s="3"/>
      <c r="Y3584" s="3"/>
      <c r="Z3584" s="3"/>
      <c r="AA3584" s="3"/>
      <c r="AB3584" s="3"/>
      <c r="AC3584" s="3"/>
      <c r="AD3584" s="3"/>
      <c r="AE3584" s="3"/>
      <c r="AF3584" s="3"/>
      <c r="AG3584" s="3"/>
      <c r="AH3584" s="3"/>
    </row>
    <row r="3585" spans="1:34" s="5" customFormat="1" ht="11.25" customHeight="1" x14ac:dyDescent="0.2">
      <c r="A3585" s="3" t="s">
        <v>1470</v>
      </c>
      <c r="B3585" s="3"/>
      <c r="C3585" s="15">
        <v>0</v>
      </c>
      <c r="D3585" s="2"/>
      <c r="E3585" s="15">
        <v>0</v>
      </c>
      <c r="F3585" s="2"/>
      <c r="G3585" s="15">
        <v>0</v>
      </c>
      <c r="H3585" s="2"/>
      <c r="I3585" s="15">
        <v>0</v>
      </c>
      <c r="J3585" s="2"/>
      <c r="K3585" s="16">
        <v>4250000</v>
      </c>
      <c r="L3585" s="2"/>
      <c r="M3585" s="16">
        <v>0</v>
      </c>
      <c r="N3585" s="2"/>
      <c r="O3585" s="16">
        <v>0</v>
      </c>
      <c r="P3585" s="2"/>
      <c r="Q3585" s="16">
        <f>+M3585+O3585</f>
        <v>0</v>
      </c>
      <c r="R3585" s="3"/>
      <c r="S3585" s="4"/>
      <c r="U3585" s="3"/>
      <c r="V3585" s="3"/>
      <c r="W3585" s="3"/>
      <c r="X3585" s="3"/>
      <c r="Y3585" s="3"/>
      <c r="Z3585" s="3"/>
      <c r="AA3585" s="3"/>
      <c r="AB3585" s="3"/>
      <c r="AC3585" s="3"/>
      <c r="AD3585" s="3"/>
      <c r="AE3585" s="3"/>
      <c r="AF3585" s="3"/>
      <c r="AG3585" s="3"/>
      <c r="AH3585" s="3"/>
    </row>
    <row r="3586" spans="1:34" s="5" customFormat="1" ht="11.25" customHeight="1" x14ac:dyDescent="0.2">
      <c r="A3586" s="3" t="s">
        <v>1455</v>
      </c>
      <c r="B3586" s="3"/>
      <c r="C3586" s="2">
        <f>SUM(C3583:C3585)</f>
        <v>0</v>
      </c>
      <c r="D3586" s="2"/>
      <c r="E3586" s="2">
        <f>SUM(E3583:E3585)</f>
        <v>0</v>
      </c>
      <c r="F3586" s="2"/>
      <c r="G3586" s="2">
        <f>SUM(G3583:G3585)</f>
        <v>0</v>
      </c>
      <c r="H3586" s="2"/>
      <c r="I3586" s="2">
        <f>SUM(I3583:I3585)</f>
        <v>14705000</v>
      </c>
      <c r="J3586" s="2"/>
      <c r="K3586" s="4">
        <f>SUM(K3583:K3585)</f>
        <v>14685000</v>
      </c>
      <c r="L3586" s="2"/>
      <c r="M3586" s="4">
        <f>SUM(M3583:M3585)</f>
        <v>0</v>
      </c>
      <c r="N3586" s="2"/>
      <c r="O3586" s="4">
        <f>SUM(O3583:O3585)</f>
        <v>0</v>
      </c>
      <c r="P3586" s="2"/>
      <c r="Q3586" s="4">
        <f>SUM(Q3583:Q3585)</f>
        <v>0</v>
      </c>
      <c r="R3586" s="3"/>
      <c r="S3586" s="4"/>
      <c r="U3586" s="3"/>
      <c r="V3586" s="3"/>
      <c r="W3586" s="3"/>
      <c r="X3586" s="3"/>
      <c r="Y3586" s="3"/>
      <c r="Z3586" s="3"/>
      <c r="AA3586" s="3"/>
      <c r="AB3586" s="3"/>
      <c r="AC3586" s="3"/>
      <c r="AD3586" s="3"/>
      <c r="AE3586" s="3"/>
      <c r="AF3586" s="3"/>
      <c r="AG3586" s="3"/>
      <c r="AH3586" s="3"/>
    </row>
    <row r="3587" spans="1:34" s="5" customFormat="1" ht="11.25" customHeight="1" x14ac:dyDescent="0.2">
      <c r="A3587" s="3"/>
      <c r="B3587" s="3"/>
      <c r="C3587" s="2"/>
      <c r="D3587" s="2"/>
      <c r="E3587" s="2"/>
      <c r="F3587" s="2"/>
      <c r="G3587" s="2"/>
      <c r="H3587" s="2"/>
      <c r="I3587" s="2"/>
      <c r="J3587" s="2"/>
      <c r="K3587" s="4"/>
      <c r="L3587" s="2"/>
      <c r="M3587" s="4"/>
      <c r="N3587" s="2"/>
      <c r="O3587" s="4"/>
      <c r="P3587" s="2"/>
      <c r="Q3587" s="4"/>
      <c r="R3587" s="3"/>
      <c r="S3587" s="4"/>
      <c r="U3587" s="3"/>
      <c r="V3587" s="3"/>
      <c r="W3587" s="3"/>
      <c r="X3587" s="3"/>
      <c r="Y3587" s="3"/>
      <c r="Z3587" s="3"/>
      <c r="AA3587" s="3"/>
      <c r="AB3587" s="3"/>
      <c r="AC3587" s="3"/>
      <c r="AD3587" s="3"/>
      <c r="AE3587" s="3"/>
      <c r="AF3587" s="3"/>
      <c r="AG3587" s="3"/>
      <c r="AH3587" s="3"/>
    </row>
    <row r="3588" spans="1:34" s="5" customFormat="1" ht="11.85" hidden="1" customHeight="1" x14ac:dyDescent="0.2">
      <c r="A3588" s="13" t="s">
        <v>228</v>
      </c>
      <c r="B3588" s="3"/>
      <c r="C3588" s="2"/>
      <c r="D3588" s="2"/>
      <c r="E3588" s="2"/>
      <c r="F3588" s="2"/>
      <c r="G3588" s="2"/>
      <c r="H3588" s="2"/>
      <c r="I3588" s="2"/>
      <c r="J3588" s="2"/>
      <c r="K3588" s="4"/>
      <c r="L3588" s="2"/>
      <c r="M3588" s="4"/>
      <c r="N3588" s="2"/>
      <c r="O3588" s="4"/>
      <c r="P3588" s="2"/>
      <c r="Q3588" s="4"/>
      <c r="R3588" s="3"/>
      <c r="S3588" s="4"/>
      <c r="U3588" s="3"/>
      <c r="V3588" s="3"/>
      <c r="W3588" s="3"/>
      <c r="X3588" s="3"/>
      <c r="Y3588" s="3"/>
      <c r="Z3588" s="3"/>
      <c r="AA3588" s="3"/>
      <c r="AB3588" s="3"/>
      <c r="AC3588" s="3"/>
      <c r="AD3588" s="3"/>
      <c r="AE3588" s="3"/>
      <c r="AF3588" s="3"/>
      <c r="AG3588" s="3"/>
      <c r="AH3588" s="3"/>
    </row>
    <row r="3589" spans="1:34" s="5" customFormat="1" ht="11.85" hidden="1" customHeight="1" x14ac:dyDescent="0.2">
      <c r="A3589" s="3" t="s">
        <v>1471</v>
      </c>
      <c r="B3589" s="3"/>
      <c r="C3589" s="15">
        <v>0</v>
      </c>
      <c r="D3589" s="2"/>
      <c r="E3589" s="15">
        <v>0</v>
      </c>
      <c r="F3589" s="2"/>
      <c r="G3589" s="15">
        <v>0</v>
      </c>
      <c r="H3589" s="2"/>
      <c r="I3589" s="15">
        <v>0</v>
      </c>
      <c r="J3589" s="2"/>
      <c r="K3589" s="16">
        <v>0</v>
      </c>
      <c r="L3589" s="2"/>
      <c r="M3589" s="16">
        <v>0</v>
      </c>
      <c r="N3589" s="2"/>
      <c r="O3589" s="16">
        <v>0</v>
      </c>
      <c r="P3589" s="2"/>
      <c r="Q3589" s="16">
        <f>+M3589+O3589</f>
        <v>0</v>
      </c>
      <c r="R3589" s="3"/>
      <c r="S3589" s="4"/>
      <c r="U3589" s="3"/>
      <c r="V3589" s="3"/>
      <c r="W3589" s="3"/>
      <c r="X3589" s="3"/>
      <c r="Y3589" s="3"/>
      <c r="Z3589" s="3"/>
      <c r="AA3589" s="3"/>
      <c r="AB3589" s="3"/>
      <c r="AC3589" s="3"/>
      <c r="AD3589" s="3"/>
      <c r="AE3589" s="3"/>
      <c r="AF3589" s="3"/>
      <c r="AG3589" s="3"/>
      <c r="AH3589" s="3"/>
    </row>
    <row r="3590" spans="1:34" s="5" customFormat="1" ht="11.85" hidden="1" customHeight="1" x14ac:dyDescent="0.2">
      <c r="A3590" s="3" t="s">
        <v>242</v>
      </c>
      <c r="B3590" s="3"/>
      <c r="C3590" s="2">
        <f>SUM(C3589:C3589)</f>
        <v>0</v>
      </c>
      <c r="D3590" s="2"/>
      <c r="E3590" s="2">
        <f>SUM(E3589:E3589)</f>
        <v>0</v>
      </c>
      <c r="F3590" s="2"/>
      <c r="G3590" s="2">
        <f>SUM(G3589:G3589)</f>
        <v>0</v>
      </c>
      <c r="H3590" s="2"/>
      <c r="I3590" s="2">
        <f>SUM(I3589:I3589)</f>
        <v>0</v>
      </c>
      <c r="J3590" s="2"/>
      <c r="K3590" s="4">
        <f>SUM(K3589:K3589)</f>
        <v>0</v>
      </c>
      <c r="L3590" s="2"/>
      <c r="M3590" s="4">
        <f>SUM(M3589:M3589)</f>
        <v>0</v>
      </c>
      <c r="N3590" s="2"/>
      <c r="O3590" s="4">
        <f>SUM(O3589:O3589)</f>
        <v>0</v>
      </c>
      <c r="P3590" s="2"/>
      <c r="Q3590" s="4">
        <f>SUM(Q3589:Q3589)</f>
        <v>0</v>
      </c>
      <c r="R3590" s="3"/>
      <c r="S3590" s="4"/>
      <c r="U3590" s="3"/>
      <c r="V3590" s="3"/>
      <c r="W3590" s="3"/>
      <c r="X3590" s="3"/>
      <c r="Y3590" s="3"/>
      <c r="Z3590" s="3"/>
      <c r="AA3590" s="3"/>
      <c r="AB3590" s="3"/>
      <c r="AC3590" s="3"/>
      <c r="AD3590" s="3"/>
      <c r="AE3590" s="3"/>
      <c r="AF3590" s="3"/>
      <c r="AG3590" s="3"/>
      <c r="AH3590" s="3"/>
    </row>
    <row r="3591" spans="1:34" s="5" customFormat="1" ht="11.85" hidden="1" customHeight="1" x14ac:dyDescent="0.2">
      <c r="A3591" s="3"/>
      <c r="B3591" s="3"/>
      <c r="C3591" s="2"/>
      <c r="D3591" s="2"/>
      <c r="E3591" s="2"/>
      <c r="F3591" s="2"/>
      <c r="G3591" s="2"/>
      <c r="H3591" s="2"/>
      <c r="I3591" s="2"/>
      <c r="J3591" s="2"/>
      <c r="K3591" s="4"/>
      <c r="L3591" s="2"/>
      <c r="M3591" s="4"/>
      <c r="N3591" s="2"/>
      <c r="O3591" s="4"/>
      <c r="P3591" s="2"/>
      <c r="Q3591" s="4"/>
      <c r="R3591" s="3"/>
      <c r="S3591" s="4"/>
      <c r="U3591" s="3"/>
      <c r="V3591" s="3"/>
      <c r="W3591" s="3"/>
      <c r="X3591" s="3"/>
      <c r="Y3591" s="3"/>
      <c r="Z3591" s="3"/>
      <c r="AA3591" s="3"/>
      <c r="AB3591" s="3"/>
      <c r="AC3591" s="3"/>
      <c r="AD3591" s="3"/>
      <c r="AE3591" s="3"/>
      <c r="AF3591" s="3"/>
      <c r="AG3591" s="3"/>
      <c r="AH3591" s="3"/>
    </row>
    <row r="3592" spans="1:34" s="5" customFormat="1" ht="11.85" customHeight="1" x14ac:dyDescent="0.2">
      <c r="A3592" s="3"/>
      <c r="B3592" s="3"/>
      <c r="C3592" s="2"/>
      <c r="D3592" s="3"/>
      <c r="E3592" s="2"/>
      <c r="F3592" s="3"/>
      <c r="G3592" s="2"/>
      <c r="H3592" s="3"/>
      <c r="I3592" s="2"/>
      <c r="J3592" s="3"/>
      <c r="K3592" s="4"/>
      <c r="L3592" s="3"/>
      <c r="M3592" s="4"/>
      <c r="N3592" s="3"/>
      <c r="O3592" s="4"/>
      <c r="P3592" s="3"/>
      <c r="Q3592" s="4"/>
      <c r="R3592" s="3"/>
      <c r="S3592" s="4"/>
      <c r="U3592" s="3"/>
      <c r="V3592" s="3"/>
      <c r="W3592" s="3"/>
      <c r="X3592" s="3"/>
      <c r="Y3592" s="3"/>
      <c r="Z3592" s="3"/>
      <c r="AA3592" s="3"/>
      <c r="AB3592" s="3"/>
      <c r="AC3592" s="3"/>
      <c r="AD3592" s="3"/>
      <c r="AE3592" s="3"/>
      <c r="AF3592" s="3"/>
      <c r="AG3592" s="3"/>
      <c r="AH3592" s="3"/>
    </row>
    <row r="3593" spans="1:34" s="5" customFormat="1" ht="11.25" customHeight="1" thickBot="1" x14ac:dyDescent="0.25">
      <c r="A3593" s="3" t="s">
        <v>254</v>
      </c>
      <c r="B3593" s="3"/>
      <c r="C3593" s="27">
        <f>C3586+C3590</f>
        <v>0</v>
      </c>
      <c r="D3593" s="2"/>
      <c r="E3593" s="27">
        <f>E3586+E3590</f>
        <v>0</v>
      </c>
      <c r="F3593" s="2"/>
      <c r="G3593" s="27">
        <f>G3586+G3590</f>
        <v>0</v>
      </c>
      <c r="H3593" s="2"/>
      <c r="I3593" s="27">
        <f>I3586+I3590</f>
        <v>14705000</v>
      </c>
      <c r="J3593" s="2"/>
      <c r="K3593" s="28">
        <f>K3586+K3590</f>
        <v>14685000</v>
      </c>
      <c r="L3593" s="2"/>
      <c r="M3593" s="28">
        <f>M3586+M3590</f>
        <v>0</v>
      </c>
      <c r="N3593" s="2"/>
      <c r="O3593" s="28">
        <f>O3586+O3590</f>
        <v>0</v>
      </c>
      <c r="P3593" s="2"/>
      <c r="Q3593" s="28">
        <f>Q3586+Q3590</f>
        <v>0</v>
      </c>
      <c r="R3593" s="3"/>
      <c r="S3593" s="4"/>
      <c r="U3593" s="3"/>
      <c r="V3593" s="3"/>
      <c r="W3593" s="3"/>
      <c r="X3593" s="3"/>
      <c r="Y3593" s="3"/>
      <c r="Z3593" s="3"/>
      <c r="AA3593" s="3"/>
      <c r="AB3593" s="3"/>
      <c r="AC3593" s="3"/>
      <c r="AD3593" s="3"/>
      <c r="AE3593" s="3"/>
      <c r="AF3593" s="3"/>
      <c r="AG3593" s="3"/>
      <c r="AH3593" s="3"/>
    </row>
    <row r="3594" spans="1:34" s="5" customFormat="1" ht="11.25" customHeight="1" thickTop="1" x14ac:dyDescent="0.2">
      <c r="A3594" s="3"/>
      <c r="B3594" s="3"/>
      <c r="C3594" s="2"/>
      <c r="D3594" s="2"/>
      <c r="E3594" s="2"/>
      <c r="F3594" s="2"/>
      <c r="G3594" s="2"/>
      <c r="H3594" s="2"/>
      <c r="I3594" s="2"/>
      <c r="J3594" s="2"/>
      <c r="K3594" s="4"/>
      <c r="L3594" s="2"/>
      <c r="M3594" s="4"/>
      <c r="N3594" s="2"/>
      <c r="O3594" s="4"/>
      <c r="P3594" s="2"/>
      <c r="Q3594" s="4"/>
      <c r="R3594" s="3"/>
      <c r="S3594" s="4"/>
      <c r="U3594" s="3"/>
      <c r="V3594" s="3"/>
      <c r="W3594" s="3"/>
      <c r="X3594" s="3"/>
      <c r="Y3594" s="3"/>
      <c r="Z3594" s="3"/>
      <c r="AA3594" s="3"/>
      <c r="AB3594" s="3"/>
      <c r="AC3594" s="3"/>
      <c r="AD3594" s="3"/>
      <c r="AE3594" s="3"/>
      <c r="AF3594" s="3"/>
      <c r="AG3594" s="3"/>
      <c r="AH3594" s="3"/>
    </row>
    <row r="3595" spans="1:34" s="5" customFormat="1" ht="11.25" customHeight="1" x14ac:dyDescent="0.2">
      <c r="A3595" s="3"/>
      <c r="B3595" s="3"/>
      <c r="C3595" s="2"/>
      <c r="D3595" s="2"/>
      <c r="E3595" s="2"/>
      <c r="F3595" s="2"/>
      <c r="G3595" s="2"/>
      <c r="H3595" s="2"/>
      <c r="I3595" s="2"/>
      <c r="J3595" s="2"/>
      <c r="K3595" s="4"/>
      <c r="L3595" s="2"/>
      <c r="M3595" s="4"/>
      <c r="N3595" s="2"/>
      <c r="O3595" s="4"/>
      <c r="P3595" s="2"/>
      <c r="Q3595" s="4"/>
      <c r="R3595" s="3"/>
      <c r="S3595" s="4"/>
      <c r="U3595" s="3"/>
      <c r="V3595" s="3"/>
      <c r="W3595" s="3"/>
      <c r="X3595" s="3"/>
      <c r="Y3595" s="3"/>
      <c r="Z3595" s="3"/>
      <c r="AA3595" s="3"/>
      <c r="AB3595" s="3"/>
      <c r="AC3595" s="3"/>
      <c r="AD3595" s="3"/>
      <c r="AE3595" s="3"/>
      <c r="AF3595" s="3"/>
      <c r="AG3595" s="3"/>
      <c r="AH3595" s="3"/>
    </row>
    <row r="3596" spans="1:34" s="5" customFormat="1" ht="11.25" customHeight="1" x14ac:dyDescent="0.2">
      <c r="A3596" s="3" t="s">
        <v>255</v>
      </c>
      <c r="B3596" s="3"/>
      <c r="C3596" s="2">
        <f>C3578+C3593</f>
        <v>0</v>
      </c>
      <c r="D3596" s="2"/>
      <c r="E3596" s="2">
        <f>E3578+E3593</f>
        <v>0</v>
      </c>
      <c r="F3596" s="2"/>
      <c r="G3596" s="2">
        <f>G3578+G3593</f>
        <v>0</v>
      </c>
      <c r="H3596" s="2"/>
      <c r="I3596" s="2">
        <f>I3578+I3593</f>
        <v>14705000</v>
      </c>
      <c r="J3596" s="2"/>
      <c r="K3596" s="4">
        <f>K3578+K3593</f>
        <v>14685000</v>
      </c>
      <c r="L3596" s="2"/>
      <c r="M3596" s="4">
        <f>M3578+M3593</f>
        <v>10435000</v>
      </c>
      <c r="N3596" s="2"/>
      <c r="O3596" s="4"/>
      <c r="P3596" s="2"/>
      <c r="Q3596" s="4">
        <f>Q3578+Q3593</f>
        <v>10435000</v>
      </c>
      <c r="R3596" s="3"/>
      <c r="S3596" s="4"/>
      <c r="U3596" s="3"/>
      <c r="V3596" s="3"/>
      <c r="W3596" s="3"/>
      <c r="X3596" s="3"/>
      <c r="Y3596" s="3"/>
      <c r="Z3596" s="3"/>
      <c r="AA3596" s="3"/>
      <c r="AB3596" s="3"/>
      <c r="AC3596" s="3"/>
      <c r="AD3596" s="3"/>
      <c r="AE3596" s="3"/>
      <c r="AF3596" s="3"/>
      <c r="AG3596" s="3"/>
      <c r="AH3596" s="3"/>
    </row>
    <row r="3597" spans="1:34" s="5" customFormat="1" ht="11.25" customHeight="1" x14ac:dyDescent="0.2">
      <c r="A3597" s="3"/>
      <c r="B3597" s="3"/>
      <c r="C3597" s="2"/>
      <c r="D3597" s="3"/>
      <c r="E3597" s="2"/>
      <c r="F3597" s="3"/>
      <c r="G3597" s="2"/>
      <c r="H3597" s="3"/>
      <c r="I3597" s="2"/>
      <c r="J3597" s="3"/>
      <c r="K3597" s="4"/>
      <c r="L3597" s="3"/>
      <c r="M3597" s="4"/>
      <c r="N3597" s="3"/>
      <c r="O3597" s="4"/>
      <c r="P3597" s="3"/>
      <c r="Q3597" s="4"/>
      <c r="R3597" s="3"/>
      <c r="S3597" s="4"/>
      <c r="U3597" s="3"/>
      <c r="V3597" s="3"/>
      <c r="W3597" s="3"/>
      <c r="X3597" s="3"/>
      <c r="Y3597" s="3"/>
      <c r="Z3597" s="3"/>
      <c r="AA3597" s="3"/>
      <c r="AB3597" s="3"/>
      <c r="AC3597" s="3"/>
      <c r="AD3597" s="3"/>
      <c r="AE3597" s="3"/>
      <c r="AF3597" s="3"/>
      <c r="AG3597" s="3"/>
      <c r="AH3597" s="3"/>
    </row>
    <row r="3598" spans="1:34" s="5" customFormat="1" ht="11.85" customHeight="1" x14ac:dyDescent="0.2">
      <c r="A3598" s="3"/>
      <c r="B3598" s="3"/>
      <c r="C3598" s="2"/>
      <c r="D3598" s="3"/>
      <c r="E3598" s="2"/>
      <c r="F3598" s="3"/>
      <c r="G3598" s="2"/>
      <c r="H3598" s="3"/>
      <c r="I3598" s="2"/>
      <c r="J3598" s="3"/>
      <c r="K3598" s="4"/>
      <c r="L3598" s="3"/>
      <c r="M3598" s="4"/>
      <c r="N3598" s="3"/>
      <c r="O3598" s="4"/>
      <c r="P3598" s="3"/>
      <c r="Q3598" s="4"/>
      <c r="R3598" s="3"/>
      <c r="S3598" s="4"/>
      <c r="U3598" s="3"/>
      <c r="V3598" s="3"/>
      <c r="W3598" s="3"/>
      <c r="X3598" s="3"/>
      <c r="Y3598" s="3"/>
      <c r="Z3598" s="3"/>
      <c r="AA3598" s="3"/>
      <c r="AB3598" s="3"/>
      <c r="AC3598" s="3"/>
      <c r="AD3598" s="3"/>
      <c r="AE3598" s="3"/>
      <c r="AF3598" s="3"/>
      <c r="AG3598" s="3"/>
      <c r="AH3598" s="3"/>
    </row>
    <row r="3599" spans="1:34" s="5" customFormat="1" ht="11.85" customHeight="1" x14ac:dyDescent="0.2">
      <c r="A3599" s="3"/>
      <c r="B3599" s="3"/>
      <c r="C3599" s="2"/>
      <c r="D3599" s="3"/>
      <c r="E3599" s="2"/>
      <c r="F3599" s="3"/>
      <c r="G3599" s="2"/>
      <c r="H3599" s="3"/>
      <c r="I3599" s="2"/>
      <c r="J3599" s="3"/>
      <c r="K3599" s="4"/>
      <c r="L3599" s="3"/>
      <c r="M3599" s="4"/>
      <c r="N3599" s="3"/>
      <c r="O3599" s="4"/>
      <c r="P3599" s="3"/>
      <c r="Q3599" s="4"/>
      <c r="R3599" s="3"/>
      <c r="S3599" s="4"/>
      <c r="U3599" s="3"/>
      <c r="V3599" s="3"/>
      <c r="W3599" s="3"/>
      <c r="X3599" s="3"/>
      <c r="Y3599" s="3"/>
      <c r="Z3599" s="3"/>
      <c r="AA3599" s="3"/>
      <c r="AB3599" s="3"/>
      <c r="AC3599" s="3"/>
      <c r="AD3599" s="3"/>
      <c r="AE3599" s="3"/>
      <c r="AF3599" s="3"/>
      <c r="AG3599" s="3"/>
      <c r="AH3599" s="3"/>
    </row>
    <row r="3600" spans="1:34" s="4" customFormat="1" ht="11.85" customHeight="1" x14ac:dyDescent="0.2">
      <c r="A3600" s="3"/>
      <c r="B3600" s="3"/>
      <c r="C3600" s="2"/>
      <c r="D3600" s="3"/>
      <c r="E3600" s="2"/>
      <c r="F3600" s="3"/>
      <c r="G3600" s="2"/>
      <c r="H3600" s="3"/>
      <c r="I3600" s="2"/>
      <c r="J3600" s="3"/>
      <c r="L3600" s="3"/>
      <c r="N3600" s="3"/>
      <c r="P3600" s="3"/>
      <c r="R3600" s="3"/>
      <c r="T3600" s="5"/>
      <c r="U3600" s="3"/>
      <c r="V3600" s="3"/>
      <c r="W3600" s="3"/>
      <c r="X3600" s="3"/>
      <c r="Y3600" s="3"/>
      <c r="Z3600" s="3"/>
      <c r="AA3600" s="3"/>
      <c r="AB3600" s="3"/>
      <c r="AC3600" s="3"/>
      <c r="AD3600" s="3"/>
      <c r="AE3600" s="3"/>
      <c r="AF3600" s="3"/>
      <c r="AG3600" s="3"/>
      <c r="AH3600" s="3"/>
    </row>
    <row r="3601" spans="1:34" s="4" customFormat="1" ht="11.85" customHeight="1" x14ac:dyDescent="0.2">
      <c r="A3601" s="3"/>
      <c r="B3601" s="3"/>
      <c r="C3601" s="2"/>
      <c r="D3601" s="3"/>
      <c r="E3601" s="2"/>
      <c r="F3601" s="3"/>
      <c r="G3601" s="2"/>
      <c r="H3601" s="3"/>
      <c r="I3601" s="2"/>
      <c r="J3601" s="3"/>
      <c r="L3601" s="3"/>
      <c r="N3601" s="3"/>
      <c r="P3601" s="3"/>
      <c r="R3601" s="3"/>
      <c r="T3601" s="5"/>
      <c r="U3601" s="3"/>
      <c r="V3601" s="3"/>
      <c r="W3601" s="3"/>
      <c r="X3601" s="3"/>
      <c r="Y3601" s="3"/>
      <c r="Z3601" s="3"/>
      <c r="AA3601" s="3"/>
      <c r="AB3601" s="3"/>
      <c r="AC3601" s="3"/>
      <c r="AD3601" s="3"/>
      <c r="AE3601" s="3"/>
      <c r="AF3601" s="3"/>
      <c r="AG3601" s="3"/>
      <c r="AH3601" s="3"/>
    </row>
    <row r="3602" spans="1:34" s="4" customFormat="1" ht="11.85" customHeight="1" x14ac:dyDescent="0.2">
      <c r="A3602" s="3"/>
      <c r="B3602" s="3"/>
      <c r="C3602" s="2"/>
      <c r="D3602" s="3"/>
      <c r="E3602" s="2"/>
      <c r="F3602" s="3"/>
      <c r="G3602" s="2"/>
      <c r="H3602" s="3"/>
      <c r="I3602" s="2"/>
      <c r="J3602" s="3"/>
      <c r="L3602" s="3"/>
      <c r="N3602" s="3"/>
      <c r="P3602" s="3"/>
      <c r="R3602" s="3"/>
      <c r="T3602" s="5"/>
      <c r="U3602" s="3"/>
      <c r="V3602" s="3"/>
      <c r="W3602" s="3"/>
      <c r="X3602" s="3"/>
      <c r="Y3602" s="3"/>
      <c r="Z3602" s="3"/>
      <c r="AA3602" s="3"/>
      <c r="AB3602" s="3"/>
      <c r="AC3602" s="3"/>
      <c r="AD3602" s="3"/>
      <c r="AE3602" s="3"/>
      <c r="AF3602" s="3"/>
      <c r="AG3602" s="3"/>
      <c r="AH3602" s="3"/>
    </row>
    <row r="3603" spans="1:34" s="4" customFormat="1" ht="11.85" customHeight="1" x14ac:dyDescent="0.2">
      <c r="A3603" s="3"/>
      <c r="B3603" s="3"/>
      <c r="C3603" s="2"/>
      <c r="D3603" s="3"/>
      <c r="E3603" s="2"/>
      <c r="F3603" s="3"/>
      <c r="G3603" s="2"/>
      <c r="H3603" s="3"/>
      <c r="I3603" s="2"/>
      <c r="J3603" s="3"/>
      <c r="L3603" s="3"/>
      <c r="N3603" s="3"/>
      <c r="P3603" s="3"/>
      <c r="R3603" s="3"/>
      <c r="T3603" s="5"/>
      <c r="U3603" s="3"/>
      <c r="V3603" s="3"/>
      <c r="W3603" s="3"/>
      <c r="X3603" s="3"/>
      <c r="Y3603" s="3"/>
      <c r="Z3603" s="3"/>
      <c r="AA3603" s="3"/>
      <c r="AB3603" s="3"/>
      <c r="AC3603" s="3"/>
      <c r="AD3603" s="3"/>
      <c r="AE3603" s="3"/>
      <c r="AF3603" s="3"/>
      <c r="AG3603" s="3"/>
      <c r="AH3603" s="3"/>
    </row>
    <row r="3604" spans="1:34" s="4" customFormat="1" ht="11.85" customHeight="1" x14ac:dyDescent="0.2">
      <c r="A3604" s="3"/>
      <c r="B3604" s="3"/>
      <c r="C3604" s="2"/>
      <c r="D3604" s="3"/>
      <c r="E3604" s="2"/>
      <c r="F3604" s="3"/>
      <c r="G3604" s="2"/>
      <c r="H3604" s="3"/>
      <c r="I3604" s="2"/>
      <c r="J3604" s="3"/>
      <c r="L3604" s="3"/>
      <c r="N3604" s="3"/>
      <c r="P3604" s="3"/>
      <c r="R3604" s="3"/>
      <c r="T3604" s="5"/>
      <c r="U3604" s="3"/>
      <c r="V3604" s="3"/>
      <c r="W3604" s="3"/>
      <c r="X3604" s="3"/>
      <c r="Y3604" s="3"/>
      <c r="Z3604" s="3"/>
      <c r="AA3604" s="3"/>
      <c r="AB3604" s="3"/>
      <c r="AC3604" s="3"/>
      <c r="AD3604" s="3"/>
      <c r="AE3604" s="3"/>
      <c r="AF3604" s="3"/>
      <c r="AG3604" s="3"/>
      <c r="AH3604" s="3"/>
    </row>
    <row r="3605" spans="1:34" s="4" customFormat="1" ht="11.85" customHeight="1" x14ac:dyDescent="0.2">
      <c r="A3605" s="3"/>
      <c r="B3605" s="3"/>
      <c r="C3605" s="2"/>
      <c r="D3605" s="3"/>
      <c r="E3605" s="2"/>
      <c r="F3605" s="3"/>
      <c r="G3605" s="2"/>
      <c r="H3605" s="3"/>
      <c r="I3605" s="2"/>
      <c r="J3605" s="3"/>
      <c r="L3605" s="3"/>
      <c r="N3605" s="3"/>
      <c r="P3605" s="3"/>
      <c r="R3605" s="3"/>
      <c r="T3605" s="5"/>
      <c r="U3605" s="3"/>
      <c r="V3605" s="3"/>
      <c r="W3605" s="3"/>
      <c r="X3605" s="3"/>
      <c r="Y3605" s="3"/>
      <c r="Z3605" s="3"/>
      <c r="AA3605" s="3"/>
      <c r="AB3605" s="3"/>
      <c r="AC3605" s="3"/>
      <c r="AD3605" s="3"/>
      <c r="AE3605" s="3"/>
      <c r="AF3605" s="3"/>
      <c r="AG3605" s="3"/>
      <c r="AH3605" s="3"/>
    </row>
    <row r="3606" spans="1:34" s="4" customFormat="1" ht="11.85" customHeight="1" x14ac:dyDescent="0.2">
      <c r="A3606" s="3"/>
      <c r="B3606" s="3"/>
      <c r="C3606" s="2"/>
      <c r="D3606" s="3"/>
      <c r="E3606" s="2"/>
      <c r="F3606" s="3"/>
      <c r="G3606" s="2"/>
      <c r="H3606" s="3"/>
      <c r="I3606" s="2"/>
      <c r="J3606" s="3"/>
      <c r="L3606" s="3"/>
      <c r="N3606" s="3"/>
      <c r="P3606" s="3"/>
      <c r="R3606" s="3"/>
      <c r="T3606" s="5"/>
      <c r="U3606" s="3"/>
      <c r="V3606" s="3"/>
      <c r="W3606" s="3"/>
      <c r="X3606" s="3"/>
      <c r="Y3606" s="3"/>
      <c r="Z3606" s="3"/>
      <c r="AA3606" s="3"/>
      <c r="AB3606" s="3"/>
      <c r="AC3606" s="3"/>
      <c r="AD3606" s="3"/>
      <c r="AE3606" s="3"/>
      <c r="AF3606" s="3"/>
      <c r="AG3606" s="3"/>
      <c r="AH3606" s="3"/>
    </row>
    <row r="3607" spans="1:34" s="4" customFormat="1" ht="11.85" customHeight="1" x14ac:dyDescent="0.2">
      <c r="A3607" s="3"/>
      <c r="B3607" s="3"/>
      <c r="C3607" s="2"/>
      <c r="D3607" s="3"/>
      <c r="E3607" s="2"/>
      <c r="F3607" s="3"/>
      <c r="G3607" s="2"/>
      <c r="H3607" s="3"/>
      <c r="I3607" s="2"/>
      <c r="J3607" s="3"/>
      <c r="L3607" s="3"/>
      <c r="N3607" s="3"/>
      <c r="P3607" s="3"/>
      <c r="R3607" s="3"/>
      <c r="T3607" s="5"/>
      <c r="U3607" s="3"/>
      <c r="V3607" s="3"/>
      <c r="W3607" s="3"/>
      <c r="X3607" s="3"/>
      <c r="Y3607" s="3"/>
      <c r="Z3607" s="3"/>
      <c r="AA3607" s="3"/>
      <c r="AB3607" s="3"/>
      <c r="AC3607" s="3"/>
      <c r="AD3607" s="3"/>
      <c r="AE3607" s="3"/>
      <c r="AF3607" s="3"/>
      <c r="AG3607" s="3"/>
      <c r="AH3607" s="3"/>
    </row>
    <row r="3608" spans="1:34" s="4" customFormat="1" ht="11.85" customHeight="1" x14ac:dyDescent="0.2">
      <c r="A3608" s="3"/>
      <c r="B3608" s="3"/>
      <c r="C3608" s="2"/>
      <c r="D3608" s="3"/>
      <c r="E3608" s="2"/>
      <c r="F3608" s="3"/>
      <c r="G3608" s="2"/>
      <c r="H3608" s="3"/>
      <c r="I3608" s="2"/>
      <c r="J3608" s="3"/>
      <c r="L3608" s="3"/>
      <c r="N3608" s="3"/>
      <c r="P3608" s="3"/>
      <c r="R3608" s="3"/>
      <c r="T3608" s="5"/>
      <c r="U3608" s="3"/>
      <c r="V3608" s="3"/>
      <c r="W3608" s="3"/>
      <c r="X3608" s="3"/>
      <c r="Y3608" s="3"/>
      <c r="Z3608" s="3"/>
      <c r="AA3608" s="3"/>
      <c r="AB3608" s="3"/>
      <c r="AC3608" s="3"/>
      <c r="AD3608" s="3"/>
      <c r="AE3608" s="3"/>
      <c r="AF3608" s="3"/>
      <c r="AG3608" s="3"/>
      <c r="AH3608" s="3"/>
    </row>
    <row r="3609" spans="1:34" s="4" customFormat="1" ht="11.85" customHeight="1" x14ac:dyDescent="0.2">
      <c r="A3609" s="3"/>
      <c r="B3609" s="3"/>
      <c r="C3609" s="2"/>
      <c r="D3609" s="3"/>
      <c r="E3609" s="2"/>
      <c r="F3609" s="3"/>
      <c r="G3609" s="2"/>
      <c r="H3609" s="3"/>
      <c r="I3609" s="2"/>
      <c r="J3609" s="3"/>
      <c r="L3609" s="3"/>
      <c r="N3609" s="3"/>
      <c r="P3609" s="3"/>
      <c r="R3609" s="3"/>
      <c r="T3609" s="5"/>
      <c r="U3609" s="3"/>
      <c r="V3609" s="3"/>
      <c r="W3609" s="3"/>
      <c r="X3609" s="3"/>
      <c r="Y3609" s="3"/>
      <c r="Z3609" s="3"/>
      <c r="AA3609" s="3"/>
      <c r="AB3609" s="3"/>
      <c r="AC3609" s="3"/>
      <c r="AD3609" s="3"/>
      <c r="AE3609" s="3"/>
      <c r="AF3609" s="3"/>
      <c r="AG3609" s="3"/>
      <c r="AH3609" s="3"/>
    </row>
    <row r="3610" spans="1:34" s="4" customFormat="1" ht="11.85" customHeight="1" x14ac:dyDescent="0.2">
      <c r="A3610" s="3"/>
      <c r="B3610" s="3"/>
      <c r="C3610" s="2"/>
      <c r="D3610" s="3"/>
      <c r="E3610" s="2"/>
      <c r="F3610" s="3"/>
      <c r="G3610" s="2"/>
      <c r="H3610" s="3"/>
      <c r="I3610" s="2"/>
      <c r="J3610" s="3"/>
      <c r="L3610" s="3"/>
      <c r="N3610" s="3"/>
      <c r="P3610" s="3"/>
      <c r="R3610" s="3"/>
      <c r="T3610" s="5"/>
      <c r="U3610" s="3"/>
      <c r="V3610" s="3"/>
      <c r="W3610" s="3"/>
      <c r="X3610" s="3"/>
      <c r="Y3610" s="3"/>
      <c r="Z3610" s="3"/>
      <c r="AA3610" s="3"/>
      <c r="AB3610" s="3"/>
      <c r="AC3610" s="3"/>
      <c r="AD3610" s="3"/>
      <c r="AE3610" s="3"/>
      <c r="AF3610" s="3"/>
      <c r="AG3610" s="3"/>
      <c r="AH3610" s="3"/>
    </row>
    <row r="3611" spans="1:34" s="4" customFormat="1" ht="11.85" customHeight="1" x14ac:dyDescent="0.2">
      <c r="A3611" s="3"/>
      <c r="B3611" s="3"/>
      <c r="C3611" s="2"/>
      <c r="D3611" s="3"/>
      <c r="E3611" s="2"/>
      <c r="F3611" s="3"/>
      <c r="G3611" s="2"/>
      <c r="H3611" s="3"/>
      <c r="I3611" s="2"/>
      <c r="J3611" s="3"/>
      <c r="L3611" s="3"/>
      <c r="N3611" s="3"/>
      <c r="P3611" s="3"/>
      <c r="R3611" s="3"/>
      <c r="T3611" s="5"/>
      <c r="U3611" s="3"/>
      <c r="V3611" s="3"/>
      <c r="W3611" s="3"/>
      <c r="X3611" s="3"/>
      <c r="Y3611" s="3"/>
      <c r="Z3611" s="3"/>
      <c r="AA3611" s="3"/>
      <c r="AB3611" s="3"/>
      <c r="AC3611" s="3"/>
      <c r="AD3611" s="3"/>
      <c r="AE3611" s="3"/>
      <c r="AF3611" s="3"/>
      <c r="AG3611" s="3"/>
      <c r="AH3611" s="3"/>
    </row>
    <row r="3612" spans="1:34" s="4" customFormat="1" ht="11.85" customHeight="1" x14ac:dyDescent="0.2">
      <c r="A3612" s="3"/>
      <c r="B3612" s="3"/>
      <c r="C3612" s="2"/>
      <c r="D3612" s="3"/>
      <c r="E3612" s="2"/>
      <c r="F3612" s="3"/>
      <c r="G3612" s="2"/>
      <c r="H3612" s="3"/>
      <c r="I3612" s="2"/>
      <c r="J3612" s="3"/>
      <c r="L3612" s="3"/>
      <c r="N3612" s="3"/>
      <c r="P3612" s="3"/>
      <c r="R3612" s="3"/>
      <c r="T3612" s="5"/>
      <c r="U3612" s="3"/>
      <c r="V3612" s="3"/>
      <c r="W3612" s="3"/>
      <c r="X3612" s="3"/>
      <c r="Y3612" s="3"/>
      <c r="Z3612" s="3"/>
      <c r="AA3612" s="3"/>
      <c r="AB3612" s="3"/>
      <c r="AC3612" s="3"/>
      <c r="AD3612" s="3"/>
      <c r="AE3612" s="3"/>
      <c r="AF3612" s="3"/>
      <c r="AG3612" s="3"/>
      <c r="AH3612" s="3"/>
    </row>
    <row r="3613" spans="1:34" s="4" customFormat="1" ht="11.85" customHeight="1" x14ac:dyDescent="0.2">
      <c r="A3613" s="3"/>
      <c r="B3613" s="3"/>
      <c r="C3613" s="2"/>
      <c r="D3613" s="3"/>
      <c r="E3613" s="2"/>
      <c r="F3613" s="3"/>
      <c r="G3613" s="2"/>
      <c r="H3613" s="3"/>
      <c r="I3613" s="2"/>
      <c r="J3613" s="3"/>
      <c r="L3613" s="3"/>
      <c r="N3613" s="3"/>
      <c r="P3613" s="3"/>
      <c r="R3613" s="3"/>
      <c r="T3613" s="5"/>
      <c r="U3613" s="3"/>
      <c r="V3613" s="3"/>
      <c r="W3613" s="3"/>
      <c r="X3613" s="3"/>
      <c r="Y3613" s="3"/>
      <c r="Z3613" s="3"/>
      <c r="AA3613" s="3"/>
      <c r="AB3613" s="3"/>
      <c r="AC3613" s="3"/>
      <c r="AD3613" s="3"/>
      <c r="AE3613" s="3"/>
      <c r="AF3613" s="3"/>
      <c r="AG3613" s="3"/>
      <c r="AH3613" s="3"/>
    </row>
    <row r="3614" spans="1:34" s="4" customFormat="1" ht="11.85" customHeight="1" x14ac:dyDescent="0.2">
      <c r="A3614" s="1"/>
      <c r="B3614" s="1"/>
      <c r="C3614" s="2"/>
      <c r="D3614" s="3"/>
      <c r="E3614" s="2" t="str">
        <f>$E$1</f>
        <v>CITY OF BRADY</v>
      </c>
      <c r="F3614" s="3"/>
      <c r="G3614" s="2"/>
      <c r="H3614" s="3"/>
      <c r="I3614" s="2"/>
      <c r="J3614" s="3"/>
      <c r="L3614" s="3"/>
      <c r="N3614" s="3"/>
      <c r="P3614" s="3"/>
      <c r="R3614" s="3"/>
      <c r="T3614" s="5"/>
      <c r="U3614" s="3"/>
      <c r="V3614" s="3"/>
      <c r="W3614" s="3"/>
      <c r="X3614" s="3"/>
      <c r="Y3614" s="3"/>
      <c r="Z3614" s="3"/>
      <c r="AA3614" s="3"/>
      <c r="AB3614" s="3"/>
      <c r="AC3614" s="3"/>
      <c r="AD3614" s="3"/>
      <c r="AE3614" s="3"/>
      <c r="AF3614" s="3"/>
      <c r="AG3614" s="3"/>
      <c r="AH3614" s="3"/>
    </row>
    <row r="3615" spans="1:34" s="4" customFormat="1" ht="11.85" customHeight="1" x14ac:dyDescent="0.2">
      <c r="A3615" s="3"/>
      <c r="B3615" s="3"/>
      <c r="C3615" s="2"/>
      <c r="D3615" s="3"/>
      <c r="E3615" s="2" t="str">
        <f>$E$2</f>
        <v>BUDGET REPORT</v>
      </c>
      <c r="F3615" s="3"/>
      <c r="G3615" s="2"/>
      <c r="H3615" s="3"/>
      <c r="I3615" s="2"/>
      <c r="J3615" s="3"/>
      <c r="L3615" s="3"/>
      <c r="N3615" s="3"/>
      <c r="P3615" s="3"/>
      <c r="R3615" s="3"/>
      <c r="T3615" s="5"/>
      <c r="U3615" s="3"/>
      <c r="V3615" s="3"/>
      <c r="W3615" s="3"/>
      <c r="X3615" s="3"/>
      <c r="Y3615" s="3"/>
      <c r="Z3615" s="3"/>
      <c r="AA3615" s="3"/>
      <c r="AB3615" s="3"/>
      <c r="AC3615" s="3"/>
      <c r="AD3615" s="3"/>
      <c r="AE3615" s="3"/>
      <c r="AF3615" s="3"/>
      <c r="AG3615" s="3"/>
      <c r="AH3615" s="3"/>
    </row>
    <row r="3616" spans="1:34" s="4" customFormat="1" ht="11.85" customHeight="1" x14ac:dyDescent="0.2">
      <c r="A3616" s="3"/>
      <c r="B3616" s="3"/>
      <c r="C3616" s="2"/>
      <c r="D3616" s="3"/>
      <c r="E3616" s="2" t="str">
        <f>$E$3</f>
        <v>FISCAL YEAR 2019 - 2020</v>
      </c>
      <c r="F3616" s="3"/>
      <c r="G3616" s="2"/>
      <c r="H3616" s="3"/>
      <c r="I3616" s="2"/>
      <c r="J3616" s="3"/>
      <c r="L3616" s="3"/>
      <c r="N3616" s="3"/>
      <c r="P3616" s="3"/>
      <c r="R3616" s="3"/>
      <c r="T3616" s="5"/>
      <c r="U3616" s="3"/>
      <c r="V3616" s="3"/>
      <c r="W3616" s="3"/>
      <c r="X3616" s="3"/>
      <c r="Y3616" s="3"/>
      <c r="Z3616" s="3"/>
      <c r="AA3616" s="3"/>
      <c r="AB3616" s="3"/>
      <c r="AC3616" s="3"/>
      <c r="AD3616" s="3"/>
      <c r="AE3616" s="3"/>
      <c r="AF3616" s="3"/>
      <c r="AG3616" s="3"/>
      <c r="AH3616" s="3"/>
    </row>
    <row r="3617" spans="1:34" s="4" customFormat="1" ht="11.85" customHeight="1" x14ac:dyDescent="0.2">
      <c r="A3617" s="3" t="s">
        <v>1467</v>
      </c>
      <c r="B3617" s="3"/>
      <c r="C3617" s="2"/>
      <c r="D3617" s="3"/>
      <c r="E3617" s="2"/>
      <c r="F3617" s="3"/>
      <c r="G3617" s="2"/>
      <c r="H3617" s="3"/>
      <c r="I3617" s="2"/>
      <c r="J3617" s="3"/>
      <c r="L3617" s="3"/>
      <c r="N3617" s="3"/>
      <c r="P3617" s="3"/>
      <c r="R3617" s="3"/>
      <c r="T3617" s="5"/>
      <c r="U3617" s="3"/>
      <c r="V3617" s="3"/>
      <c r="W3617" s="3"/>
      <c r="X3617" s="3"/>
      <c r="Y3617" s="3"/>
      <c r="Z3617" s="3"/>
      <c r="AA3617" s="3"/>
      <c r="AB3617" s="3"/>
      <c r="AC3617" s="3"/>
      <c r="AD3617" s="3"/>
      <c r="AE3617" s="3"/>
      <c r="AF3617" s="3"/>
      <c r="AG3617" s="3"/>
      <c r="AH3617" s="3"/>
    </row>
    <row r="3618" spans="1:34" s="4" customFormat="1" ht="11.85" customHeight="1" x14ac:dyDescent="0.2">
      <c r="A3618" s="3" t="s">
        <v>1472</v>
      </c>
      <c r="B3618" s="3"/>
      <c r="C3618" s="2"/>
      <c r="D3618" s="3"/>
      <c r="E3618" s="2"/>
      <c r="F3618" s="3"/>
      <c r="G3618" s="2"/>
      <c r="H3618" s="3"/>
      <c r="I3618" s="2"/>
      <c r="J3618" s="3"/>
      <c r="L3618" s="3"/>
      <c r="N3618" s="3"/>
      <c r="P3618" s="3"/>
      <c r="R3618" s="3"/>
      <c r="T3618" s="5"/>
      <c r="U3618" s="3"/>
      <c r="V3618" s="3"/>
      <c r="W3618" s="3"/>
      <c r="X3618" s="3"/>
      <c r="Y3618" s="3"/>
      <c r="Z3618" s="3"/>
      <c r="AA3618" s="3"/>
      <c r="AB3618" s="3"/>
      <c r="AC3618" s="3"/>
      <c r="AD3618" s="3"/>
      <c r="AE3618" s="3"/>
      <c r="AF3618" s="3"/>
      <c r="AG3618" s="3"/>
      <c r="AH3618" s="3"/>
    </row>
    <row r="3619" spans="1:34" s="4" customFormat="1" ht="11.85" customHeight="1" x14ac:dyDescent="0.2">
      <c r="A3619" s="3"/>
      <c r="B3619" s="3"/>
      <c r="C3619" s="2"/>
      <c r="D3619" s="3"/>
      <c r="E3619" s="2"/>
      <c r="F3619" s="3"/>
      <c r="G3619" s="2"/>
      <c r="H3619" s="3"/>
      <c r="I3619" s="55" t="str">
        <f>$I$6</f>
        <v>(----- 2018-2019 ------)</v>
      </c>
      <c r="J3619" s="55"/>
      <c r="K3619" s="55"/>
      <c r="L3619" s="6"/>
      <c r="M3619" s="55" t="str">
        <f>$M$6</f>
        <v>2019-2020</v>
      </c>
      <c r="N3619" s="55"/>
      <c r="O3619" s="55"/>
      <c r="P3619" s="55"/>
      <c r="Q3619" s="55"/>
      <c r="R3619" s="3"/>
      <c r="T3619" s="5"/>
      <c r="U3619" s="3"/>
      <c r="V3619" s="3"/>
      <c r="W3619" s="3"/>
      <c r="X3619" s="3"/>
      <c r="Y3619" s="3"/>
      <c r="Z3619" s="3"/>
      <c r="AA3619" s="3"/>
      <c r="AB3619" s="3"/>
      <c r="AC3619" s="3"/>
      <c r="AD3619" s="3"/>
      <c r="AE3619" s="3"/>
      <c r="AF3619" s="3"/>
      <c r="AG3619" s="3"/>
      <c r="AH3619" s="3"/>
    </row>
    <row r="3620" spans="1:34" s="4" customFormat="1" ht="11.85" customHeight="1" x14ac:dyDescent="0.2">
      <c r="A3620" s="3"/>
      <c r="B3620" s="3"/>
      <c r="C3620" s="7" t="str">
        <f>$C$7</f>
        <v>2015-2016</v>
      </c>
      <c r="D3620" s="6"/>
      <c r="E3620" s="7" t="str">
        <f>$E$7</f>
        <v>2016-2017</v>
      </c>
      <c r="F3620" s="6"/>
      <c r="G3620" s="7" t="str">
        <f>$G$7</f>
        <v>2017-2018</v>
      </c>
      <c r="H3620" s="6"/>
      <c r="I3620" s="7" t="s">
        <v>9</v>
      </c>
      <c r="J3620" s="6"/>
      <c r="K3620" s="8" t="str">
        <f>+$K$7</f>
        <v>PROJECTED</v>
      </c>
      <c r="L3620" s="6"/>
      <c r="M3620" s="8" t="str">
        <f>$M$7</f>
        <v>2019-2020</v>
      </c>
      <c r="N3620" s="6"/>
      <c r="O3620" s="8" t="str">
        <f>$O$7</f>
        <v>2019-2020</v>
      </c>
      <c r="P3620" s="6"/>
      <c r="Q3620" s="8" t="str">
        <f>$Q$7</f>
        <v>APPROVED</v>
      </c>
      <c r="R3620" s="3"/>
      <c r="T3620" s="5"/>
      <c r="U3620" s="3"/>
      <c r="V3620" s="3"/>
      <c r="W3620" s="3"/>
      <c r="X3620" s="3"/>
      <c r="Y3620" s="3"/>
      <c r="Z3620" s="3"/>
      <c r="AA3620" s="3"/>
      <c r="AB3620" s="3"/>
      <c r="AC3620" s="3"/>
      <c r="AD3620" s="3"/>
      <c r="AE3620" s="3"/>
      <c r="AF3620" s="3"/>
      <c r="AG3620" s="3"/>
      <c r="AH3620" s="3"/>
    </row>
    <row r="3621" spans="1:34" s="4" customFormat="1" ht="11.85" customHeight="1" x14ac:dyDescent="0.2">
      <c r="A3621" s="9" t="s">
        <v>257</v>
      </c>
      <c r="B3621" s="3"/>
      <c r="C3621" s="10" t="s">
        <v>12</v>
      </c>
      <c r="D3621" s="6"/>
      <c r="E3621" s="10" t="s">
        <v>12</v>
      </c>
      <c r="F3621" s="6"/>
      <c r="G3621" s="10" t="s">
        <v>12</v>
      </c>
      <c r="H3621" s="6"/>
      <c r="I3621" s="10" t="s">
        <v>13</v>
      </c>
      <c r="J3621" s="6"/>
      <c r="K3621" s="11" t="s">
        <v>13</v>
      </c>
      <c r="L3621" s="6"/>
      <c r="M3621" s="11" t="str">
        <f>$M$8</f>
        <v>BASE</v>
      </c>
      <c r="N3621" s="6"/>
      <c r="O3621" s="11" t="str">
        <f>$O$8</f>
        <v>SUPPLEMENTAL</v>
      </c>
      <c r="P3621" s="6"/>
      <c r="Q3621" s="11" t="str">
        <f>$Q$8</f>
        <v>BUDGET</v>
      </c>
      <c r="R3621" s="3"/>
      <c r="T3621" s="5"/>
      <c r="U3621" s="3"/>
      <c r="V3621" s="3"/>
      <c r="W3621" s="3"/>
      <c r="X3621" s="3"/>
      <c r="Y3621" s="3"/>
      <c r="Z3621" s="3"/>
      <c r="AA3621" s="3"/>
      <c r="AB3621" s="3"/>
      <c r="AC3621" s="3"/>
      <c r="AD3621" s="3"/>
      <c r="AE3621" s="3"/>
      <c r="AF3621" s="3"/>
      <c r="AG3621" s="3"/>
      <c r="AH3621" s="3"/>
    </row>
    <row r="3622" spans="1:34" s="4" customFormat="1" ht="11.85" customHeight="1" x14ac:dyDescent="0.2">
      <c r="A3622" s="3"/>
      <c r="B3622" s="3"/>
      <c r="C3622" s="2"/>
      <c r="D3622" s="3"/>
      <c r="E3622" s="2"/>
      <c r="F3622" s="3"/>
      <c r="G3622" s="2"/>
      <c r="H3622" s="3"/>
      <c r="I3622" s="2"/>
      <c r="J3622" s="3"/>
      <c r="L3622" s="3"/>
      <c r="N3622" s="3"/>
      <c r="P3622" s="3"/>
      <c r="R3622" s="3"/>
      <c r="T3622" s="5"/>
      <c r="U3622" s="3"/>
      <c r="V3622" s="3"/>
      <c r="W3622" s="3"/>
      <c r="X3622" s="3"/>
      <c r="Y3622" s="3"/>
      <c r="Z3622" s="3"/>
      <c r="AA3622" s="3"/>
      <c r="AB3622" s="3"/>
      <c r="AC3622" s="3"/>
      <c r="AD3622" s="3"/>
      <c r="AE3622" s="3"/>
      <c r="AF3622" s="3"/>
      <c r="AG3622" s="3"/>
      <c r="AH3622" s="3"/>
    </row>
    <row r="3623" spans="1:34" s="4" customFormat="1" ht="11.85" customHeight="1" x14ac:dyDescent="0.2">
      <c r="A3623" s="13" t="s">
        <v>270</v>
      </c>
      <c r="B3623" s="3"/>
      <c r="C3623" s="2"/>
      <c r="D3623" s="2"/>
      <c r="E3623" s="2"/>
      <c r="F3623" s="2"/>
      <c r="G3623" s="2"/>
      <c r="H3623" s="2"/>
      <c r="I3623" s="2"/>
      <c r="J3623" s="2"/>
      <c r="L3623" s="2"/>
      <c r="N3623" s="2"/>
      <c r="P3623" s="2"/>
      <c r="R3623" s="3"/>
      <c r="T3623" s="5"/>
      <c r="U3623" s="3"/>
      <c r="V3623" s="3"/>
      <c r="W3623" s="3"/>
      <c r="X3623" s="3"/>
      <c r="Y3623" s="3"/>
      <c r="Z3623" s="3"/>
      <c r="AA3623" s="3"/>
      <c r="AB3623" s="3"/>
      <c r="AC3623" s="3"/>
      <c r="AD3623" s="3"/>
      <c r="AE3623" s="3"/>
      <c r="AF3623" s="3"/>
      <c r="AG3623" s="3"/>
      <c r="AH3623" s="3"/>
    </row>
    <row r="3624" spans="1:34" s="4" customFormat="1" ht="11.85" customHeight="1" x14ac:dyDescent="0.2">
      <c r="A3624" s="3" t="s">
        <v>1473</v>
      </c>
      <c r="B3624" s="3"/>
      <c r="C3624" s="2">
        <v>0</v>
      </c>
      <c r="D3624" s="2"/>
      <c r="E3624" s="2">
        <v>0</v>
      </c>
      <c r="F3624" s="2"/>
      <c r="G3624" s="2">
        <v>0</v>
      </c>
      <c r="H3624" s="2"/>
      <c r="I3624" s="2">
        <v>0</v>
      </c>
      <c r="J3624" s="2"/>
      <c r="K3624" s="4">
        <v>0</v>
      </c>
      <c r="L3624" s="2"/>
      <c r="M3624" s="4">
        <v>8400000</v>
      </c>
      <c r="N3624" s="2"/>
      <c r="O3624" s="4">
        <v>0</v>
      </c>
      <c r="P3624" s="2"/>
      <c r="Q3624" s="4">
        <f t="shared" ref="Q3624:Q3630" si="101">+M3624+O3624</f>
        <v>8400000</v>
      </c>
      <c r="R3624" s="3"/>
      <c r="T3624" s="5"/>
      <c r="U3624" s="3"/>
      <c r="V3624" s="3"/>
      <c r="W3624" s="3"/>
      <c r="X3624" s="3"/>
      <c r="Y3624" s="3"/>
      <c r="Z3624" s="3"/>
      <c r="AA3624" s="3"/>
      <c r="AB3624" s="3"/>
      <c r="AC3624" s="3"/>
      <c r="AD3624" s="3"/>
      <c r="AE3624" s="3"/>
      <c r="AF3624" s="3"/>
      <c r="AG3624" s="3"/>
      <c r="AH3624" s="3"/>
    </row>
    <row r="3625" spans="1:34" s="4" customFormat="1" ht="11.85" customHeight="1" x14ac:dyDescent="0.2">
      <c r="A3625" s="3" t="s">
        <v>1474</v>
      </c>
      <c r="B3625" s="3"/>
      <c r="C3625" s="2">
        <v>0</v>
      </c>
      <c r="D3625" s="2"/>
      <c r="E3625" s="2">
        <v>0</v>
      </c>
      <c r="F3625" s="2"/>
      <c r="G3625" s="2">
        <v>0</v>
      </c>
      <c r="H3625" s="2"/>
      <c r="I3625" s="2">
        <v>0</v>
      </c>
      <c r="J3625" s="2"/>
      <c r="K3625" s="4">
        <v>0</v>
      </c>
      <c r="L3625" s="2"/>
      <c r="M3625" s="4">
        <v>2035000</v>
      </c>
      <c r="N3625" s="2"/>
      <c r="O3625" s="4">
        <v>0</v>
      </c>
      <c r="P3625" s="2"/>
      <c r="Q3625" s="4">
        <f t="shared" si="101"/>
        <v>2035000</v>
      </c>
      <c r="R3625" s="3"/>
      <c r="T3625" s="5"/>
      <c r="U3625" s="3"/>
      <c r="V3625" s="3"/>
      <c r="W3625" s="3"/>
      <c r="X3625" s="3"/>
      <c r="Y3625" s="3"/>
      <c r="Z3625" s="3"/>
      <c r="AA3625" s="3"/>
      <c r="AB3625" s="3"/>
      <c r="AC3625" s="3"/>
      <c r="AD3625" s="3"/>
      <c r="AE3625" s="3"/>
      <c r="AF3625" s="3"/>
      <c r="AG3625" s="3"/>
      <c r="AH3625" s="3"/>
    </row>
    <row r="3626" spans="1:34" s="4" customFormat="1" ht="11.85" customHeight="1" x14ac:dyDescent="0.2">
      <c r="A3626" s="3" t="s">
        <v>1475</v>
      </c>
      <c r="B3626" s="3"/>
      <c r="C3626" s="2">
        <v>0</v>
      </c>
      <c r="D3626" s="2"/>
      <c r="E3626" s="2">
        <v>0</v>
      </c>
      <c r="F3626" s="2"/>
      <c r="G3626" s="2">
        <v>0</v>
      </c>
      <c r="H3626" s="2"/>
      <c r="I3626" s="2">
        <v>0</v>
      </c>
      <c r="J3626" s="2"/>
      <c r="K3626" s="4">
        <v>4250000</v>
      </c>
      <c r="L3626" s="2"/>
      <c r="M3626" s="4">
        <v>0</v>
      </c>
      <c r="N3626" s="2"/>
      <c r="O3626" s="4">
        <v>0</v>
      </c>
      <c r="P3626" s="2"/>
      <c r="Q3626" s="4">
        <f t="shared" si="101"/>
        <v>0</v>
      </c>
      <c r="R3626" s="3"/>
      <c r="T3626" s="5"/>
      <c r="U3626" s="3"/>
      <c r="V3626" s="3"/>
      <c r="W3626" s="3"/>
      <c r="X3626" s="3"/>
      <c r="Y3626" s="3"/>
      <c r="Z3626" s="3"/>
      <c r="AA3626" s="3"/>
      <c r="AB3626" s="3"/>
      <c r="AC3626" s="3"/>
      <c r="AD3626" s="3"/>
      <c r="AE3626" s="3"/>
      <c r="AF3626" s="3"/>
      <c r="AG3626" s="3"/>
      <c r="AH3626" s="3"/>
    </row>
    <row r="3627" spans="1:34" s="4" customFormat="1" ht="11.85" customHeight="1" x14ac:dyDescent="0.2">
      <c r="A3627" s="3" t="s">
        <v>1476</v>
      </c>
      <c r="B3627" s="3"/>
      <c r="C3627" s="2">
        <v>0</v>
      </c>
      <c r="D3627" s="2"/>
      <c r="E3627" s="2">
        <v>0</v>
      </c>
      <c r="F3627" s="2"/>
      <c r="G3627" s="2">
        <v>0</v>
      </c>
      <c r="H3627" s="2"/>
      <c r="I3627" s="2">
        <v>366000</v>
      </c>
      <c r="J3627" s="2"/>
      <c r="K3627" s="4">
        <v>0</v>
      </c>
      <c r="L3627" s="2"/>
      <c r="M3627" s="4">
        <v>0</v>
      </c>
      <c r="N3627" s="2"/>
      <c r="O3627" s="4">
        <v>0</v>
      </c>
      <c r="P3627" s="2"/>
      <c r="Q3627" s="4">
        <f t="shared" si="101"/>
        <v>0</v>
      </c>
      <c r="R3627" s="3"/>
      <c r="T3627" s="5"/>
      <c r="U3627" s="3"/>
      <c r="V3627" s="3"/>
      <c r="W3627" s="3"/>
      <c r="X3627" s="3"/>
      <c r="Y3627" s="3"/>
      <c r="Z3627" s="3"/>
      <c r="AA3627" s="3"/>
      <c r="AB3627" s="3"/>
      <c r="AC3627" s="3"/>
      <c r="AD3627" s="3"/>
      <c r="AE3627" s="3"/>
      <c r="AF3627" s="3"/>
      <c r="AG3627" s="3"/>
      <c r="AH3627" s="3"/>
    </row>
    <row r="3628" spans="1:34" s="4" customFormat="1" ht="11.85" customHeight="1" x14ac:dyDescent="0.2">
      <c r="A3628" s="3" t="s">
        <v>1477</v>
      </c>
      <c r="B3628" s="3"/>
      <c r="C3628" s="2">
        <v>0</v>
      </c>
      <c r="D3628" s="2"/>
      <c r="E3628" s="2">
        <v>0</v>
      </c>
      <c r="F3628" s="2"/>
      <c r="G3628" s="2">
        <v>0</v>
      </c>
      <c r="H3628" s="2"/>
      <c r="I3628" s="2">
        <v>789000</v>
      </c>
      <c r="J3628" s="2"/>
      <c r="K3628" s="4">
        <v>0</v>
      </c>
      <c r="L3628" s="2"/>
      <c r="M3628" s="4">
        <v>0</v>
      </c>
      <c r="N3628" s="2"/>
      <c r="O3628" s="4">
        <v>0</v>
      </c>
      <c r="P3628" s="2"/>
      <c r="Q3628" s="4">
        <f t="shared" si="101"/>
        <v>0</v>
      </c>
      <c r="R3628" s="3"/>
      <c r="T3628" s="5"/>
      <c r="U3628" s="3"/>
      <c r="V3628" s="3"/>
      <c r="W3628" s="3"/>
      <c r="X3628" s="3"/>
      <c r="Y3628" s="3"/>
      <c r="Z3628" s="3"/>
      <c r="AA3628" s="3"/>
      <c r="AB3628" s="3"/>
      <c r="AC3628" s="3"/>
      <c r="AD3628" s="3"/>
      <c r="AE3628" s="3"/>
      <c r="AF3628" s="3"/>
      <c r="AG3628" s="3"/>
      <c r="AH3628" s="3"/>
    </row>
    <row r="3629" spans="1:34" s="4" customFormat="1" ht="11.85" customHeight="1" x14ac:dyDescent="0.2">
      <c r="A3629" s="3" t="s">
        <v>1478</v>
      </c>
      <c r="B3629" s="3"/>
      <c r="C3629" s="2">
        <v>0</v>
      </c>
      <c r="D3629" s="2"/>
      <c r="E3629" s="2">
        <v>0</v>
      </c>
      <c r="F3629" s="2"/>
      <c r="G3629" s="2">
        <v>0</v>
      </c>
      <c r="H3629" s="2"/>
      <c r="I3629" s="2">
        <v>250000</v>
      </c>
      <c r="J3629" s="2"/>
      <c r="K3629" s="4">
        <v>0</v>
      </c>
      <c r="L3629" s="2"/>
      <c r="M3629" s="4">
        <v>0</v>
      </c>
      <c r="N3629" s="2"/>
      <c r="O3629" s="4">
        <v>0</v>
      </c>
      <c r="P3629" s="2"/>
      <c r="Q3629" s="4">
        <f t="shared" si="101"/>
        <v>0</v>
      </c>
      <c r="R3629" s="3"/>
      <c r="T3629" s="5"/>
      <c r="U3629" s="3"/>
      <c r="V3629" s="3"/>
      <c r="W3629" s="3"/>
      <c r="X3629" s="3"/>
      <c r="Y3629" s="3"/>
      <c r="Z3629" s="3"/>
      <c r="AA3629" s="3"/>
      <c r="AB3629" s="3"/>
      <c r="AC3629" s="3"/>
      <c r="AD3629" s="3"/>
      <c r="AE3629" s="3"/>
      <c r="AF3629" s="3"/>
      <c r="AG3629" s="3"/>
      <c r="AH3629" s="3"/>
    </row>
    <row r="3630" spans="1:34" s="4" customFormat="1" ht="11.85" customHeight="1" x14ac:dyDescent="0.2">
      <c r="A3630" s="3" t="s">
        <v>1479</v>
      </c>
      <c r="B3630" s="3"/>
      <c r="C3630" s="15">
        <v>0</v>
      </c>
      <c r="D3630" s="2"/>
      <c r="E3630" s="15">
        <v>0</v>
      </c>
      <c r="F3630" s="2"/>
      <c r="G3630" s="15">
        <v>0</v>
      </c>
      <c r="H3630" s="2"/>
      <c r="I3630" s="15">
        <v>13300000</v>
      </c>
      <c r="J3630" s="2"/>
      <c r="K3630" s="16">
        <v>0</v>
      </c>
      <c r="L3630" s="2"/>
      <c r="M3630" s="16">
        <v>0</v>
      </c>
      <c r="N3630" s="2"/>
      <c r="O3630" s="16">
        <v>0</v>
      </c>
      <c r="P3630" s="2"/>
      <c r="Q3630" s="16">
        <f t="shared" si="101"/>
        <v>0</v>
      </c>
      <c r="R3630" s="3"/>
      <c r="T3630" s="5"/>
      <c r="U3630" s="3"/>
      <c r="V3630" s="3"/>
      <c r="W3630" s="3"/>
      <c r="X3630" s="3"/>
      <c r="Y3630" s="3"/>
      <c r="Z3630" s="3"/>
      <c r="AA3630" s="3"/>
      <c r="AB3630" s="3"/>
      <c r="AC3630" s="3"/>
      <c r="AD3630" s="3"/>
      <c r="AE3630" s="3"/>
      <c r="AF3630" s="3"/>
      <c r="AG3630" s="3"/>
      <c r="AH3630" s="3"/>
    </row>
    <row r="3631" spans="1:34" s="4" customFormat="1" ht="11.85" customHeight="1" x14ac:dyDescent="0.2">
      <c r="A3631" s="3" t="s">
        <v>287</v>
      </c>
      <c r="B3631" s="3"/>
      <c r="C3631" s="2">
        <f>SUM(C3627:C3630)</f>
        <v>0</v>
      </c>
      <c r="D3631" s="2"/>
      <c r="E3631" s="2">
        <f>SUM(E3627:E3630)</f>
        <v>0</v>
      </c>
      <c r="F3631" s="2"/>
      <c r="G3631" s="2">
        <f>SUM(G3627:G3630)</f>
        <v>0</v>
      </c>
      <c r="H3631" s="2"/>
      <c r="I3631" s="2">
        <f>SUM(I3624:I3630)</f>
        <v>14705000</v>
      </c>
      <c r="J3631" s="2"/>
      <c r="K3631" s="2">
        <f>SUM(K3624:K3630)</f>
        <v>4250000</v>
      </c>
      <c r="L3631" s="2"/>
      <c r="M3631" s="44">
        <f>SUM(M3624:M3630)</f>
        <v>10435000</v>
      </c>
      <c r="N3631" s="2"/>
      <c r="O3631" s="2">
        <f>SUM(O3624:O3630)</f>
        <v>0</v>
      </c>
      <c r="P3631" s="2"/>
      <c r="Q3631" s="2">
        <f>SUM(Q3624:Q3630)</f>
        <v>10435000</v>
      </c>
      <c r="R3631" s="3"/>
      <c r="T3631" s="5"/>
      <c r="U3631" s="3"/>
      <c r="V3631" s="3"/>
      <c r="W3631" s="3"/>
      <c r="X3631" s="3"/>
      <c r="Y3631" s="3"/>
      <c r="Z3631" s="3"/>
      <c r="AA3631" s="3"/>
      <c r="AB3631" s="3"/>
      <c r="AC3631" s="3"/>
      <c r="AD3631" s="3"/>
      <c r="AE3631" s="3"/>
      <c r="AF3631" s="3"/>
      <c r="AG3631" s="3"/>
      <c r="AH3631" s="3"/>
    </row>
    <row r="3632" spans="1:34" ht="11.85" customHeight="1" x14ac:dyDescent="0.2"/>
    <row r="3633" spans="1:22" ht="11.85" customHeight="1" x14ac:dyDescent="0.2">
      <c r="D3633" s="2"/>
      <c r="F3633" s="2"/>
      <c r="H3633" s="2"/>
      <c r="J3633" s="2"/>
      <c r="L3633" s="2"/>
      <c r="N3633" s="2"/>
      <c r="P3633" s="2"/>
    </row>
    <row r="3634" spans="1:22" ht="11.85" hidden="1" customHeight="1" x14ac:dyDescent="0.2">
      <c r="A3634" s="13" t="s">
        <v>314</v>
      </c>
      <c r="D3634" s="2"/>
      <c r="F3634" s="2"/>
      <c r="H3634" s="2"/>
      <c r="J3634" s="2"/>
      <c r="L3634" s="2"/>
      <c r="N3634" s="2"/>
      <c r="P3634" s="2"/>
    </row>
    <row r="3635" spans="1:22" ht="11.85" hidden="1" customHeight="1" x14ac:dyDescent="0.2">
      <c r="A3635" s="3" t="s">
        <v>1465</v>
      </c>
      <c r="C3635" s="15">
        <v>0</v>
      </c>
      <c r="D3635" s="2"/>
      <c r="E3635" s="15">
        <v>0</v>
      </c>
      <c r="F3635" s="2"/>
      <c r="G3635" s="15">
        <v>0</v>
      </c>
      <c r="H3635" s="2"/>
      <c r="I3635" s="15">
        <v>0</v>
      </c>
      <c r="J3635" s="2"/>
      <c r="K3635" s="16">
        <v>0</v>
      </c>
      <c r="L3635" s="2"/>
      <c r="M3635" s="16">
        <v>0</v>
      </c>
      <c r="N3635" s="2"/>
      <c r="O3635" s="16">
        <v>0</v>
      </c>
      <c r="P3635" s="2"/>
      <c r="Q3635" s="16">
        <f>M3635+O3635</f>
        <v>0</v>
      </c>
    </row>
    <row r="3636" spans="1:22" ht="11.85" hidden="1" customHeight="1" x14ac:dyDescent="0.2">
      <c r="A3636" s="3" t="s">
        <v>318</v>
      </c>
      <c r="C3636" s="2">
        <f>SUM(C3635:C3635)</f>
        <v>0</v>
      </c>
      <c r="D3636" s="2"/>
      <c r="E3636" s="2">
        <f>SUM(E3635:E3635)</f>
        <v>0</v>
      </c>
      <c r="F3636" s="2"/>
      <c r="G3636" s="2">
        <f>SUM(G3635:G3635)</f>
        <v>0</v>
      </c>
      <c r="H3636" s="2"/>
      <c r="I3636" s="2">
        <f>SUM(I3635:I3635)</f>
        <v>0</v>
      </c>
      <c r="J3636" s="2"/>
      <c r="K3636" s="4">
        <f>SUM(K3635:K3635)</f>
        <v>0</v>
      </c>
      <c r="L3636" s="2"/>
      <c r="M3636" s="4">
        <f>SUM(M3635:M3635)</f>
        <v>0</v>
      </c>
      <c r="N3636" s="2"/>
      <c r="O3636" s="4">
        <f>SUM(O3635:O3635)</f>
        <v>0</v>
      </c>
      <c r="P3636" s="2"/>
      <c r="Q3636" s="4">
        <f>SUM(Q3635:Q3635)</f>
        <v>0</v>
      </c>
      <c r="V3636" s="39"/>
    </row>
    <row r="3637" spans="1:22" ht="11.85" hidden="1" customHeight="1" x14ac:dyDescent="0.2">
      <c r="D3637" s="2"/>
      <c r="F3637" s="2"/>
      <c r="H3637" s="2"/>
      <c r="J3637" s="2"/>
      <c r="L3637" s="2"/>
      <c r="N3637" s="2"/>
      <c r="P3637" s="2"/>
      <c r="T3637" s="14"/>
    </row>
    <row r="3638" spans="1:22" ht="11.85" customHeight="1" x14ac:dyDescent="0.2">
      <c r="A3638" s="3" t="s">
        <v>1480</v>
      </c>
      <c r="C3638" s="2">
        <f>+C3631</f>
        <v>0</v>
      </c>
      <c r="D3638" s="2"/>
      <c r="E3638" s="2">
        <f>+E3631</f>
        <v>0</v>
      </c>
      <c r="F3638" s="2"/>
      <c r="G3638" s="2">
        <f>+G3631</f>
        <v>0</v>
      </c>
      <c r="H3638" s="2"/>
      <c r="I3638" s="2">
        <f>+I3631</f>
        <v>14705000</v>
      </c>
      <c r="J3638" s="2"/>
      <c r="K3638" s="2">
        <f>+K3631</f>
        <v>4250000</v>
      </c>
      <c r="L3638" s="2"/>
      <c r="M3638" s="2">
        <f>+M3631</f>
        <v>10435000</v>
      </c>
      <c r="N3638" s="2"/>
      <c r="O3638" s="2">
        <f>+O3631</f>
        <v>0</v>
      </c>
      <c r="P3638" s="2"/>
      <c r="Q3638" s="2">
        <f>+Q3631</f>
        <v>10435000</v>
      </c>
      <c r="R3638" s="2"/>
      <c r="U3638" s="17"/>
    </row>
    <row r="3639" spans="1:22" ht="11.85" customHeight="1" x14ac:dyDescent="0.2">
      <c r="D3639" s="2"/>
      <c r="F3639" s="2"/>
      <c r="H3639" s="2"/>
      <c r="J3639" s="2"/>
      <c r="L3639" s="2"/>
      <c r="N3639" s="2"/>
      <c r="P3639" s="2"/>
      <c r="T3639" s="14"/>
    </row>
    <row r="3640" spans="1:22" ht="11.85" customHeight="1" x14ac:dyDescent="0.2">
      <c r="D3640" s="2"/>
      <c r="F3640" s="2"/>
      <c r="H3640" s="2"/>
      <c r="J3640" s="2"/>
      <c r="L3640" s="2"/>
      <c r="N3640" s="2"/>
      <c r="P3640" s="2"/>
    </row>
    <row r="3641" spans="1:22" ht="11.85" customHeight="1" x14ac:dyDescent="0.2">
      <c r="D3641" s="2"/>
      <c r="F3641" s="2"/>
      <c r="H3641" s="2"/>
      <c r="J3641" s="2"/>
      <c r="L3641" s="2"/>
      <c r="N3641" s="2"/>
      <c r="P3641" s="2"/>
    </row>
    <row r="3642" spans="1:22" ht="11.85" customHeight="1" x14ac:dyDescent="0.2">
      <c r="D3642" s="2"/>
      <c r="F3642" s="2"/>
      <c r="H3642" s="2"/>
      <c r="J3642" s="2"/>
      <c r="L3642" s="2"/>
      <c r="N3642" s="2"/>
      <c r="P3642" s="2"/>
    </row>
    <row r="3643" spans="1:22" ht="11.85" customHeight="1" x14ac:dyDescent="0.2">
      <c r="D3643" s="2"/>
      <c r="F3643" s="2"/>
      <c r="H3643" s="2"/>
      <c r="J3643" s="2"/>
      <c r="L3643" s="2"/>
      <c r="N3643" s="2"/>
      <c r="P3643" s="2"/>
    </row>
    <row r="3644" spans="1:22" ht="11.85" customHeight="1" x14ac:dyDescent="0.2">
      <c r="D3644" s="2"/>
      <c r="F3644" s="2"/>
      <c r="H3644" s="2"/>
      <c r="J3644" s="2"/>
      <c r="L3644" s="2"/>
      <c r="N3644" s="2"/>
      <c r="P3644" s="2"/>
    </row>
    <row r="3645" spans="1:22" ht="11.25" customHeight="1" x14ac:dyDescent="0.2">
      <c r="A3645" s="1"/>
      <c r="B3645" s="1"/>
      <c r="E3645" s="2" t="str">
        <f>$E$1</f>
        <v>CITY OF BRADY</v>
      </c>
    </row>
    <row r="3646" spans="1:22" ht="11.25" customHeight="1" x14ac:dyDescent="0.2">
      <c r="E3646" s="2" t="str">
        <f>$E$2</f>
        <v>BUDGET REPORT</v>
      </c>
    </row>
    <row r="3647" spans="1:22" ht="11.25" customHeight="1" x14ac:dyDescent="0.2">
      <c r="E3647" s="2" t="str">
        <f>$E$3</f>
        <v>FISCAL YEAR 2019 - 2020</v>
      </c>
    </row>
    <row r="3648" spans="1:22" ht="11.25" customHeight="1" x14ac:dyDescent="0.2">
      <c r="A3648" s="3" t="s">
        <v>1467</v>
      </c>
    </row>
    <row r="3649" spans="1:34" ht="11.25" customHeight="1" x14ac:dyDescent="0.2"/>
    <row r="3650" spans="1:34" ht="11.25" customHeight="1" x14ac:dyDescent="0.2">
      <c r="I3650" s="55" t="str">
        <f>$I$6</f>
        <v>(----- 2018-2019 ------)</v>
      </c>
      <c r="J3650" s="55"/>
      <c r="K3650" s="55"/>
      <c r="L3650" s="6"/>
      <c r="M3650" s="55" t="str">
        <f>$M$6</f>
        <v>2019-2020</v>
      </c>
      <c r="N3650" s="55"/>
      <c r="O3650" s="55"/>
      <c r="P3650" s="55"/>
      <c r="Q3650" s="55"/>
    </row>
    <row r="3651" spans="1:34" ht="11.25" customHeight="1" x14ac:dyDescent="0.2">
      <c r="C3651" s="7" t="str">
        <f>$C$7</f>
        <v>2015-2016</v>
      </c>
      <c r="D3651" s="6"/>
      <c r="E3651" s="7" t="str">
        <f>$E$7</f>
        <v>2016-2017</v>
      </c>
      <c r="F3651" s="6"/>
      <c r="G3651" s="7" t="str">
        <f>$G$7</f>
        <v>2017-2018</v>
      </c>
      <c r="H3651" s="6"/>
      <c r="I3651" s="7" t="s">
        <v>9</v>
      </c>
      <c r="J3651" s="6"/>
      <c r="K3651" s="8" t="str">
        <f>+$K$7</f>
        <v>PROJECTED</v>
      </c>
      <c r="L3651" s="6"/>
      <c r="M3651" s="8" t="str">
        <f>$M$7</f>
        <v>2019-2020</v>
      </c>
      <c r="N3651" s="6"/>
      <c r="O3651" s="8" t="str">
        <f>$O$7</f>
        <v>2019-2020</v>
      </c>
      <c r="P3651" s="6"/>
      <c r="Q3651" s="8" t="str">
        <f>$Q$7</f>
        <v>APPROVED</v>
      </c>
    </row>
    <row r="3652" spans="1:34" ht="11.25" customHeight="1" x14ac:dyDescent="0.2">
      <c r="A3652" s="9" t="s">
        <v>257</v>
      </c>
      <c r="C3652" s="10" t="s">
        <v>12</v>
      </c>
      <c r="D3652" s="6"/>
      <c r="E3652" s="10" t="s">
        <v>12</v>
      </c>
      <c r="F3652" s="6"/>
      <c r="G3652" s="10" t="s">
        <v>12</v>
      </c>
      <c r="H3652" s="6"/>
      <c r="I3652" s="10" t="s">
        <v>13</v>
      </c>
      <c r="J3652" s="6"/>
      <c r="K3652" s="11" t="s">
        <v>13</v>
      </c>
      <c r="L3652" s="6"/>
      <c r="M3652" s="11" t="str">
        <f>$M$8</f>
        <v>BASE</v>
      </c>
      <c r="N3652" s="6"/>
      <c r="O3652" s="11" t="str">
        <f>$O$8</f>
        <v>SUPPLEMENTAL</v>
      </c>
      <c r="P3652" s="6"/>
      <c r="Q3652" s="11" t="str">
        <f>$Q$8</f>
        <v>BUDGET</v>
      </c>
    </row>
    <row r="3653" spans="1:34" s="45" customFormat="1" ht="10.15" customHeight="1" x14ac:dyDescent="0.25">
      <c r="C3653" s="46"/>
      <c r="E3653" s="46"/>
      <c r="G3653" s="46"/>
      <c r="I3653" s="46"/>
      <c r="K3653" s="47"/>
      <c r="M3653" s="47"/>
      <c r="O3653" s="47"/>
      <c r="Q3653" s="47"/>
      <c r="S3653" s="47"/>
      <c r="T3653" s="5"/>
    </row>
    <row r="3654" spans="1:34" s="45" customFormat="1" ht="11.25" customHeight="1" x14ac:dyDescent="0.25">
      <c r="C3654" s="46"/>
      <c r="D3654" s="46"/>
      <c r="E3654" s="46"/>
      <c r="F3654" s="46"/>
      <c r="G3654" s="46"/>
      <c r="H3654" s="46"/>
      <c r="I3654" s="46"/>
      <c r="J3654" s="46"/>
      <c r="K3654" s="47"/>
      <c r="L3654" s="46"/>
      <c r="M3654" s="47"/>
      <c r="N3654" s="46"/>
      <c r="O3654" s="47"/>
      <c r="P3654" s="46"/>
      <c r="Q3654" s="47"/>
      <c r="S3654" s="47"/>
      <c r="T3654" s="5"/>
    </row>
    <row r="3655" spans="1:34" s="45" customFormat="1" ht="11.25" customHeight="1" thickBot="1" x14ac:dyDescent="0.3">
      <c r="A3655" s="3" t="s">
        <v>1081</v>
      </c>
      <c r="B3655" s="3"/>
      <c r="C3655" s="27">
        <f>+C3638</f>
        <v>0</v>
      </c>
      <c r="D3655" s="2"/>
      <c r="E3655" s="27">
        <f>+E3638</f>
        <v>0</v>
      </c>
      <c r="F3655" s="2"/>
      <c r="G3655" s="27">
        <f>+G3638</f>
        <v>0</v>
      </c>
      <c r="H3655" s="2"/>
      <c r="I3655" s="27">
        <f>+I3638</f>
        <v>14705000</v>
      </c>
      <c r="J3655" s="2"/>
      <c r="K3655" s="27">
        <f>+K3638</f>
        <v>4250000</v>
      </c>
      <c r="L3655" s="2"/>
      <c r="M3655" s="27">
        <f>+M3638</f>
        <v>10435000</v>
      </c>
      <c r="N3655" s="2"/>
      <c r="O3655" s="27">
        <f>+O3638</f>
        <v>0</v>
      </c>
      <c r="P3655" s="2"/>
      <c r="Q3655" s="27">
        <f>+Q3638</f>
        <v>10435000</v>
      </c>
      <c r="R3655" s="3"/>
      <c r="S3655" s="47"/>
      <c r="T3655" s="5"/>
    </row>
    <row r="3656" spans="1:34" s="45" customFormat="1" ht="11.25" customHeight="1" thickTop="1" x14ac:dyDescent="0.25">
      <c r="A3656" s="3"/>
      <c r="B3656" s="3"/>
      <c r="C3656" s="2"/>
      <c r="D3656" s="2"/>
      <c r="E3656" s="2"/>
      <c r="F3656" s="2"/>
      <c r="G3656" s="2"/>
      <c r="H3656" s="2"/>
      <c r="I3656" s="2"/>
      <c r="J3656" s="2"/>
      <c r="K3656" s="4"/>
      <c r="L3656" s="2"/>
      <c r="M3656" s="4"/>
      <c r="N3656" s="2"/>
      <c r="O3656" s="4"/>
      <c r="P3656" s="2"/>
      <c r="Q3656" s="4"/>
      <c r="R3656" s="3"/>
      <c r="S3656" s="47"/>
      <c r="T3656" s="5"/>
    </row>
    <row r="3657" spans="1:34" s="45" customFormat="1" ht="11.25" customHeight="1" thickBot="1" x14ac:dyDescent="0.3">
      <c r="A3657" s="3" t="s">
        <v>1082</v>
      </c>
      <c r="B3657" s="3"/>
      <c r="C3657" s="27">
        <f>C3593-C3655</f>
        <v>0</v>
      </c>
      <c r="D3657" s="2"/>
      <c r="E3657" s="27">
        <f>E3593-E3655</f>
        <v>0</v>
      </c>
      <c r="F3657" s="2"/>
      <c r="G3657" s="27">
        <f>G3593-G3655</f>
        <v>0</v>
      </c>
      <c r="H3657" s="2"/>
      <c r="I3657" s="27">
        <f>I3593-I3655</f>
        <v>0</v>
      </c>
      <c r="J3657" s="2"/>
      <c r="K3657" s="27">
        <f>K3593-K3655</f>
        <v>10435000</v>
      </c>
      <c r="L3657" s="2"/>
      <c r="M3657" s="27">
        <f>M3593-M3655</f>
        <v>-10435000</v>
      </c>
      <c r="N3657" s="2"/>
      <c r="O3657" s="27">
        <f>O3593-O3655</f>
        <v>0</v>
      </c>
      <c r="P3657" s="2"/>
      <c r="Q3657" s="27">
        <f>Q3593-Q3655</f>
        <v>-10435000</v>
      </c>
      <c r="R3657" s="3"/>
      <c r="S3657" s="47"/>
      <c r="T3657" s="5"/>
    </row>
    <row r="3658" spans="1:34" s="45" customFormat="1" ht="11.25" customHeight="1" thickTop="1" x14ac:dyDescent="0.25">
      <c r="A3658" s="3"/>
      <c r="B3658" s="3"/>
      <c r="C3658" s="2"/>
      <c r="D3658" s="2"/>
      <c r="E3658" s="2"/>
      <c r="F3658" s="2"/>
      <c r="G3658" s="2"/>
      <c r="H3658" s="2"/>
      <c r="I3658" s="2"/>
      <c r="J3658" s="2"/>
      <c r="K3658" s="4"/>
      <c r="L3658" s="2"/>
      <c r="M3658" s="4"/>
      <c r="N3658" s="2"/>
      <c r="O3658" s="4"/>
      <c r="P3658" s="2"/>
      <c r="Q3658" s="4"/>
      <c r="R3658" s="3"/>
      <c r="S3658" s="47"/>
      <c r="T3658" s="5"/>
    </row>
    <row r="3659" spans="1:34" s="45" customFormat="1" ht="11.25" customHeight="1" x14ac:dyDescent="0.25">
      <c r="A3659" s="3"/>
      <c r="B3659" s="3"/>
      <c r="C3659" s="2"/>
      <c r="D3659" s="2"/>
      <c r="E3659" s="2"/>
      <c r="F3659" s="2"/>
      <c r="G3659" s="2"/>
      <c r="H3659" s="2"/>
      <c r="I3659" s="2"/>
      <c r="J3659" s="2"/>
      <c r="K3659" s="4"/>
      <c r="L3659" s="2"/>
      <c r="M3659" s="4"/>
      <c r="N3659" s="2"/>
      <c r="O3659" s="4"/>
      <c r="P3659" s="2"/>
      <c r="Q3659" s="4"/>
      <c r="R3659" s="3"/>
      <c r="S3659" s="47"/>
      <c r="T3659" s="5"/>
    </row>
    <row r="3660" spans="1:34" s="45" customFormat="1" ht="11.25" customHeight="1" x14ac:dyDescent="0.25">
      <c r="A3660" s="3" t="s">
        <v>1083</v>
      </c>
      <c r="B3660" s="3"/>
      <c r="C3660" s="2"/>
      <c r="D3660" s="2"/>
      <c r="E3660" s="2"/>
      <c r="F3660" s="2"/>
      <c r="G3660" s="2"/>
      <c r="H3660" s="2"/>
      <c r="I3660" s="2"/>
      <c r="J3660" s="2"/>
      <c r="K3660" s="4"/>
      <c r="L3660" s="2"/>
      <c r="M3660" s="4"/>
      <c r="N3660" s="2"/>
      <c r="O3660" s="4"/>
      <c r="P3660" s="2"/>
      <c r="Q3660" s="4"/>
      <c r="R3660" s="3"/>
      <c r="S3660" s="47"/>
      <c r="T3660" s="5"/>
    </row>
    <row r="3661" spans="1:34" s="45" customFormat="1" ht="11.25" customHeight="1" thickBot="1" x14ac:dyDescent="0.3">
      <c r="A3661" s="3" t="s">
        <v>17</v>
      </c>
      <c r="B3661" s="3"/>
      <c r="C3661" s="27">
        <f>C3578+C3593-C3638</f>
        <v>0</v>
      </c>
      <c r="D3661" s="2"/>
      <c r="E3661" s="27">
        <f>E3578+E3593-E3638</f>
        <v>0</v>
      </c>
      <c r="F3661" s="2"/>
      <c r="G3661" s="27">
        <f>G3578+G3593-G3638</f>
        <v>0</v>
      </c>
      <c r="H3661" s="2"/>
      <c r="I3661" s="27">
        <f>I3578+I3593-I3638</f>
        <v>0</v>
      </c>
      <c r="J3661" s="2"/>
      <c r="K3661" s="27">
        <f>K3578+K3593-K3638</f>
        <v>10435000</v>
      </c>
      <c r="L3661" s="2"/>
      <c r="M3661" s="27">
        <f>M3578+M3593-M3638</f>
        <v>0</v>
      </c>
      <c r="N3661" s="2"/>
      <c r="O3661" s="4"/>
      <c r="P3661" s="2"/>
      <c r="Q3661" s="27">
        <f>Q3578+Q3593-Q3638</f>
        <v>0</v>
      </c>
      <c r="R3661" s="3"/>
      <c r="S3661" s="47"/>
      <c r="T3661" s="5"/>
    </row>
    <row r="3662" spans="1:34" s="45" customFormat="1" ht="11.25" customHeight="1" thickTop="1" x14ac:dyDescent="0.25">
      <c r="A3662" s="3"/>
      <c r="B3662" s="3"/>
      <c r="C3662" s="2"/>
      <c r="D3662" s="2"/>
      <c r="E3662" s="2"/>
      <c r="F3662" s="2"/>
      <c r="G3662" s="2"/>
      <c r="H3662" s="2"/>
      <c r="I3662" s="2"/>
      <c r="J3662" s="2"/>
      <c r="K3662" s="4"/>
      <c r="L3662" s="2"/>
      <c r="M3662" s="4"/>
      <c r="N3662" s="2"/>
      <c r="O3662" s="4"/>
      <c r="P3662" s="2"/>
      <c r="Q3662" s="4"/>
      <c r="R3662" s="3"/>
      <c r="S3662" s="47"/>
      <c r="T3662" s="5"/>
    </row>
    <row r="3663" spans="1:34" s="45" customFormat="1" ht="11.25" customHeight="1" x14ac:dyDescent="0.25">
      <c r="C3663" s="46"/>
      <c r="E3663" s="46"/>
      <c r="G3663" s="46"/>
      <c r="I3663" s="46"/>
      <c r="K3663" s="47"/>
      <c r="M3663" s="47"/>
      <c r="O3663" s="47"/>
      <c r="Q3663" s="47"/>
      <c r="S3663" s="47"/>
      <c r="T3663" s="5"/>
    </row>
    <row r="3664" spans="1:34" s="4" customFormat="1" ht="11.25" customHeight="1" x14ac:dyDescent="0.2">
      <c r="A3664" s="3"/>
      <c r="B3664" s="3"/>
      <c r="C3664" s="2"/>
      <c r="D3664" s="3"/>
      <c r="E3664" s="2"/>
      <c r="F3664" s="3"/>
      <c r="G3664" s="2"/>
      <c r="H3664" s="3"/>
      <c r="I3664" s="2"/>
      <c r="J3664" s="3"/>
      <c r="L3664" s="3"/>
      <c r="N3664" s="3"/>
      <c r="P3664" s="3"/>
      <c r="R3664" s="3"/>
      <c r="T3664" s="5"/>
      <c r="U3664" s="3"/>
      <c r="V3664" s="3"/>
      <c r="W3664" s="3"/>
      <c r="X3664" s="3"/>
      <c r="Y3664" s="3"/>
      <c r="Z3664" s="3"/>
      <c r="AA3664" s="3"/>
      <c r="AB3664" s="3"/>
      <c r="AC3664" s="3"/>
      <c r="AD3664" s="3"/>
      <c r="AE3664" s="3"/>
      <c r="AF3664" s="3"/>
      <c r="AG3664" s="3"/>
      <c r="AH3664" s="3"/>
    </row>
    <row r="3665" spans="1:34" s="4" customFormat="1" ht="11.25" customHeight="1" x14ac:dyDescent="0.2">
      <c r="A3665" s="3"/>
      <c r="B3665" s="3"/>
      <c r="C3665" s="2"/>
      <c r="D3665" s="3"/>
      <c r="E3665" s="2"/>
      <c r="F3665" s="3"/>
      <c r="G3665" s="2"/>
      <c r="H3665" s="3"/>
      <c r="I3665" s="2"/>
      <c r="J3665" s="3"/>
      <c r="L3665" s="3"/>
      <c r="N3665" s="3"/>
      <c r="P3665" s="3"/>
      <c r="R3665" s="3"/>
      <c r="T3665" s="5"/>
      <c r="U3665" s="3"/>
      <c r="V3665" s="3"/>
      <c r="W3665" s="3"/>
      <c r="X3665" s="3"/>
      <c r="Y3665" s="3"/>
      <c r="Z3665" s="3"/>
      <c r="AA3665" s="3"/>
      <c r="AB3665" s="3"/>
      <c r="AC3665" s="3"/>
      <c r="AD3665" s="3"/>
      <c r="AE3665" s="3"/>
      <c r="AF3665" s="3"/>
      <c r="AG3665" s="3"/>
      <c r="AH3665" s="3"/>
    </row>
    <row r="3666" spans="1:34" s="4" customFormat="1" ht="11.25" customHeight="1" x14ac:dyDescent="0.2">
      <c r="A3666" s="3"/>
      <c r="B3666" s="3"/>
      <c r="C3666" s="2"/>
      <c r="D3666" s="3"/>
      <c r="E3666" s="2"/>
      <c r="F3666" s="3"/>
      <c r="G3666" s="2"/>
      <c r="H3666" s="3"/>
      <c r="I3666" s="2"/>
      <c r="J3666" s="3"/>
      <c r="L3666" s="3"/>
      <c r="N3666" s="3"/>
      <c r="P3666" s="3"/>
      <c r="R3666" s="3"/>
      <c r="T3666" s="5"/>
      <c r="U3666" s="3"/>
      <c r="V3666" s="3"/>
      <c r="W3666" s="3"/>
      <c r="X3666" s="3"/>
      <c r="Y3666" s="3"/>
      <c r="Z3666" s="3"/>
      <c r="AA3666" s="3"/>
      <c r="AB3666" s="3"/>
      <c r="AC3666" s="3"/>
      <c r="AD3666" s="3"/>
      <c r="AE3666" s="3"/>
      <c r="AF3666" s="3"/>
      <c r="AG3666" s="3"/>
      <c r="AH3666" s="3"/>
    </row>
    <row r="3667" spans="1:34" s="4" customFormat="1" ht="11.25" customHeight="1" x14ac:dyDescent="0.2">
      <c r="A3667" s="3"/>
      <c r="B3667" s="3"/>
      <c r="C3667" s="2"/>
      <c r="D3667" s="3"/>
      <c r="E3667" s="2"/>
      <c r="F3667" s="3"/>
      <c r="G3667" s="2"/>
      <c r="H3667" s="3"/>
      <c r="I3667" s="2"/>
      <c r="J3667" s="3"/>
      <c r="L3667" s="3"/>
      <c r="N3667" s="3"/>
      <c r="P3667" s="3"/>
      <c r="R3667" s="3"/>
      <c r="T3667" s="5"/>
      <c r="U3667" s="3"/>
      <c r="V3667" s="3"/>
      <c r="W3667" s="3"/>
      <c r="X3667" s="3"/>
      <c r="Y3667" s="3"/>
      <c r="Z3667" s="3"/>
      <c r="AA3667" s="3"/>
      <c r="AB3667" s="3"/>
      <c r="AC3667" s="3"/>
      <c r="AD3667" s="3"/>
      <c r="AE3667" s="3"/>
      <c r="AF3667" s="3"/>
      <c r="AG3667" s="3"/>
      <c r="AH3667" s="3"/>
    </row>
    <row r="3668" spans="1:34" s="4" customFormat="1" ht="11.25" customHeight="1" x14ac:dyDescent="0.2">
      <c r="A3668" s="3"/>
      <c r="B3668" s="3"/>
      <c r="C3668" s="2"/>
      <c r="D3668" s="3"/>
      <c r="E3668" s="2"/>
      <c r="F3668" s="3"/>
      <c r="G3668" s="2"/>
      <c r="H3668" s="3"/>
      <c r="I3668" s="2"/>
      <c r="J3668" s="3"/>
      <c r="L3668" s="3"/>
      <c r="N3668" s="3"/>
      <c r="P3668" s="3"/>
      <c r="R3668" s="3"/>
      <c r="T3668" s="5"/>
      <c r="U3668" s="3"/>
      <c r="V3668" s="3"/>
      <c r="W3668" s="3"/>
      <c r="X3668" s="3"/>
      <c r="Y3668" s="3"/>
      <c r="Z3668" s="3"/>
      <c r="AA3668" s="3"/>
      <c r="AB3668" s="3"/>
      <c r="AC3668" s="3"/>
      <c r="AD3668" s="3"/>
      <c r="AE3668" s="3"/>
      <c r="AF3668" s="3"/>
      <c r="AG3668" s="3"/>
      <c r="AH3668" s="3"/>
    </row>
    <row r="3669" spans="1:34" s="4" customFormat="1" ht="11.25" customHeight="1" x14ac:dyDescent="0.2">
      <c r="A3669" s="3"/>
      <c r="B3669" s="3"/>
      <c r="C3669" s="2"/>
      <c r="D3669" s="3"/>
      <c r="E3669" s="2"/>
      <c r="F3669" s="3"/>
      <c r="G3669" s="2"/>
      <c r="H3669" s="3"/>
      <c r="I3669" s="2"/>
      <c r="J3669" s="3"/>
      <c r="L3669" s="3"/>
      <c r="N3669" s="3"/>
      <c r="P3669" s="3"/>
      <c r="R3669" s="3"/>
      <c r="T3669" s="5"/>
      <c r="U3669" s="3"/>
      <c r="V3669" s="3"/>
      <c r="W3669" s="3"/>
      <c r="X3669" s="3"/>
      <c r="Y3669" s="3"/>
      <c r="Z3669" s="3"/>
      <c r="AA3669" s="3"/>
      <c r="AB3669" s="3"/>
      <c r="AC3669" s="3"/>
      <c r="AD3669" s="3"/>
      <c r="AE3669" s="3"/>
      <c r="AF3669" s="3"/>
      <c r="AG3669" s="3"/>
      <c r="AH3669" s="3"/>
    </row>
    <row r="3670" spans="1:34" s="4" customFormat="1" ht="11.25" customHeight="1" x14ac:dyDescent="0.2">
      <c r="A3670" s="3"/>
      <c r="B3670" s="3"/>
      <c r="C3670" s="2"/>
      <c r="D3670" s="3"/>
      <c r="E3670" s="2"/>
      <c r="F3670" s="3"/>
      <c r="G3670" s="2"/>
      <c r="H3670" s="3"/>
      <c r="I3670" s="2"/>
      <c r="J3670" s="3"/>
      <c r="L3670" s="3"/>
      <c r="N3670" s="3"/>
      <c r="P3670" s="3"/>
      <c r="R3670" s="3"/>
      <c r="T3670" s="5"/>
      <c r="U3670" s="3"/>
      <c r="V3670" s="3"/>
      <c r="W3670" s="3"/>
      <c r="X3670" s="3"/>
      <c r="Y3670" s="3"/>
      <c r="Z3670" s="3"/>
      <c r="AA3670" s="3"/>
      <c r="AB3670" s="3"/>
      <c r="AC3670" s="3"/>
      <c r="AD3670" s="3"/>
      <c r="AE3670" s="3"/>
      <c r="AF3670" s="3"/>
      <c r="AG3670" s="3"/>
      <c r="AH3670" s="3"/>
    </row>
    <row r="3671" spans="1:34" s="4" customFormat="1" ht="11.25" customHeight="1" x14ac:dyDescent="0.2">
      <c r="A3671" s="3"/>
      <c r="B3671" s="3"/>
      <c r="C3671" s="2"/>
      <c r="D3671" s="3"/>
      <c r="E3671" s="2"/>
      <c r="F3671" s="3"/>
      <c r="G3671" s="2"/>
      <c r="H3671" s="3"/>
      <c r="I3671" s="2"/>
      <c r="J3671" s="3"/>
      <c r="L3671" s="3"/>
      <c r="N3671" s="3"/>
      <c r="P3671" s="3"/>
      <c r="R3671" s="3"/>
      <c r="T3671" s="5"/>
      <c r="U3671" s="3"/>
      <c r="V3671" s="3"/>
      <c r="W3671" s="3"/>
      <c r="X3671" s="3"/>
      <c r="Y3671" s="3"/>
      <c r="Z3671" s="3"/>
      <c r="AA3671" s="3"/>
      <c r="AB3671" s="3"/>
      <c r="AC3671" s="3"/>
      <c r="AD3671" s="3"/>
      <c r="AE3671" s="3"/>
      <c r="AF3671" s="3"/>
      <c r="AG3671" s="3"/>
      <c r="AH3671" s="3"/>
    </row>
    <row r="3672" spans="1:34" s="4" customFormat="1" ht="11.85" customHeight="1" x14ac:dyDescent="0.2">
      <c r="A3672" s="3"/>
      <c r="B3672" s="3"/>
      <c r="C3672" s="2"/>
      <c r="D3672" s="3"/>
      <c r="E3672" s="2"/>
      <c r="F3672" s="3"/>
      <c r="G3672" s="2"/>
      <c r="H3672" s="3"/>
      <c r="I3672" s="2"/>
      <c r="J3672" s="3"/>
      <c r="L3672" s="3"/>
      <c r="N3672" s="3"/>
      <c r="P3672" s="3"/>
      <c r="R3672" s="3"/>
      <c r="T3672" s="5"/>
      <c r="U3672" s="3"/>
      <c r="V3672" s="3"/>
      <c r="W3672" s="3"/>
      <c r="X3672" s="3"/>
      <c r="Y3672" s="3"/>
      <c r="Z3672" s="3"/>
      <c r="AA3672" s="3"/>
      <c r="AB3672" s="3"/>
      <c r="AC3672" s="3"/>
      <c r="AD3672" s="3"/>
      <c r="AE3672" s="3"/>
      <c r="AF3672" s="3"/>
      <c r="AG3672" s="3"/>
      <c r="AH3672" s="3"/>
    </row>
    <row r="3673" spans="1:34" s="4" customFormat="1" ht="11.85" customHeight="1" x14ac:dyDescent="0.2">
      <c r="A3673" s="3"/>
      <c r="B3673" s="3"/>
      <c r="C3673" s="2"/>
      <c r="D3673" s="3"/>
      <c r="E3673" s="2"/>
      <c r="F3673" s="3"/>
      <c r="G3673" s="2"/>
      <c r="H3673" s="3"/>
      <c r="I3673" s="2"/>
      <c r="J3673" s="3"/>
      <c r="L3673" s="3"/>
      <c r="N3673" s="3"/>
      <c r="P3673" s="3"/>
      <c r="R3673" s="3"/>
      <c r="T3673" s="5"/>
      <c r="U3673" s="3"/>
      <c r="V3673" s="3"/>
      <c r="W3673" s="3"/>
      <c r="X3673" s="3"/>
      <c r="Y3673" s="3"/>
      <c r="Z3673" s="3"/>
      <c r="AA3673" s="3"/>
      <c r="AB3673" s="3"/>
      <c r="AC3673" s="3"/>
      <c r="AD3673" s="3"/>
      <c r="AE3673" s="3"/>
      <c r="AF3673" s="3"/>
      <c r="AG3673" s="3"/>
      <c r="AH3673" s="3"/>
    </row>
    <row r="3674" spans="1:34" s="4" customFormat="1" ht="11.85" customHeight="1" x14ac:dyDescent="0.2">
      <c r="A3674" s="3"/>
      <c r="B3674" s="3"/>
      <c r="C3674" s="2"/>
      <c r="D3674" s="3"/>
      <c r="E3674" s="2"/>
      <c r="F3674" s="3"/>
      <c r="G3674" s="2"/>
      <c r="H3674" s="3"/>
      <c r="I3674" s="2"/>
      <c r="J3674" s="3"/>
      <c r="L3674" s="3"/>
      <c r="N3674" s="3"/>
      <c r="P3674" s="3"/>
      <c r="R3674" s="3"/>
      <c r="T3674" s="5"/>
      <c r="U3674" s="3"/>
      <c r="V3674" s="3"/>
      <c r="W3674" s="3"/>
      <c r="X3674" s="3"/>
      <c r="Y3674" s="3"/>
      <c r="Z3674" s="3"/>
      <c r="AA3674" s="3"/>
      <c r="AB3674" s="3"/>
      <c r="AC3674" s="3"/>
      <c r="AD3674" s="3"/>
      <c r="AE3674" s="3"/>
      <c r="AF3674" s="3"/>
      <c r="AG3674" s="3"/>
      <c r="AH3674" s="3"/>
    </row>
    <row r="3675" spans="1:34" s="4" customFormat="1" ht="11.85" customHeight="1" x14ac:dyDescent="0.2">
      <c r="A3675" s="3"/>
      <c r="B3675" s="3"/>
      <c r="C3675" s="2"/>
      <c r="D3675" s="3"/>
      <c r="E3675" s="2"/>
      <c r="F3675" s="3"/>
      <c r="G3675" s="2"/>
      <c r="H3675" s="3"/>
      <c r="I3675" s="2"/>
      <c r="J3675" s="3"/>
      <c r="L3675" s="3"/>
      <c r="N3675" s="3"/>
      <c r="P3675" s="3"/>
      <c r="R3675" s="3"/>
      <c r="T3675" s="5"/>
      <c r="U3675" s="3"/>
      <c r="V3675" s="3"/>
      <c r="W3675" s="3"/>
      <c r="X3675" s="3"/>
      <c r="Y3675" s="3"/>
      <c r="Z3675" s="3"/>
      <c r="AA3675" s="3"/>
      <c r="AB3675" s="3"/>
      <c r="AC3675" s="3"/>
      <c r="AD3675" s="3"/>
      <c r="AE3675" s="3"/>
      <c r="AF3675" s="3"/>
      <c r="AG3675" s="3"/>
      <c r="AH3675" s="3"/>
    </row>
    <row r="3676" spans="1:34" s="4" customFormat="1" ht="11.85" customHeight="1" x14ac:dyDescent="0.2">
      <c r="A3676" s="3"/>
      <c r="B3676" s="3"/>
      <c r="C3676" s="2"/>
      <c r="D3676" s="3"/>
      <c r="E3676" s="2"/>
      <c r="F3676" s="3"/>
      <c r="G3676" s="2"/>
      <c r="H3676" s="3"/>
      <c r="I3676" s="2"/>
      <c r="J3676" s="3"/>
      <c r="L3676" s="3"/>
      <c r="N3676" s="3"/>
      <c r="P3676" s="3"/>
      <c r="R3676" s="3"/>
      <c r="T3676" s="5"/>
      <c r="U3676" s="3"/>
      <c r="V3676" s="3"/>
      <c r="W3676" s="3"/>
      <c r="X3676" s="3"/>
      <c r="Y3676" s="3"/>
      <c r="Z3676" s="3"/>
      <c r="AA3676" s="3"/>
      <c r="AB3676" s="3"/>
      <c r="AC3676" s="3"/>
      <c r="AD3676" s="3"/>
      <c r="AE3676" s="3"/>
      <c r="AF3676" s="3"/>
      <c r="AG3676" s="3"/>
      <c r="AH3676" s="3"/>
    </row>
    <row r="3677" spans="1:34" s="4" customFormat="1" ht="11.85" customHeight="1" x14ac:dyDescent="0.2">
      <c r="A3677" s="3"/>
      <c r="B3677" s="3"/>
      <c r="C3677" s="2"/>
      <c r="D3677" s="3"/>
      <c r="E3677" s="2"/>
      <c r="F3677" s="3"/>
      <c r="G3677" s="2"/>
      <c r="H3677" s="3"/>
      <c r="I3677" s="2"/>
      <c r="J3677" s="3"/>
      <c r="L3677" s="3"/>
      <c r="N3677" s="3"/>
      <c r="P3677" s="3"/>
      <c r="R3677" s="3"/>
      <c r="T3677" s="5"/>
      <c r="U3677" s="3"/>
      <c r="V3677" s="3"/>
      <c r="W3677" s="3"/>
      <c r="X3677" s="3"/>
      <c r="Y3677" s="3"/>
      <c r="Z3677" s="3"/>
      <c r="AA3677" s="3"/>
      <c r="AB3677" s="3"/>
      <c r="AC3677" s="3"/>
      <c r="AD3677" s="3"/>
      <c r="AE3677" s="3"/>
      <c r="AF3677" s="3"/>
      <c r="AG3677" s="3"/>
      <c r="AH3677" s="3"/>
    </row>
    <row r="3678" spans="1:34" s="4" customFormat="1" ht="11.85" customHeight="1" x14ac:dyDescent="0.2">
      <c r="A3678" s="3"/>
      <c r="B3678" s="3"/>
      <c r="C3678" s="2"/>
      <c r="D3678" s="3"/>
      <c r="E3678" s="2"/>
      <c r="F3678" s="3"/>
      <c r="G3678" s="2"/>
      <c r="H3678" s="3"/>
      <c r="I3678" s="2"/>
      <c r="J3678" s="3"/>
      <c r="L3678" s="3"/>
      <c r="N3678" s="3"/>
      <c r="P3678" s="3"/>
      <c r="R3678" s="3"/>
      <c r="T3678" s="5"/>
      <c r="U3678" s="3"/>
      <c r="V3678" s="3"/>
      <c r="W3678" s="3"/>
      <c r="X3678" s="3"/>
      <c r="Y3678" s="3"/>
      <c r="Z3678" s="3"/>
      <c r="AA3678" s="3"/>
      <c r="AB3678" s="3"/>
      <c r="AC3678" s="3"/>
      <c r="AD3678" s="3"/>
      <c r="AE3678" s="3"/>
      <c r="AF3678" s="3"/>
      <c r="AG3678" s="3"/>
      <c r="AH3678" s="3"/>
    </row>
    <row r="3679" spans="1:34" s="4" customFormat="1" ht="11.85" customHeight="1" x14ac:dyDescent="0.2">
      <c r="A3679" s="3"/>
      <c r="B3679" s="3"/>
      <c r="C3679" s="2"/>
      <c r="D3679" s="3"/>
      <c r="E3679" s="2"/>
      <c r="F3679" s="3"/>
      <c r="G3679" s="2"/>
      <c r="H3679" s="3"/>
      <c r="I3679" s="2"/>
      <c r="J3679" s="3"/>
      <c r="L3679" s="3"/>
      <c r="N3679" s="3"/>
      <c r="P3679" s="3"/>
      <c r="R3679" s="3"/>
      <c r="T3679" s="5"/>
      <c r="U3679" s="3"/>
      <c r="V3679" s="3"/>
      <c r="W3679" s="3"/>
      <c r="X3679" s="3"/>
      <c r="Y3679" s="3"/>
      <c r="Z3679" s="3"/>
      <c r="AA3679" s="3"/>
      <c r="AB3679" s="3"/>
      <c r="AC3679" s="3"/>
      <c r="AD3679" s="3"/>
      <c r="AE3679" s="3"/>
      <c r="AF3679" s="3"/>
      <c r="AG3679" s="3"/>
      <c r="AH3679" s="3"/>
    </row>
    <row r="3680" spans="1:34" s="5" customFormat="1" ht="11.85" customHeight="1" x14ac:dyDescent="0.2">
      <c r="A3680" s="3"/>
      <c r="B3680" s="3"/>
      <c r="C3680" s="2"/>
      <c r="D3680" s="3"/>
      <c r="E3680" s="2"/>
      <c r="F3680" s="3"/>
      <c r="G3680" s="2"/>
      <c r="H3680" s="3"/>
      <c r="I3680" s="2"/>
      <c r="J3680" s="3"/>
      <c r="K3680" s="4"/>
      <c r="L3680" s="3"/>
      <c r="M3680" s="4"/>
      <c r="N3680" s="3"/>
      <c r="O3680" s="4"/>
      <c r="P3680" s="3"/>
      <c r="Q3680" s="4"/>
      <c r="R3680" s="3"/>
      <c r="S3680" s="4"/>
      <c r="U3680" s="3"/>
      <c r="V3680" s="3"/>
      <c r="W3680" s="3"/>
      <c r="X3680" s="3"/>
      <c r="Y3680" s="3"/>
      <c r="Z3680" s="3"/>
      <c r="AA3680" s="3"/>
      <c r="AB3680" s="3"/>
      <c r="AC3680" s="3"/>
      <c r="AD3680" s="3"/>
      <c r="AE3680" s="3"/>
      <c r="AF3680" s="3"/>
      <c r="AG3680" s="3"/>
      <c r="AH3680" s="3"/>
    </row>
    <row r="3681" spans="1:34" s="5" customFormat="1" ht="11.85" customHeight="1" x14ac:dyDescent="0.2">
      <c r="A3681" s="3"/>
      <c r="B3681" s="3"/>
      <c r="C3681" s="2"/>
      <c r="D3681" s="3"/>
      <c r="E3681" s="2"/>
      <c r="F3681" s="3"/>
      <c r="G3681" s="2"/>
      <c r="H3681" s="3"/>
      <c r="I3681" s="2"/>
      <c r="J3681" s="3"/>
      <c r="K3681" s="4"/>
      <c r="L3681" s="3"/>
      <c r="M3681" s="4"/>
      <c r="N3681" s="3"/>
      <c r="O3681" s="4"/>
      <c r="P3681" s="3"/>
      <c r="Q3681" s="4"/>
      <c r="R3681" s="3"/>
      <c r="S3681" s="4"/>
      <c r="U3681" s="3"/>
      <c r="V3681" s="3"/>
      <c r="W3681" s="3"/>
      <c r="X3681" s="3"/>
      <c r="Y3681" s="3"/>
      <c r="Z3681" s="3"/>
      <c r="AA3681" s="3"/>
      <c r="AB3681" s="3"/>
      <c r="AC3681" s="3"/>
      <c r="AD3681" s="3"/>
      <c r="AE3681" s="3"/>
      <c r="AF3681" s="3"/>
      <c r="AG3681" s="3"/>
      <c r="AH3681" s="3"/>
    </row>
    <row r="3682" spans="1:34" s="5" customFormat="1" ht="11.85" customHeight="1" x14ac:dyDescent="0.2">
      <c r="A3682" s="3"/>
      <c r="B3682" s="3"/>
      <c r="C3682" s="2"/>
      <c r="D3682" s="3"/>
      <c r="E3682" s="2"/>
      <c r="F3682" s="3"/>
      <c r="G3682" s="2"/>
      <c r="H3682" s="3"/>
      <c r="I3682" s="2"/>
      <c r="J3682" s="3"/>
      <c r="K3682" s="4"/>
      <c r="L3682" s="3"/>
      <c r="M3682" s="4"/>
      <c r="N3682" s="3"/>
      <c r="O3682" s="4"/>
      <c r="P3682" s="3"/>
      <c r="Q3682" s="4"/>
      <c r="R3682" s="3"/>
      <c r="S3682" s="4"/>
      <c r="U3682" s="3"/>
      <c r="V3682" s="3"/>
      <c r="W3682" s="3"/>
      <c r="X3682" s="3"/>
      <c r="Y3682" s="3"/>
      <c r="Z3682" s="3"/>
      <c r="AA3682" s="3"/>
      <c r="AB3682" s="3"/>
      <c r="AC3682" s="3"/>
      <c r="AD3682" s="3"/>
      <c r="AE3682" s="3"/>
      <c r="AF3682" s="3"/>
      <c r="AG3682" s="3"/>
      <c r="AH3682" s="3"/>
    </row>
    <row r="3683" spans="1:34" s="5" customFormat="1" ht="11.85" customHeight="1" x14ac:dyDescent="0.2">
      <c r="A3683" s="1"/>
      <c r="B3683" s="1"/>
      <c r="C3683" s="2"/>
      <c r="D3683" s="3"/>
      <c r="E3683" s="2" t="str">
        <f>$E$1</f>
        <v>CITY OF BRADY</v>
      </c>
      <c r="F3683" s="3"/>
      <c r="G3683" s="2"/>
      <c r="H3683" s="3"/>
      <c r="I3683" s="2"/>
      <c r="J3683" s="3"/>
      <c r="K3683" s="4"/>
      <c r="L3683" s="3"/>
      <c r="M3683" s="4"/>
      <c r="N3683" s="3"/>
      <c r="O3683" s="4"/>
      <c r="P3683" s="3"/>
      <c r="Q3683" s="4"/>
      <c r="R3683" s="3"/>
      <c r="S3683" s="4"/>
      <c r="U3683" s="3"/>
      <c r="V3683" s="3"/>
      <c r="W3683" s="3"/>
      <c r="X3683" s="3"/>
      <c r="Y3683" s="3"/>
      <c r="Z3683" s="3"/>
      <c r="AA3683" s="3"/>
      <c r="AB3683" s="3"/>
      <c r="AC3683" s="3"/>
      <c r="AD3683" s="3"/>
      <c r="AE3683" s="3"/>
      <c r="AF3683" s="3"/>
      <c r="AG3683" s="3"/>
      <c r="AH3683" s="3"/>
    </row>
    <row r="3684" spans="1:34" s="5" customFormat="1" ht="11.85" customHeight="1" x14ac:dyDescent="0.2">
      <c r="A3684" s="3"/>
      <c r="B3684" s="3"/>
      <c r="C3684" s="2"/>
      <c r="D3684" s="3"/>
      <c r="E3684" s="2" t="str">
        <f>$E$2</f>
        <v>BUDGET REPORT</v>
      </c>
      <c r="F3684" s="3"/>
      <c r="G3684" s="2"/>
      <c r="H3684" s="3"/>
      <c r="I3684" s="2"/>
      <c r="J3684" s="3"/>
      <c r="K3684" s="4"/>
      <c r="L3684" s="3"/>
      <c r="M3684" s="4"/>
      <c r="N3684" s="3"/>
      <c r="O3684" s="4"/>
      <c r="P3684" s="3"/>
      <c r="Q3684" s="4"/>
      <c r="R3684" s="3"/>
      <c r="S3684" s="4"/>
      <c r="U3684" s="3"/>
      <c r="V3684" s="3"/>
      <c r="W3684" s="3"/>
      <c r="X3684" s="3"/>
      <c r="Y3684" s="3"/>
      <c r="Z3684" s="3"/>
      <c r="AA3684" s="3"/>
      <c r="AB3684" s="3"/>
      <c r="AC3684" s="3"/>
      <c r="AD3684" s="3"/>
      <c r="AE3684" s="3"/>
      <c r="AF3684" s="3"/>
      <c r="AG3684" s="3"/>
      <c r="AH3684" s="3"/>
    </row>
    <row r="3685" spans="1:34" s="5" customFormat="1" ht="11.85" customHeight="1" x14ac:dyDescent="0.2">
      <c r="A3685" s="3"/>
      <c r="B3685" s="3"/>
      <c r="C3685" s="2"/>
      <c r="D3685" s="3"/>
      <c r="E3685" s="2" t="str">
        <f>$E$3</f>
        <v>FISCAL YEAR 2019 - 2020</v>
      </c>
      <c r="F3685" s="3"/>
      <c r="G3685" s="2"/>
      <c r="H3685" s="3"/>
      <c r="I3685" s="2"/>
      <c r="J3685" s="3"/>
      <c r="K3685" s="4"/>
      <c r="L3685" s="3"/>
      <c r="M3685" s="4"/>
      <c r="N3685" s="3"/>
      <c r="O3685" s="4"/>
      <c r="P3685" s="3"/>
      <c r="Q3685" s="4"/>
      <c r="R3685" s="3"/>
      <c r="S3685" s="4"/>
      <c r="U3685" s="3"/>
      <c r="V3685" s="3"/>
      <c r="W3685" s="3"/>
      <c r="X3685" s="3"/>
      <c r="Y3685" s="3"/>
      <c r="Z3685" s="3"/>
      <c r="AA3685" s="3"/>
      <c r="AB3685" s="3"/>
      <c r="AC3685" s="3"/>
      <c r="AD3685" s="3"/>
      <c r="AE3685" s="3"/>
      <c r="AF3685" s="3"/>
      <c r="AG3685" s="3"/>
      <c r="AH3685" s="3"/>
    </row>
    <row r="3686" spans="1:34" s="5" customFormat="1" ht="11.85" customHeight="1" x14ac:dyDescent="0.2">
      <c r="A3686" s="3" t="s">
        <v>1481</v>
      </c>
      <c r="B3686" s="3"/>
      <c r="C3686" s="2"/>
      <c r="D3686" s="3"/>
      <c r="E3686" s="2"/>
      <c r="F3686" s="3"/>
      <c r="G3686" s="2"/>
      <c r="H3686" s="3"/>
      <c r="I3686" s="2"/>
      <c r="J3686" s="3"/>
      <c r="K3686" s="4"/>
      <c r="L3686" s="3"/>
      <c r="M3686" s="4"/>
      <c r="N3686" s="3"/>
      <c r="O3686" s="4"/>
      <c r="P3686" s="3"/>
      <c r="Q3686" s="4"/>
      <c r="R3686" s="3"/>
      <c r="S3686" s="4"/>
      <c r="U3686" s="3"/>
      <c r="V3686" s="3"/>
      <c r="W3686" s="3"/>
      <c r="X3686" s="3"/>
      <c r="Y3686" s="3"/>
      <c r="Z3686" s="3"/>
      <c r="AA3686" s="3"/>
      <c r="AB3686" s="3"/>
      <c r="AC3686" s="3"/>
      <c r="AD3686" s="3"/>
      <c r="AE3686" s="3"/>
      <c r="AF3686" s="3"/>
      <c r="AG3686" s="3"/>
      <c r="AH3686" s="3"/>
    </row>
    <row r="3687" spans="1:34" s="5" customFormat="1" ht="11.85" customHeight="1" x14ac:dyDescent="0.2">
      <c r="A3687" s="3"/>
      <c r="B3687" s="3"/>
      <c r="C3687" s="2"/>
      <c r="D3687" s="3"/>
      <c r="E3687" s="2"/>
      <c r="F3687" s="3"/>
      <c r="G3687" s="2"/>
      <c r="H3687" s="3"/>
      <c r="I3687" s="2"/>
      <c r="J3687" s="3"/>
      <c r="K3687" s="4"/>
      <c r="L3687" s="3"/>
      <c r="M3687" s="4"/>
      <c r="N3687" s="3"/>
      <c r="O3687" s="4"/>
      <c r="P3687" s="3"/>
      <c r="Q3687" s="4"/>
      <c r="R3687" s="3"/>
      <c r="S3687" s="4"/>
      <c r="U3687" s="3"/>
      <c r="V3687" s="3"/>
      <c r="W3687" s="3"/>
      <c r="X3687" s="3"/>
      <c r="Y3687" s="3"/>
      <c r="Z3687" s="3"/>
      <c r="AA3687" s="3"/>
      <c r="AB3687" s="3"/>
      <c r="AC3687" s="3"/>
      <c r="AD3687" s="3"/>
      <c r="AE3687" s="3"/>
      <c r="AF3687" s="3"/>
      <c r="AG3687" s="3"/>
      <c r="AH3687" s="3"/>
    </row>
    <row r="3688" spans="1:34" s="5" customFormat="1" ht="11.85" customHeight="1" x14ac:dyDescent="0.2">
      <c r="A3688" s="3"/>
      <c r="B3688" s="3"/>
      <c r="C3688" s="2"/>
      <c r="D3688" s="3"/>
      <c r="E3688" s="2"/>
      <c r="F3688" s="3"/>
      <c r="G3688" s="2"/>
      <c r="H3688" s="3"/>
      <c r="I3688" s="55" t="str">
        <f>$I$6</f>
        <v>(----- 2018-2019 ------)</v>
      </c>
      <c r="J3688" s="55"/>
      <c r="K3688" s="55"/>
      <c r="L3688" s="6"/>
      <c r="M3688" s="55" t="str">
        <f>$M$6</f>
        <v>2019-2020</v>
      </c>
      <c r="N3688" s="55"/>
      <c r="O3688" s="55"/>
      <c r="P3688" s="55"/>
      <c r="Q3688" s="55"/>
      <c r="R3688" s="3"/>
      <c r="S3688" s="4"/>
      <c r="U3688" s="3"/>
      <c r="V3688" s="3"/>
      <c r="W3688" s="3"/>
      <c r="X3688" s="3"/>
      <c r="Y3688" s="3"/>
      <c r="Z3688" s="3"/>
      <c r="AA3688" s="3"/>
      <c r="AB3688" s="3"/>
      <c r="AC3688" s="3"/>
      <c r="AD3688" s="3"/>
      <c r="AE3688" s="3"/>
      <c r="AF3688" s="3"/>
      <c r="AG3688" s="3"/>
      <c r="AH3688" s="3"/>
    </row>
    <row r="3689" spans="1:34" s="5" customFormat="1" ht="11.85" customHeight="1" x14ac:dyDescent="0.2">
      <c r="A3689" s="3"/>
      <c r="B3689" s="3"/>
      <c r="C3689" s="7" t="str">
        <f>$C$7</f>
        <v>2015-2016</v>
      </c>
      <c r="D3689" s="6"/>
      <c r="E3689" s="7" t="str">
        <f>$E$7</f>
        <v>2016-2017</v>
      </c>
      <c r="F3689" s="6"/>
      <c r="G3689" s="7" t="str">
        <f>$G$7</f>
        <v>2017-2018</v>
      </c>
      <c r="H3689" s="6"/>
      <c r="I3689" s="7" t="s">
        <v>9</v>
      </c>
      <c r="J3689" s="6"/>
      <c r="K3689" s="8" t="str">
        <f>+$K$7</f>
        <v>PROJECTED</v>
      </c>
      <c r="L3689" s="6"/>
      <c r="M3689" s="8" t="str">
        <f>$M$7</f>
        <v>2019-2020</v>
      </c>
      <c r="N3689" s="6"/>
      <c r="O3689" s="8" t="str">
        <f>$O$7</f>
        <v>2019-2020</v>
      </c>
      <c r="P3689" s="6"/>
      <c r="Q3689" s="8" t="str">
        <f>$Q$7</f>
        <v>APPROVED</v>
      </c>
      <c r="R3689" s="3"/>
      <c r="S3689" s="4"/>
      <c r="U3689" s="3"/>
      <c r="V3689" s="3"/>
      <c r="W3689" s="3"/>
      <c r="X3689" s="3"/>
      <c r="Y3689" s="3"/>
      <c r="Z3689" s="3"/>
      <c r="AA3689" s="3"/>
      <c r="AB3689" s="3"/>
      <c r="AC3689" s="3"/>
      <c r="AD3689" s="3"/>
      <c r="AE3689" s="3"/>
      <c r="AF3689" s="3"/>
      <c r="AG3689" s="3"/>
      <c r="AH3689" s="3"/>
    </row>
    <row r="3690" spans="1:34" s="5" customFormat="1" ht="11.85" customHeight="1" x14ac:dyDescent="0.2">
      <c r="A3690" s="9"/>
      <c r="B3690" s="3"/>
      <c r="C3690" s="10" t="s">
        <v>12</v>
      </c>
      <c r="D3690" s="6"/>
      <c r="E3690" s="10" t="s">
        <v>12</v>
      </c>
      <c r="F3690" s="6"/>
      <c r="G3690" s="10" t="s">
        <v>12</v>
      </c>
      <c r="H3690" s="6"/>
      <c r="I3690" s="10" t="s">
        <v>13</v>
      </c>
      <c r="J3690" s="6"/>
      <c r="K3690" s="11" t="s">
        <v>13</v>
      </c>
      <c r="L3690" s="6"/>
      <c r="M3690" s="11" t="str">
        <f>$M$8</f>
        <v>BASE</v>
      </c>
      <c r="N3690" s="6"/>
      <c r="O3690" s="11" t="str">
        <f>$O$8</f>
        <v>SUPPLEMENTAL</v>
      </c>
      <c r="P3690" s="6"/>
      <c r="Q3690" s="11" t="str">
        <f>$Q$8</f>
        <v>BUDGET</v>
      </c>
      <c r="R3690" s="3"/>
      <c r="S3690" s="4"/>
      <c r="U3690" s="3"/>
      <c r="V3690" s="3"/>
      <c r="W3690" s="3"/>
      <c r="X3690" s="3"/>
      <c r="Y3690" s="3"/>
      <c r="Z3690" s="3"/>
      <c r="AA3690" s="3"/>
      <c r="AB3690" s="3"/>
      <c r="AC3690" s="3"/>
      <c r="AD3690" s="3"/>
      <c r="AE3690" s="3"/>
      <c r="AF3690" s="3"/>
      <c r="AG3690" s="3"/>
      <c r="AH3690" s="3"/>
    </row>
    <row r="3691" spans="1:34" s="5" customFormat="1" ht="11.85" customHeight="1" x14ac:dyDescent="0.2">
      <c r="A3691" s="3"/>
      <c r="B3691" s="3"/>
      <c r="C3691" s="2"/>
      <c r="D3691" s="3"/>
      <c r="E3691" s="2"/>
      <c r="F3691" s="3"/>
      <c r="G3691" s="2"/>
      <c r="H3691" s="3"/>
      <c r="I3691" s="2"/>
      <c r="J3691" s="3"/>
      <c r="K3691" s="4"/>
      <c r="L3691" s="3"/>
      <c r="M3691" s="4"/>
      <c r="N3691" s="3"/>
      <c r="O3691" s="4"/>
      <c r="P3691" s="3"/>
      <c r="Q3691" s="4"/>
      <c r="R3691" s="3"/>
      <c r="S3691" s="4"/>
      <c r="U3691" s="3"/>
      <c r="V3691" s="3"/>
      <c r="W3691" s="3"/>
      <c r="X3691" s="3"/>
      <c r="Y3691" s="3"/>
      <c r="Z3691" s="3"/>
      <c r="AA3691" s="3"/>
      <c r="AB3691" s="3"/>
      <c r="AC3691" s="3"/>
      <c r="AD3691" s="3"/>
      <c r="AE3691" s="3"/>
      <c r="AF3691" s="3"/>
      <c r="AG3691" s="3"/>
      <c r="AH3691" s="3"/>
    </row>
    <row r="3692" spans="1:34" s="5" customFormat="1" ht="11.85" customHeight="1" x14ac:dyDescent="0.2">
      <c r="A3692" s="3" t="s">
        <v>16</v>
      </c>
      <c r="B3692" s="3"/>
      <c r="C3692" s="2"/>
      <c r="D3692" s="3"/>
      <c r="E3692" s="2"/>
      <c r="F3692" s="3"/>
      <c r="G3692" s="2"/>
      <c r="H3692" s="3"/>
      <c r="I3692" s="2"/>
      <c r="J3692" s="3"/>
      <c r="K3692" s="4"/>
      <c r="L3692" s="3"/>
      <c r="M3692" s="4"/>
      <c r="N3692" s="3"/>
      <c r="O3692" s="4"/>
      <c r="P3692" s="3"/>
      <c r="Q3692" s="4"/>
      <c r="R3692" s="3"/>
      <c r="S3692" s="4"/>
      <c r="U3692" s="3"/>
      <c r="V3692" s="3"/>
      <c r="W3692" s="3"/>
      <c r="X3692" s="3"/>
      <c r="Y3692" s="3"/>
      <c r="Z3692" s="3"/>
      <c r="AA3692" s="3"/>
      <c r="AB3692" s="3"/>
      <c r="AC3692" s="3"/>
      <c r="AD3692" s="3"/>
      <c r="AE3692" s="3"/>
      <c r="AF3692" s="3"/>
      <c r="AG3692" s="3"/>
      <c r="AH3692" s="3"/>
    </row>
    <row r="3693" spans="1:34" s="5" customFormat="1" ht="11.85" customHeight="1" x14ac:dyDescent="0.2">
      <c r="A3693" s="3" t="s">
        <v>17</v>
      </c>
      <c r="B3693" s="3"/>
      <c r="C3693" s="2">
        <v>1431619.16</v>
      </c>
      <c r="D3693" s="2"/>
      <c r="E3693" s="2">
        <f>C3890</f>
        <v>1218757.1299999994</v>
      </c>
      <c r="F3693" s="2"/>
      <c r="G3693" s="2">
        <f>E3890</f>
        <v>967805.35999999964</v>
      </c>
      <c r="H3693" s="2"/>
      <c r="I3693" s="2">
        <f>G3890</f>
        <v>729759.80999999982</v>
      </c>
      <c r="J3693" s="2"/>
      <c r="K3693" s="4">
        <f>+I3693</f>
        <v>729759.80999999982</v>
      </c>
      <c r="L3693" s="2"/>
      <c r="M3693" s="4">
        <f>K3890</f>
        <v>496379.80999999982</v>
      </c>
      <c r="N3693" s="2"/>
      <c r="O3693" s="4"/>
      <c r="P3693" s="2"/>
      <c r="Q3693" s="4">
        <f>M3693</f>
        <v>496379.80999999982</v>
      </c>
      <c r="R3693" s="3"/>
      <c r="S3693" s="23"/>
      <c r="U3693" s="3"/>
      <c r="V3693" s="3"/>
      <c r="W3693" s="3"/>
      <c r="X3693" s="3"/>
      <c r="Y3693" s="3"/>
      <c r="Z3693" s="3"/>
      <c r="AA3693" s="3"/>
      <c r="AB3693" s="3"/>
      <c r="AC3693" s="3"/>
      <c r="AD3693" s="3"/>
      <c r="AE3693" s="3"/>
      <c r="AF3693" s="3"/>
      <c r="AG3693" s="3"/>
      <c r="AH3693" s="3"/>
    </row>
    <row r="3694" spans="1:34" s="5" customFormat="1" ht="11.85" customHeight="1" x14ac:dyDescent="0.2">
      <c r="A3694" s="3"/>
      <c r="B3694" s="3"/>
      <c r="C3694" s="2"/>
      <c r="D3694" s="2"/>
      <c r="E3694" s="2"/>
      <c r="F3694" s="2"/>
      <c r="G3694" s="2"/>
      <c r="H3694" s="2"/>
      <c r="I3694" s="2"/>
      <c r="J3694" s="2"/>
      <c r="K3694" s="4"/>
      <c r="L3694" s="2"/>
      <c r="M3694" s="4"/>
      <c r="N3694" s="2"/>
      <c r="O3694" s="4"/>
      <c r="P3694" s="2"/>
      <c r="Q3694" s="4"/>
      <c r="R3694" s="3"/>
      <c r="S3694" s="4"/>
      <c r="U3694" s="3"/>
      <c r="V3694" s="3"/>
      <c r="W3694" s="3"/>
      <c r="X3694" s="3"/>
      <c r="Y3694" s="3"/>
      <c r="Z3694" s="3"/>
      <c r="AA3694" s="3"/>
      <c r="AB3694" s="3"/>
      <c r="AC3694" s="3"/>
      <c r="AD3694" s="3"/>
      <c r="AE3694" s="3"/>
      <c r="AF3694" s="3"/>
      <c r="AG3694" s="3"/>
      <c r="AH3694" s="3"/>
    </row>
    <row r="3695" spans="1:34" s="5" customFormat="1" ht="11.85" customHeight="1" x14ac:dyDescent="0.2">
      <c r="A3695" s="12" t="s">
        <v>18</v>
      </c>
      <c r="B3695" s="3"/>
      <c r="C3695" s="2"/>
      <c r="D3695" s="2"/>
      <c r="E3695" s="2"/>
      <c r="F3695" s="2"/>
      <c r="G3695" s="2"/>
      <c r="H3695" s="2"/>
      <c r="I3695" s="2"/>
      <c r="J3695" s="2"/>
      <c r="K3695" s="4"/>
      <c r="L3695" s="2"/>
      <c r="M3695" s="4"/>
      <c r="N3695" s="2"/>
      <c r="O3695" s="4"/>
      <c r="P3695" s="2"/>
      <c r="Q3695" s="4"/>
      <c r="R3695" s="3"/>
      <c r="S3695" s="4"/>
      <c r="U3695" s="3"/>
      <c r="V3695" s="3"/>
      <c r="W3695" s="3"/>
      <c r="X3695" s="3"/>
      <c r="Y3695" s="3"/>
      <c r="Z3695" s="3"/>
      <c r="AA3695" s="3"/>
      <c r="AB3695" s="3"/>
      <c r="AC3695" s="3"/>
      <c r="AD3695" s="3"/>
      <c r="AE3695" s="3"/>
      <c r="AF3695" s="3"/>
      <c r="AG3695" s="3"/>
      <c r="AH3695" s="3"/>
    </row>
    <row r="3696" spans="1:34" s="5" customFormat="1" ht="11.85" customHeight="1" x14ac:dyDescent="0.2">
      <c r="A3696" s="3"/>
      <c r="B3696" s="3"/>
      <c r="C3696" s="2"/>
      <c r="D3696" s="2"/>
      <c r="E3696" s="2"/>
      <c r="F3696" s="2"/>
      <c r="G3696" s="2"/>
      <c r="H3696" s="2"/>
      <c r="I3696" s="2"/>
      <c r="J3696" s="2"/>
      <c r="K3696" s="4"/>
      <c r="L3696" s="2"/>
      <c r="M3696" s="4"/>
      <c r="N3696" s="2"/>
      <c r="O3696" s="4"/>
      <c r="P3696" s="2"/>
      <c r="Q3696" s="4"/>
      <c r="R3696" s="3"/>
      <c r="S3696" s="4"/>
      <c r="U3696" s="3"/>
      <c r="V3696" s="3"/>
      <c r="W3696" s="3"/>
      <c r="X3696" s="3"/>
      <c r="Y3696" s="3"/>
      <c r="Z3696" s="3"/>
      <c r="AA3696" s="3"/>
      <c r="AB3696" s="3"/>
      <c r="AC3696" s="3"/>
      <c r="AD3696" s="3"/>
      <c r="AE3696" s="3"/>
      <c r="AF3696" s="3"/>
      <c r="AG3696" s="3"/>
      <c r="AH3696" s="3"/>
    </row>
    <row r="3697" spans="1:34" s="5" customFormat="1" ht="11.85" customHeight="1" x14ac:dyDescent="0.2">
      <c r="A3697" s="13" t="s">
        <v>1482</v>
      </c>
      <c r="B3697" s="3"/>
      <c r="C3697" s="2"/>
      <c r="D3697" s="2"/>
      <c r="E3697" s="2"/>
      <c r="F3697" s="2"/>
      <c r="G3697" s="2"/>
      <c r="H3697" s="2"/>
      <c r="I3697" s="2"/>
      <c r="J3697" s="2"/>
      <c r="K3697" s="4"/>
      <c r="L3697" s="2"/>
      <c r="M3697" s="4"/>
      <c r="N3697" s="2"/>
      <c r="O3697" s="4"/>
      <c r="P3697" s="2"/>
      <c r="Q3697" s="4"/>
      <c r="R3697" s="3"/>
      <c r="S3697" s="4"/>
      <c r="U3697" s="3"/>
      <c r="V3697" s="3"/>
      <c r="W3697" s="3"/>
      <c r="X3697" s="3"/>
      <c r="Y3697" s="3"/>
      <c r="Z3697" s="3"/>
      <c r="AA3697" s="3"/>
      <c r="AB3697" s="3"/>
      <c r="AC3697" s="3"/>
      <c r="AD3697" s="3"/>
      <c r="AE3697" s="3"/>
      <c r="AF3697" s="3"/>
      <c r="AG3697" s="3"/>
      <c r="AH3697" s="3"/>
    </row>
    <row r="3698" spans="1:34" s="5" customFormat="1" ht="11.85" customHeight="1" x14ac:dyDescent="0.2">
      <c r="A3698" s="3" t="s">
        <v>1483</v>
      </c>
      <c r="B3698" s="3"/>
      <c r="C3698" s="2">
        <v>392973.45</v>
      </c>
      <c r="D3698" s="2"/>
      <c r="E3698" s="2">
        <v>362957.97</v>
      </c>
      <c r="F3698" s="2"/>
      <c r="G3698" s="2">
        <v>400546.75</v>
      </c>
      <c r="H3698" s="2"/>
      <c r="I3698" s="2">
        <v>360000</v>
      </c>
      <c r="J3698" s="2"/>
      <c r="K3698" s="4">
        <v>420000</v>
      </c>
      <c r="L3698" s="2"/>
      <c r="M3698" s="4">
        <v>385000</v>
      </c>
      <c r="N3698" s="2"/>
      <c r="O3698" s="4">
        <v>0</v>
      </c>
      <c r="P3698" s="2"/>
      <c r="Q3698" s="4">
        <f t="shared" ref="Q3698:Q3704" si="102">M3698+O3698</f>
        <v>385000</v>
      </c>
      <c r="R3698" s="3"/>
      <c r="S3698" s="4"/>
      <c r="U3698" s="3"/>
      <c r="V3698" s="3"/>
      <c r="W3698" s="3"/>
      <c r="X3698" s="3"/>
      <c r="Y3698" s="3"/>
      <c r="Z3698" s="3"/>
      <c r="AA3698" s="3"/>
      <c r="AB3698" s="3"/>
      <c r="AC3698" s="3"/>
      <c r="AD3698" s="3"/>
      <c r="AE3698" s="3"/>
      <c r="AF3698" s="3"/>
      <c r="AG3698" s="3"/>
      <c r="AH3698" s="3"/>
    </row>
    <row r="3699" spans="1:34" s="5" customFormat="1" ht="11.85" customHeight="1" x14ac:dyDescent="0.2">
      <c r="A3699" s="3" t="s">
        <v>1484</v>
      </c>
      <c r="B3699" s="3"/>
      <c r="C3699" s="2">
        <v>167022.44</v>
      </c>
      <c r="D3699" s="2"/>
      <c r="E3699" s="2">
        <v>172180.41</v>
      </c>
      <c r="F3699" s="2"/>
      <c r="G3699" s="2">
        <v>165290.49</v>
      </c>
      <c r="H3699" s="2"/>
      <c r="I3699" s="2">
        <v>160000</v>
      </c>
      <c r="J3699" s="2"/>
      <c r="K3699" s="4">
        <v>170000</v>
      </c>
      <c r="L3699" s="2"/>
      <c r="M3699" s="4">
        <v>165000</v>
      </c>
      <c r="N3699" s="2"/>
      <c r="O3699" s="4">
        <v>0</v>
      </c>
      <c r="P3699" s="2"/>
      <c r="Q3699" s="4">
        <f t="shared" si="102"/>
        <v>165000</v>
      </c>
      <c r="R3699" s="3"/>
      <c r="S3699" s="4"/>
      <c r="U3699" s="3"/>
      <c r="V3699" s="3"/>
      <c r="W3699" s="3"/>
      <c r="X3699" s="3"/>
      <c r="Y3699" s="3"/>
      <c r="Z3699" s="3"/>
      <c r="AA3699" s="3"/>
      <c r="AB3699" s="3"/>
      <c r="AC3699" s="3"/>
      <c r="AD3699" s="3"/>
      <c r="AE3699" s="3"/>
      <c r="AF3699" s="3"/>
      <c r="AG3699" s="3"/>
      <c r="AH3699" s="3"/>
    </row>
    <row r="3700" spans="1:34" s="5" customFormat="1" ht="11.85" customHeight="1" x14ac:dyDescent="0.2">
      <c r="A3700" s="3" t="s">
        <v>1485</v>
      </c>
      <c r="B3700" s="3"/>
      <c r="C3700" s="2">
        <v>213296.59</v>
      </c>
      <c r="D3700" s="2"/>
      <c r="E3700" s="2">
        <v>195302.26</v>
      </c>
      <c r="F3700" s="2"/>
      <c r="G3700" s="2">
        <v>174901.5</v>
      </c>
      <c r="H3700" s="2"/>
      <c r="I3700" s="2">
        <v>120000</v>
      </c>
      <c r="J3700" s="2"/>
      <c r="K3700" s="4">
        <v>36800</v>
      </c>
      <c r="L3700" s="2"/>
      <c r="M3700" s="4">
        <v>20000</v>
      </c>
      <c r="N3700" s="2"/>
      <c r="O3700" s="4">
        <v>0</v>
      </c>
      <c r="P3700" s="2"/>
      <c r="Q3700" s="4">
        <f t="shared" si="102"/>
        <v>20000</v>
      </c>
      <c r="R3700" s="3"/>
      <c r="S3700" s="4"/>
      <c r="U3700" s="3"/>
      <c r="V3700" s="3"/>
      <c r="W3700" s="3"/>
      <c r="X3700" s="3"/>
      <c r="Y3700" s="3"/>
      <c r="Z3700" s="3"/>
      <c r="AA3700" s="3"/>
      <c r="AB3700" s="3"/>
      <c r="AC3700" s="3"/>
      <c r="AD3700" s="3"/>
      <c r="AE3700" s="3"/>
      <c r="AF3700" s="3"/>
      <c r="AG3700" s="3"/>
      <c r="AH3700" s="3"/>
    </row>
    <row r="3701" spans="1:34" s="5" customFormat="1" ht="11.85" customHeight="1" x14ac:dyDescent="0.2">
      <c r="A3701" s="3" t="s">
        <v>1486</v>
      </c>
      <c r="B3701" s="3"/>
      <c r="C3701" s="2">
        <v>390226.11</v>
      </c>
      <c r="D3701" s="2"/>
      <c r="E3701" s="2">
        <v>410359.68</v>
      </c>
      <c r="F3701" s="2"/>
      <c r="G3701" s="2">
        <v>486195.38</v>
      </c>
      <c r="H3701" s="2"/>
      <c r="I3701" s="2">
        <v>450000</v>
      </c>
      <c r="J3701" s="2"/>
      <c r="K3701" s="4">
        <v>450000</v>
      </c>
      <c r="L3701" s="2"/>
      <c r="M3701" s="4">
        <v>450000</v>
      </c>
      <c r="N3701" s="2"/>
      <c r="O3701" s="4">
        <v>0</v>
      </c>
      <c r="P3701" s="2"/>
      <c r="Q3701" s="4">
        <f t="shared" si="102"/>
        <v>450000</v>
      </c>
      <c r="R3701" s="3"/>
      <c r="S3701" s="4"/>
      <c r="U3701" s="3"/>
      <c r="V3701" s="3"/>
      <c r="W3701" s="3"/>
      <c r="X3701" s="3"/>
      <c r="Y3701" s="3"/>
      <c r="Z3701" s="3"/>
      <c r="AA3701" s="3"/>
      <c r="AB3701" s="3"/>
      <c r="AC3701" s="3"/>
      <c r="AD3701" s="3"/>
      <c r="AE3701" s="3"/>
      <c r="AF3701" s="3"/>
      <c r="AG3701" s="3"/>
      <c r="AH3701" s="3"/>
    </row>
    <row r="3702" spans="1:34" s="5" customFormat="1" ht="11.85" customHeight="1" x14ac:dyDescent="0.2">
      <c r="A3702" s="3" t="s">
        <v>1487</v>
      </c>
      <c r="B3702" s="3"/>
      <c r="C3702" s="2">
        <v>2071.9899999999998</v>
      </c>
      <c r="D3702" s="2"/>
      <c r="E3702" s="2">
        <v>2058.77</v>
      </c>
      <c r="F3702" s="2"/>
      <c r="G3702" s="2">
        <v>2052</v>
      </c>
      <c r="H3702" s="2"/>
      <c r="I3702" s="2">
        <v>2000</v>
      </c>
      <c r="J3702" s="2"/>
      <c r="K3702" s="4">
        <v>2000</v>
      </c>
      <c r="L3702" s="2"/>
      <c r="M3702" s="4">
        <v>2000</v>
      </c>
      <c r="N3702" s="2"/>
      <c r="O3702" s="4">
        <v>0</v>
      </c>
      <c r="P3702" s="2"/>
      <c r="Q3702" s="4">
        <f t="shared" si="102"/>
        <v>2000</v>
      </c>
      <c r="R3702" s="3"/>
      <c r="S3702" s="4"/>
      <c r="U3702" s="3"/>
      <c r="V3702" s="3"/>
      <c r="W3702" s="3"/>
      <c r="X3702" s="3"/>
      <c r="Y3702" s="3"/>
      <c r="Z3702" s="3"/>
      <c r="AA3702" s="3"/>
      <c r="AB3702" s="3"/>
      <c r="AC3702" s="3"/>
      <c r="AD3702" s="3"/>
      <c r="AE3702" s="3"/>
      <c r="AF3702" s="3"/>
      <c r="AG3702" s="3"/>
      <c r="AH3702" s="3"/>
    </row>
    <row r="3703" spans="1:34" s="5" customFormat="1" ht="11.85" customHeight="1" x14ac:dyDescent="0.2">
      <c r="A3703" s="3" t="s">
        <v>1488</v>
      </c>
      <c r="B3703" s="3"/>
      <c r="C3703" s="2">
        <v>6448.45</v>
      </c>
      <c r="D3703" s="2"/>
      <c r="E3703" s="2">
        <v>4684.5</v>
      </c>
      <c r="F3703" s="2"/>
      <c r="G3703" s="2">
        <v>6266</v>
      </c>
      <c r="H3703" s="2"/>
      <c r="I3703" s="2">
        <v>7000</v>
      </c>
      <c r="J3703" s="2"/>
      <c r="K3703" s="4">
        <v>7000</v>
      </c>
      <c r="L3703" s="2"/>
      <c r="M3703" s="4">
        <v>6500</v>
      </c>
      <c r="N3703" s="2"/>
      <c r="O3703" s="4">
        <v>0</v>
      </c>
      <c r="P3703" s="2"/>
      <c r="Q3703" s="4">
        <f t="shared" si="102"/>
        <v>6500</v>
      </c>
      <c r="R3703" s="3"/>
      <c r="S3703" s="4"/>
      <c r="U3703" s="3"/>
      <c r="V3703" s="3"/>
      <c r="W3703" s="3"/>
      <c r="X3703" s="3"/>
      <c r="Y3703" s="3"/>
      <c r="Z3703" s="3"/>
      <c r="AA3703" s="3"/>
      <c r="AB3703" s="3"/>
      <c r="AC3703" s="3"/>
      <c r="AD3703" s="3"/>
      <c r="AE3703" s="3"/>
      <c r="AF3703" s="3"/>
      <c r="AG3703" s="3"/>
      <c r="AH3703" s="3"/>
    </row>
    <row r="3704" spans="1:34" s="5" customFormat="1" ht="11.85" customHeight="1" x14ac:dyDescent="0.2">
      <c r="A3704" s="3" t="s">
        <v>1489</v>
      </c>
      <c r="B3704" s="3"/>
      <c r="C3704" s="15">
        <v>-5.6</v>
      </c>
      <c r="D3704" s="2"/>
      <c r="E3704" s="15">
        <v>0</v>
      </c>
      <c r="F3704" s="2"/>
      <c r="G3704" s="15">
        <v>0</v>
      </c>
      <c r="H3704" s="2"/>
      <c r="I3704" s="15">
        <v>0</v>
      </c>
      <c r="J3704" s="2"/>
      <c r="K3704" s="16">
        <v>0</v>
      </c>
      <c r="L3704" s="2"/>
      <c r="M3704" s="16">
        <v>0</v>
      </c>
      <c r="N3704" s="2"/>
      <c r="O3704" s="16">
        <v>0</v>
      </c>
      <c r="P3704" s="2"/>
      <c r="Q3704" s="16">
        <f t="shared" si="102"/>
        <v>0</v>
      </c>
      <c r="R3704" s="3"/>
      <c r="S3704" s="4"/>
      <c r="U3704" s="3"/>
      <c r="V3704" s="3"/>
      <c r="W3704" s="3"/>
      <c r="X3704" s="3"/>
      <c r="Y3704" s="3"/>
      <c r="Z3704" s="3"/>
      <c r="AA3704" s="3"/>
      <c r="AB3704" s="3"/>
      <c r="AC3704" s="3"/>
      <c r="AD3704" s="3"/>
      <c r="AE3704" s="3"/>
      <c r="AF3704" s="3"/>
      <c r="AG3704" s="3"/>
      <c r="AH3704" s="3"/>
    </row>
    <row r="3705" spans="1:34" s="5" customFormat="1" ht="11.85" customHeight="1" x14ac:dyDescent="0.2">
      <c r="A3705" s="3" t="s">
        <v>1270</v>
      </c>
      <c r="B3705" s="3"/>
      <c r="C3705" s="2">
        <f>SUM(C3698:C3704)</f>
        <v>1172033.4299999997</v>
      </c>
      <c r="D3705" s="2"/>
      <c r="E3705" s="2">
        <f>SUM(E3698:E3704)</f>
        <v>1147543.5900000001</v>
      </c>
      <c r="F3705" s="2"/>
      <c r="G3705" s="2">
        <f>SUM(G3698:G3704)</f>
        <v>1235252.1200000001</v>
      </c>
      <c r="H3705" s="2"/>
      <c r="I3705" s="2">
        <f>SUM(I3698:I3704)</f>
        <v>1099000</v>
      </c>
      <c r="J3705" s="2"/>
      <c r="K3705" s="4">
        <f>SUM(K3698:K3704)</f>
        <v>1085800</v>
      </c>
      <c r="L3705" s="2"/>
      <c r="M3705" s="4">
        <f>SUM(M3698:M3704)</f>
        <v>1028500</v>
      </c>
      <c r="N3705" s="2"/>
      <c r="O3705" s="4">
        <f>SUM(O3698:O3704)</f>
        <v>0</v>
      </c>
      <c r="P3705" s="2"/>
      <c r="Q3705" s="4">
        <f>SUM(Q3698:Q3704)</f>
        <v>1028500</v>
      </c>
      <c r="R3705" s="3"/>
      <c r="S3705" s="4"/>
      <c r="U3705" s="3"/>
      <c r="V3705" s="3"/>
      <c r="W3705" s="3"/>
      <c r="X3705" s="3"/>
      <c r="Y3705" s="3"/>
      <c r="Z3705" s="3"/>
      <c r="AA3705" s="3"/>
      <c r="AB3705" s="3"/>
      <c r="AC3705" s="3"/>
      <c r="AD3705" s="3"/>
      <c r="AE3705" s="3"/>
      <c r="AF3705" s="3"/>
      <c r="AG3705" s="3"/>
      <c r="AH3705" s="3"/>
    </row>
    <row r="3706" spans="1:34" s="5" customFormat="1" ht="11.85" customHeight="1" x14ac:dyDescent="0.2">
      <c r="A3706" s="3"/>
      <c r="B3706" s="3"/>
      <c r="C3706" s="2"/>
      <c r="D3706" s="2"/>
      <c r="E3706" s="2"/>
      <c r="F3706" s="2"/>
      <c r="G3706" s="2"/>
      <c r="H3706" s="2"/>
      <c r="I3706" s="2"/>
      <c r="J3706" s="2"/>
      <c r="K3706" s="4"/>
      <c r="L3706" s="2"/>
      <c r="M3706" s="4"/>
      <c r="N3706" s="2"/>
      <c r="O3706" s="4"/>
      <c r="P3706" s="2"/>
      <c r="Q3706" s="4"/>
      <c r="R3706" s="3"/>
      <c r="S3706" s="4"/>
      <c r="U3706" s="3"/>
      <c r="V3706" s="3"/>
      <c r="W3706" s="3"/>
      <c r="X3706" s="3"/>
      <c r="Y3706" s="3"/>
      <c r="Z3706" s="3"/>
      <c r="AA3706" s="3"/>
      <c r="AB3706" s="3"/>
      <c r="AC3706" s="3"/>
      <c r="AD3706" s="3"/>
      <c r="AE3706" s="3"/>
      <c r="AF3706" s="3"/>
      <c r="AG3706" s="3"/>
      <c r="AH3706" s="3"/>
    </row>
    <row r="3707" spans="1:34" s="5" customFormat="1" ht="11.85" customHeight="1" x14ac:dyDescent="0.2">
      <c r="A3707" s="13" t="s">
        <v>1490</v>
      </c>
      <c r="B3707" s="3"/>
      <c r="C3707" s="2"/>
      <c r="D3707" s="2"/>
      <c r="E3707" s="2"/>
      <c r="F3707" s="2"/>
      <c r="G3707" s="2"/>
      <c r="H3707" s="2"/>
      <c r="I3707" s="2"/>
      <c r="J3707" s="2"/>
      <c r="K3707" s="4"/>
      <c r="L3707" s="2"/>
      <c r="M3707" s="4"/>
      <c r="N3707" s="2"/>
      <c r="O3707" s="4"/>
      <c r="P3707" s="2"/>
      <c r="Q3707" s="4"/>
      <c r="R3707" s="3"/>
      <c r="S3707" s="4"/>
      <c r="U3707" s="3"/>
      <c r="V3707" s="3"/>
      <c r="W3707" s="3"/>
      <c r="X3707" s="3"/>
      <c r="Y3707" s="3"/>
      <c r="Z3707" s="3"/>
      <c r="AA3707" s="3"/>
      <c r="AB3707" s="3"/>
      <c r="AC3707" s="3"/>
      <c r="AD3707" s="3"/>
      <c r="AE3707" s="3"/>
      <c r="AF3707" s="3"/>
      <c r="AG3707" s="3"/>
      <c r="AH3707" s="3"/>
    </row>
    <row r="3708" spans="1:34" s="5" customFormat="1" ht="11.85" customHeight="1" x14ac:dyDescent="0.2">
      <c r="A3708" s="3" t="s">
        <v>1491</v>
      </c>
      <c r="B3708" s="3"/>
      <c r="C3708" s="2">
        <v>82.99</v>
      </c>
      <c r="D3708" s="2"/>
      <c r="E3708" s="2">
        <v>122.4</v>
      </c>
      <c r="F3708" s="2"/>
      <c r="G3708" s="2">
        <v>73.8</v>
      </c>
      <c r="H3708" s="2"/>
      <c r="I3708" s="2">
        <v>0</v>
      </c>
      <c r="J3708" s="2"/>
      <c r="K3708" s="4">
        <v>0</v>
      </c>
      <c r="L3708" s="2"/>
      <c r="M3708" s="4">
        <v>0</v>
      </c>
      <c r="N3708" s="2"/>
      <c r="O3708" s="4">
        <v>0</v>
      </c>
      <c r="P3708" s="2"/>
      <c r="Q3708" s="4">
        <f t="shared" ref="Q3708:Q3715" si="103">M3708+O3708</f>
        <v>0</v>
      </c>
      <c r="R3708" s="3"/>
      <c r="S3708" s="4"/>
      <c r="U3708" s="3"/>
      <c r="V3708" s="3"/>
      <c r="W3708" s="3"/>
      <c r="X3708" s="3"/>
      <c r="Y3708" s="3"/>
      <c r="Z3708" s="3"/>
      <c r="AA3708" s="3"/>
      <c r="AB3708" s="3"/>
      <c r="AC3708" s="3"/>
      <c r="AD3708" s="3"/>
      <c r="AE3708" s="3"/>
      <c r="AF3708" s="3"/>
      <c r="AG3708" s="3"/>
      <c r="AH3708" s="3"/>
    </row>
    <row r="3709" spans="1:34" s="5" customFormat="1" ht="11.85" customHeight="1" x14ac:dyDescent="0.2">
      <c r="A3709" s="3" t="s">
        <v>1492</v>
      </c>
      <c r="B3709" s="3"/>
      <c r="C3709" s="2">
        <v>1660.87</v>
      </c>
      <c r="D3709" s="2"/>
      <c r="E3709" s="2">
        <v>1083.8599999999999</v>
      </c>
      <c r="F3709" s="2"/>
      <c r="G3709" s="2">
        <v>2780.88</v>
      </c>
      <c r="H3709" s="2"/>
      <c r="I3709" s="2">
        <v>0</v>
      </c>
      <c r="J3709" s="2"/>
      <c r="K3709" s="4">
        <v>0</v>
      </c>
      <c r="L3709" s="2"/>
      <c r="M3709" s="4">
        <v>0</v>
      </c>
      <c r="N3709" s="2"/>
      <c r="O3709" s="4">
        <v>0</v>
      </c>
      <c r="P3709" s="2"/>
      <c r="Q3709" s="4">
        <f t="shared" si="103"/>
        <v>0</v>
      </c>
      <c r="R3709" s="3"/>
      <c r="S3709" s="4"/>
      <c r="U3709" s="3"/>
      <c r="V3709" s="3"/>
      <c r="W3709" s="3"/>
      <c r="X3709" s="3"/>
      <c r="Y3709" s="3"/>
      <c r="Z3709" s="3"/>
      <c r="AA3709" s="3"/>
      <c r="AB3709" s="3"/>
      <c r="AC3709" s="3"/>
      <c r="AD3709" s="3"/>
      <c r="AE3709" s="3"/>
      <c r="AF3709" s="3"/>
      <c r="AG3709" s="3"/>
      <c r="AH3709" s="3"/>
    </row>
    <row r="3710" spans="1:34" s="5" customFormat="1" ht="11.85" customHeight="1" x14ac:dyDescent="0.2">
      <c r="A3710" s="3" t="s">
        <v>1493</v>
      </c>
      <c r="B3710" s="3"/>
      <c r="C3710" s="2">
        <v>0</v>
      </c>
      <c r="D3710" s="2"/>
      <c r="E3710" s="2">
        <v>0</v>
      </c>
      <c r="F3710" s="2"/>
      <c r="G3710" s="2">
        <v>0</v>
      </c>
      <c r="H3710" s="2"/>
      <c r="I3710" s="2">
        <v>0</v>
      </c>
      <c r="J3710" s="2"/>
      <c r="K3710" s="4">
        <v>0</v>
      </c>
      <c r="L3710" s="2"/>
      <c r="M3710" s="4">
        <v>0</v>
      </c>
      <c r="N3710" s="2"/>
      <c r="O3710" s="4">
        <v>0</v>
      </c>
      <c r="P3710" s="2"/>
      <c r="Q3710" s="4">
        <f t="shared" si="103"/>
        <v>0</v>
      </c>
      <c r="R3710" s="3"/>
      <c r="S3710" s="4"/>
      <c r="U3710" s="3"/>
      <c r="V3710" s="3"/>
      <c r="W3710" s="3"/>
      <c r="X3710" s="3"/>
      <c r="Y3710" s="3"/>
      <c r="Z3710" s="3"/>
      <c r="AA3710" s="3"/>
      <c r="AB3710" s="3"/>
      <c r="AC3710" s="3"/>
      <c r="AD3710" s="3"/>
      <c r="AE3710" s="3"/>
      <c r="AF3710" s="3"/>
      <c r="AG3710" s="3"/>
      <c r="AH3710" s="3"/>
    </row>
    <row r="3711" spans="1:34" s="5" customFormat="1" ht="11.85" customHeight="1" x14ac:dyDescent="0.2">
      <c r="A3711" s="3" t="s">
        <v>1494</v>
      </c>
      <c r="B3711" s="3"/>
      <c r="C3711" s="2">
        <v>245</v>
      </c>
      <c r="D3711" s="2"/>
      <c r="E3711" s="2">
        <v>2410</v>
      </c>
      <c r="F3711" s="2"/>
      <c r="G3711" s="2">
        <v>245</v>
      </c>
      <c r="H3711" s="2"/>
      <c r="I3711" s="2">
        <v>0</v>
      </c>
      <c r="J3711" s="2"/>
      <c r="K3711" s="4">
        <v>0</v>
      </c>
      <c r="L3711" s="2"/>
      <c r="M3711" s="4">
        <v>0</v>
      </c>
      <c r="N3711" s="2"/>
      <c r="O3711" s="4">
        <v>0</v>
      </c>
      <c r="P3711" s="2"/>
      <c r="Q3711" s="4">
        <f t="shared" si="103"/>
        <v>0</v>
      </c>
      <c r="R3711" s="3"/>
      <c r="S3711" s="4"/>
      <c r="U3711" s="3"/>
      <c r="V3711" s="3"/>
      <c r="W3711" s="3"/>
      <c r="X3711" s="3"/>
      <c r="Y3711" s="3"/>
      <c r="Z3711" s="3"/>
      <c r="AA3711" s="3"/>
      <c r="AB3711" s="3"/>
      <c r="AC3711" s="3"/>
      <c r="AD3711" s="3"/>
      <c r="AE3711" s="3"/>
      <c r="AF3711" s="3"/>
      <c r="AG3711" s="3"/>
      <c r="AH3711" s="3"/>
    </row>
    <row r="3712" spans="1:34" ht="11.85" customHeight="1" x14ac:dyDescent="0.2">
      <c r="A3712" s="3" t="s">
        <v>1495</v>
      </c>
      <c r="C3712" s="2">
        <v>297.62</v>
      </c>
      <c r="D3712" s="2"/>
      <c r="E3712" s="2">
        <v>3170.62</v>
      </c>
      <c r="F3712" s="2"/>
      <c r="G3712" s="2">
        <v>3511.69</v>
      </c>
      <c r="H3712" s="2"/>
      <c r="I3712" s="2">
        <v>0</v>
      </c>
      <c r="J3712" s="2"/>
      <c r="K3712" s="4">
        <v>0</v>
      </c>
      <c r="L3712" s="2"/>
      <c r="M3712" s="4">
        <v>0</v>
      </c>
      <c r="N3712" s="2"/>
      <c r="O3712" s="4">
        <v>0</v>
      </c>
      <c r="P3712" s="2"/>
      <c r="Q3712" s="4">
        <f t="shared" si="103"/>
        <v>0</v>
      </c>
    </row>
    <row r="3713" spans="1:21" ht="11.85" customHeight="1" x14ac:dyDescent="0.2">
      <c r="A3713" s="3" t="s">
        <v>1496</v>
      </c>
      <c r="C3713" s="2">
        <v>0</v>
      </c>
      <c r="D3713" s="2"/>
      <c r="E3713" s="2">
        <v>0</v>
      </c>
      <c r="F3713" s="2"/>
      <c r="G3713" s="2">
        <v>0</v>
      </c>
      <c r="H3713" s="2"/>
      <c r="I3713" s="2">
        <v>0</v>
      </c>
      <c r="J3713" s="2"/>
      <c r="K3713" s="4">
        <v>0</v>
      </c>
      <c r="L3713" s="2"/>
      <c r="M3713" s="4">
        <v>0</v>
      </c>
      <c r="N3713" s="2"/>
      <c r="O3713" s="4">
        <v>0</v>
      </c>
      <c r="P3713" s="2"/>
      <c r="Q3713" s="4">
        <f t="shared" si="103"/>
        <v>0</v>
      </c>
    </row>
    <row r="3714" spans="1:21" ht="11.85" customHeight="1" x14ac:dyDescent="0.2">
      <c r="A3714" s="3" t="s">
        <v>1497</v>
      </c>
      <c r="C3714" s="2">
        <v>0</v>
      </c>
      <c r="D3714" s="2"/>
      <c r="E3714" s="2">
        <v>0</v>
      </c>
      <c r="F3714" s="2"/>
      <c r="G3714" s="2">
        <v>0.2</v>
      </c>
      <c r="H3714" s="2"/>
      <c r="I3714" s="2">
        <v>0</v>
      </c>
      <c r="J3714" s="2"/>
      <c r="K3714" s="4">
        <v>0</v>
      </c>
      <c r="L3714" s="2"/>
      <c r="M3714" s="4">
        <v>10000</v>
      </c>
      <c r="N3714" s="2"/>
      <c r="O3714" s="4">
        <v>0</v>
      </c>
      <c r="P3714" s="2"/>
      <c r="Q3714" s="4">
        <f t="shared" si="103"/>
        <v>10000</v>
      </c>
    </row>
    <row r="3715" spans="1:21" ht="11.85" customHeight="1" x14ac:dyDescent="0.2">
      <c r="A3715" s="3" t="s">
        <v>1498</v>
      </c>
      <c r="C3715" s="15">
        <v>0</v>
      </c>
      <c r="D3715" s="2"/>
      <c r="E3715" s="15">
        <v>0</v>
      </c>
      <c r="F3715" s="2"/>
      <c r="G3715" s="15">
        <v>0</v>
      </c>
      <c r="H3715" s="2"/>
      <c r="I3715" s="15">
        <v>0</v>
      </c>
      <c r="J3715" s="2"/>
      <c r="K3715" s="16">
        <v>0</v>
      </c>
      <c r="L3715" s="2"/>
      <c r="M3715" s="16">
        <v>0</v>
      </c>
      <c r="N3715" s="2"/>
      <c r="O3715" s="16">
        <v>0</v>
      </c>
      <c r="P3715" s="2"/>
      <c r="Q3715" s="16">
        <f t="shared" si="103"/>
        <v>0</v>
      </c>
    </row>
    <row r="3716" spans="1:21" ht="11.85" customHeight="1" x14ac:dyDescent="0.2">
      <c r="A3716" s="3" t="s">
        <v>1281</v>
      </c>
      <c r="C3716" s="2">
        <f>SUM(C3708:C3715)</f>
        <v>2286.48</v>
      </c>
      <c r="D3716" s="2"/>
      <c r="E3716" s="2">
        <f>SUM(E3708:E3715)</f>
        <v>6786.88</v>
      </c>
      <c r="F3716" s="2"/>
      <c r="G3716" s="2">
        <f>SUM(G3708:G3715)</f>
        <v>6611.5700000000006</v>
      </c>
      <c r="H3716" s="2"/>
      <c r="I3716" s="2">
        <f>SUM(I3708:I3715)</f>
        <v>0</v>
      </c>
      <c r="J3716" s="2"/>
      <c r="K3716" s="4">
        <f>SUM(K3708:K3715)</f>
        <v>0</v>
      </c>
      <c r="L3716" s="2"/>
      <c r="M3716" s="4">
        <f>SUM(M3708:M3715)</f>
        <v>10000</v>
      </c>
      <c r="N3716" s="2"/>
      <c r="O3716" s="4">
        <f>SUM(O3708:O3715)</f>
        <v>0</v>
      </c>
      <c r="P3716" s="2"/>
      <c r="Q3716" s="4">
        <f>SUM(Q3708:Q3715)</f>
        <v>10000</v>
      </c>
    </row>
    <row r="3717" spans="1:21" ht="11.85" customHeight="1" x14ac:dyDescent="0.2">
      <c r="D3717" s="2"/>
      <c r="F3717" s="2"/>
      <c r="H3717" s="2"/>
      <c r="J3717" s="2"/>
      <c r="L3717" s="2"/>
      <c r="N3717" s="2"/>
      <c r="P3717" s="2"/>
    </row>
    <row r="3718" spans="1:21" ht="11.85" customHeight="1" x14ac:dyDescent="0.2">
      <c r="A3718" s="13" t="s">
        <v>228</v>
      </c>
      <c r="D3718" s="2"/>
      <c r="F3718" s="2"/>
      <c r="H3718" s="2"/>
      <c r="J3718" s="2"/>
      <c r="L3718" s="2"/>
      <c r="N3718" s="2"/>
      <c r="P3718" s="2"/>
    </row>
    <row r="3719" spans="1:21" ht="11.85" customHeight="1" x14ac:dyDescent="0.2">
      <c r="A3719" s="3" t="s">
        <v>1499</v>
      </c>
      <c r="C3719" s="15">
        <v>28776.720000000001</v>
      </c>
      <c r="D3719" s="2"/>
      <c r="E3719" s="15">
        <v>0</v>
      </c>
      <c r="F3719" s="2"/>
      <c r="G3719" s="15">
        <v>0</v>
      </c>
      <c r="H3719" s="2"/>
      <c r="I3719" s="15">
        <v>0</v>
      </c>
      <c r="J3719" s="2"/>
      <c r="K3719" s="16">
        <v>0</v>
      </c>
      <c r="L3719" s="2"/>
      <c r="M3719" s="16">
        <v>0</v>
      </c>
      <c r="N3719" s="2"/>
      <c r="O3719" s="16">
        <v>0</v>
      </c>
      <c r="P3719" s="2"/>
      <c r="Q3719" s="16">
        <f>M3719+O3719</f>
        <v>0</v>
      </c>
    </row>
    <row r="3720" spans="1:21" ht="11.85" hidden="1" customHeight="1" x14ac:dyDescent="0.2">
      <c r="A3720" s="3" t="s">
        <v>1500</v>
      </c>
      <c r="C3720" s="15">
        <v>0</v>
      </c>
      <c r="D3720" s="2"/>
      <c r="E3720" s="15">
        <v>0</v>
      </c>
      <c r="F3720" s="2"/>
      <c r="G3720" s="15">
        <v>0</v>
      </c>
      <c r="H3720" s="2"/>
      <c r="I3720" s="15">
        <v>0</v>
      </c>
      <c r="J3720" s="2"/>
      <c r="K3720" s="16">
        <v>0</v>
      </c>
      <c r="L3720" s="2"/>
      <c r="M3720" s="16">
        <v>0</v>
      </c>
      <c r="N3720" s="2"/>
      <c r="O3720" s="16">
        <v>0</v>
      </c>
      <c r="P3720" s="2"/>
      <c r="Q3720" s="16">
        <f>M3720+O3720</f>
        <v>0</v>
      </c>
    </row>
    <row r="3721" spans="1:21" ht="11.85" customHeight="1" x14ac:dyDescent="0.2">
      <c r="A3721" s="3" t="s">
        <v>242</v>
      </c>
      <c r="C3721" s="2">
        <f>SUM(C3719:C3720)</f>
        <v>28776.720000000001</v>
      </c>
      <c r="D3721" s="2"/>
      <c r="E3721" s="2">
        <f>SUM(E3719:E3720)</f>
        <v>0</v>
      </c>
      <c r="F3721" s="2"/>
      <c r="G3721" s="2">
        <f>SUM(G3719:G3720)</f>
        <v>0</v>
      </c>
      <c r="H3721" s="2"/>
      <c r="I3721" s="2">
        <f>SUM(I3719:I3720)</f>
        <v>0</v>
      </c>
      <c r="J3721" s="2"/>
      <c r="K3721" s="4">
        <f>SUM(K3719:K3720)</f>
        <v>0</v>
      </c>
      <c r="L3721" s="2"/>
      <c r="M3721" s="4">
        <f>SUM(M3719:M3720)</f>
        <v>0</v>
      </c>
      <c r="N3721" s="2"/>
      <c r="O3721" s="4">
        <f>SUM(O3719:O3720)</f>
        <v>0</v>
      </c>
      <c r="P3721" s="2"/>
      <c r="Q3721" s="4">
        <f>SUM(Q3719:Q3720)</f>
        <v>0</v>
      </c>
    </row>
    <row r="3722" spans="1:21" ht="11.85" customHeight="1" x14ac:dyDescent="0.2">
      <c r="D3722" s="2"/>
      <c r="F3722" s="2"/>
      <c r="H3722" s="2"/>
      <c r="J3722" s="2"/>
      <c r="L3722" s="2"/>
      <c r="N3722" s="2"/>
      <c r="P3722" s="2"/>
    </row>
    <row r="3723" spans="1:21" ht="11.85" customHeight="1" thickBot="1" x14ac:dyDescent="0.25">
      <c r="A3723" s="3" t="s">
        <v>254</v>
      </c>
      <c r="C3723" s="27">
        <f>C3705+C3716+C3721</f>
        <v>1203096.6299999997</v>
      </c>
      <c r="D3723" s="2"/>
      <c r="E3723" s="27">
        <f>E3705+E3716+E3721</f>
        <v>1154330.47</v>
      </c>
      <c r="F3723" s="2"/>
      <c r="G3723" s="27">
        <f>G3705+G3716+G3721</f>
        <v>1241863.6900000002</v>
      </c>
      <c r="H3723" s="2"/>
      <c r="I3723" s="27">
        <f>I3705+I3716+I3721</f>
        <v>1099000</v>
      </c>
      <c r="J3723" s="2"/>
      <c r="K3723" s="28">
        <f>K3705+K3716+K3721</f>
        <v>1085800</v>
      </c>
      <c r="L3723" s="2"/>
      <c r="M3723" s="28">
        <f>M3705+M3716+M3721</f>
        <v>1038500</v>
      </c>
      <c r="N3723" s="2"/>
      <c r="O3723" s="28">
        <f>O3705+O3716+O3721</f>
        <v>0</v>
      </c>
      <c r="P3723" s="2"/>
      <c r="Q3723" s="28">
        <f>Q3705+Q3716+Q3721</f>
        <v>1038500</v>
      </c>
      <c r="R3723" s="2"/>
      <c r="U3723" s="2"/>
    </row>
    <row r="3724" spans="1:21" ht="11.85" customHeight="1" thickTop="1" x14ac:dyDescent="0.2">
      <c r="D3724" s="2"/>
      <c r="F3724" s="2"/>
      <c r="H3724" s="2"/>
      <c r="J3724" s="2"/>
      <c r="L3724" s="2"/>
      <c r="N3724" s="2"/>
      <c r="P3724" s="2"/>
    </row>
    <row r="3725" spans="1:21" ht="11.85" customHeight="1" x14ac:dyDescent="0.2">
      <c r="D3725" s="2"/>
      <c r="F3725" s="2"/>
      <c r="H3725" s="2"/>
      <c r="J3725" s="2"/>
      <c r="L3725" s="2"/>
      <c r="N3725" s="2"/>
      <c r="P3725" s="2"/>
    </row>
    <row r="3726" spans="1:21" ht="11.85" customHeight="1" x14ac:dyDescent="0.2">
      <c r="A3726" s="3" t="s">
        <v>255</v>
      </c>
      <c r="C3726" s="2">
        <f>C3693+C3723</f>
        <v>2634715.7899999996</v>
      </c>
      <c r="D3726" s="2"/>
      <c r="E3726" s="2">
        <f>E3693+E3723</f>
        <v>2373087.5999999996</v>
      </c>
      <c r="F3726" s="2"/>
      <c r="G3726" s="2">
        <f>G3693+G3723</f>
        <v>2209669.0499999998</v>
      </c>
      <c r="H3726" s="2"/>
      <c r="I3726" s="2">
        <f>I3693+I3723</f>
        <v>1828759.8099999998</v>
      </c>
      <c r="J3726" s="2"/>
      <c r="K3726" s="4">
        <f>K3693+K3723</f>
        <v>1815559.8099999998</v>
      </c>
      <c r="L3726" s="2"/>
      <c r="M3726" s="4">
        <f>M3693+M3723</f>
        <v>1534879.8099999998</v>
      </c>
      <c r="N3726" s="2"/>
      <c r="P3726" s="2"/>
      <c r="Q3726" s="4">
        <f>Q3693+Q3723</f>
        <v>1534879.8099999998</v>
      </c>
      <c r="U3726" s="2"/>
    </row>
    <row r="3727" spans="1:21" ht="11.85" customHeight="1" x14ac:dyDescent="0.2"/>
    <row r="3728" spans="1:21" ht="11.85" customHeight="1" x14ac:dyDescent="0.2"/>
    <row r="3729" ht="11.85" customHeight="1" x14ac:dyDescent="0.2"/>
    <row r="3730" ht="11.85" customHeight="1" x14ac:dyDescent="0.2"/>
    <row r="3731" ht="11.85" customHeight="1" x14ac:dyDescent="0.2"/>
    <row r="3732" ht="11.85" customHeight="1" x14ac:dyDescent="0.2"/>
    <row r="3733" ht="11.85" customHeight="1" x14ac:dyDescent="0.2"/>
    <row r="3734" ht="11.85" customHeight="1" x14ac:dyDescent="0.2"/>
    <row r="3735" ht="11.85" customHeight="1" x14ac:dyDescent="0.2"/>
    <row r="3736" ht="11.85" customHeight="1" x14ac:dyDescent="0.2"/>
    <row r="3737" ht="11.85" customHeight="1" x14ac:dyDescent="0.2"/>
    <row r="3738" ht="11.85" customHeight="1" x14ac:dyDescent="0.2"/>
    <row r="3739" ht="11.85" customHeight="1" x14ac:dyDescent="0.2"/>
    <row r="3740" ht="11.85" customHeight="1" x14ac:dyDescent="0.2"/>
    <row r="3741" ht="11.85" customHeight="1" x14ac:dyDescent="0.2"/>
    <row r="3742" ht="11.85" customHeight="1" x14ac:dyDescent="0.2"/>
    <row r="3743" ht="11.85" customHeight="1" x14ac:dyDescent="0.2"/>
    <row r="3744" ht="11.85" customHeight="1" x14ac:dyDescent="0.2"/>
    <row r="3745" spans="1:20" ht="11.85" customHeight="1" x14ac:dyDescent="0.2"/>
    <row r="3746" spans="1:20" ht="11.85" customHeight="1" x14ac:dyDescent="0.2">
      <c r="A3746" s="1"/>
      <c r="B3746" s="1"/>
      <c r="E3746" s="2" t="str">
        <f>$E$1</f>
        <v>CITY OF BRADY</v>
      </c>
    </row>
    <row r="3747" spans="1:20" ht="11.85" customHeight="1" x14ac:dyDescent="0.2">
      <c r="E3747" s="2" t="str">
        <f>$E$2</f>
        <v>BUDGET REPORT</v>
      </c>
    </row>
    <row r="3748" spans="1:20" ht="11.85" customHeight="1" x14ac:dyDescent="0.2">
      <c r="E3748" s="2" t="str">
        <f>$E$3</f>
        <v>FISCAL YEAR 2019 - 2020</v>
      </c>
    </row>
    <row r="3749" spans="1:20" ht="11.85" customHeight="1" x14ac:dyDescent="0.2">
      <c r="A3749" s="3" t="s">
        <v>1481</v>
      </c>
    </row>
    <row r="3750" spans="1:20" ht="11.85" customHeight="1" x14ac:dyDescent="0.2">
      <c r="A3750" s="3" t="s">
        <v>1501</v>
      </c>
    </row>
    <row r="3751" spans="1:20" ht="11.85" customHeight="1" x14ac:dyDescent="0.2">
      <c r="I3751" s="55" t="str">
        <f>$I$6</f>
        <v>(----- 2018-2019 ------)</v>
      </c>
      <c r="J3751" s="55"/>
      <c r="K3751" s="55"/>
      <c r="L3751" s="6"/>
      <c r="M3751" s="55" t="str">
        <f>$M$6</f>
        <v>2019-2020</v>
      </c>
      <c r="N3751" s="55"/>
      <c r="O3751" s="55"/>
      <c r="P3751" s="55"/>
      <c r="Q3751" s="55"/>
    </row>
    <row r="3752" spans="1:20" ht="11.85" customHeight="1" x14ac:dyDescent="0.2">
      <c r="C3752" s="7" t="str">
        <f>$C$7</f>
        <v>2015-2016</v>
      </c>
      <c r="D3752" s="6"/>
      <c r="E3752" s="7" t="str">
        <f>$E$7</f>
        <v>2016-2017</v>
      </c>
      <c r="F3752" s="6"/>
      <c r="G3752" s="7" t="str">
        <f>$G$7</f>
        <v>2017-2018</v>
      </c>
      <c r="H3752" s="6"/>
      <c r="I3752" s="7" t="s">
        <v>9</v>
      </c>
      <c r="J3752" s="6"/>
      <c r="K3752" s="8" t="str">
        <f>+$K$7</f>
        <v>PROJECTED</v>
      </c>
      <c r="L3752" s="6"/>
      <c r="M3752" s="8" t="str">
        <f>$M$7</f>
        <v>2019-2020</v>
      </c>
      <c r="N3752" s="6"/>
      <c r="O3752" s="8" t="str">
        <f>$O$7</f>
        <v>2019-2020</v>
      </c>
      <c r="P3752" s="6"/>
      <c r="Q3752" s="8" t="str">
        <f>$Q$7</f>
        <v>APPROVED</v>
      </c>
    </row>
    <row r="3753" spans="1:20" ht="11.85" customHeight="1" x14ac:dyDescent="0.2">
      <c r="A3753" s="9" t="s">
        <v>257</v>
      </c>
      <c r="C3753" s="10" t="s">
        <v>12</v>
      </c>
      <c r="D3753" s="6"/>
      <c r="E3753" s="10" t="s">
        <v>12</v>
      </c>
      <c r="F3753" s="6"/>
      <c r="G3753" s="10" t="s">
        <v>12</v>
      </c>
      <c r="H3753" s="6"/>
      <c r="I3753" s="10" t="s">
        <v>13</v>
      </c>
      <c r="J3753" s="6"/>
      <c r="K3753" s="11" t="s">
        <v>13</v>
      </c>
      <c r="L3753" s="6"/>
      <c r="M3753" s="11" t="str">
        <f>$M$8</f>
        <v>BASE</v>
      </c>
      <c r="N3753" s="6"/>
      <c r="O3753" s="11" t="str">
        <f>$O$8</f>
        <v>SUPPLEMENTAL</v>
      </c>
      <c r="P3753" s="6"/>
      <c r="Q3753" s="11" t="str">
        <f>$Q$8</f>
        <v>BUDGET</v>
      </c>
    </row>
    <row r="3754" spans="1:20" ht="11.85" customHeight="1" x14ac:dyDescent="0.2"/>
    <row r="3755" spans="1:20" ht="11.85" customHeight="1" x14ac:dyDescent="0.2">
      <c r="A3755" s="13" t="s">
        <v>258</v>
      </c>
    </row>
    <row r="3756" spans="1:20" ht="11.85" customHeight="1" x14ac:dyDescent="0.2">
      <c r="A3756" s="3" t="s">
        <v>1502</v>
      </c>
      <c r="C3756" s="2">
        <v>118010.31</v>
      </c>
      <c r="D3756" s="2"/>
      <c r="E3756" s="2">
        <v>131819.85999999999</v>
      </c>
      <c r="F3756" s="2"/>
      <c r="G3756" s="2">
        <v>138913.45000000001</v>
      </c>
      <c r="H3756" s="2"/>
      <c r="I3756" s="2">
        <v>160900</v>
      </c>
      <c r="J3756" s="2"/>
      <c r="K3756" s="4">
        <v>160900</v>
      </c>
      <c r="L3756" s="2"/>
      <c r="M3756" s="4">
        <v>170257</v>
      </c>
      <c r="N3756" s="2"/>
      <c r="O3756" s="4">
        <v>0</v>
      </c>
      <c r="P3756" s="2"/>
      <c r="Q3756" s="4">
        <f t="shared" ref="Q3756:Q3764" si="104">M3756+O3756</f>
        <v>170257</v>
      </c>
      <c r="T3756" s="14"/>
    </row>
    <row r="3757" spans="1:20" ht="11.85" customHeight="1" x14ac:dyDescent="0.2">
      <c r="A3757" s="3" t="s">
        <v>1503</v>
      </c>
      <c r="C3757" s="2">
        <v>3896.84</v>
      </c>
      <c r="D3757" s="2"/>
      <c r="E3757" s="2">
        <v>6760.01</v>
      </c>
      <c r="F3757" s="2"/>
      <c r="G3757" s="2">
        <v>7088.85</v>
      </c>
      <c r="H3757" s="2"/>
      <c r="I3757" s="2">
        <v>8000</v>
      </c>
      <c r="J3757" s="2"/>
      <c r="K3757" s="4">
        <v>8000</v>
      </c>
      <c r="L3757" s="2"/>
      <c r="M3757" s="4">
        <v>8000</v>
      </c>
      <c r="N3757" s="2"/>
      <c r="O3757" s="4">
        <v>0</v>
      </c>
      <c r="P3757" s="2"/>
      <c r="Q3757" s="4">
        <f t="shared" si="104"/>
        <v>8000</v>
      </c>
      <c r="T3757" s="14"/>
    </row>
    <row r="3758" spans="1:20" ht="11.85" customHeight="1" x14ac:dyDescent="0.2">
      <c r="A3758" s="3" t="s">
        <v>1504</v>
      </c>
      <c r="C3758" s="2">
        <v>2062.5</v>
      </c>
      <c r="D3758" s="2"/>
      <c r="E3758" s="2">
        <v>2212.5</v>
      </c>
      <c r="F3758" s="2"/>
      <c r="G3758" s="2">
        <v>2700</v>
      </c>
      <c r="H3758" s="2"/>
      <c r="I3758" s="2">
        <v>4500</v>
      </c>
      <c r="J3758" s="2"/>
      <c r="K3758" s="4">
        <v>4500</v>
      </c>
      <c r="L3758" s="2"/>
      <c r="M3758" s="4">
        <v>4500</v>
      </c>
      <c r="N3758" s="2"/>
      <c r="O3758" s="4">
        <v>0</v>
      </c>
      <c r="P3758" s="2"/>
      <c r="Q3758" s="4">
        <f t="shared" si="104"/>
        <v>4500</v>
      </c>
      <c r="T3758" s="14"/>
    </row>
    <row r="3759" spans="1:20" ht="11.85" customHeight="1" x14ac:dyDescent="0.2">
      <c r="A3759" s="3" t="s">
        <v>1505</v>
      </c>
      <c r="C3759" s="2">
        <v>3640</v>
      </c>
      <c r="D3759" s="2"/>
      <c r="E3759" s="2">
        <v>3640</v>
      </c>
      <c r="F3759" s="2"/>
      <c r="G3759" s="2">
        <v>3640</v>
      </c>
      <c r="H3759" s="2"/>
      <c r="I3759" s="2">
        <v>3640</v>
      </c>
      <c r="J3759" s="2"/>
      <c r="K3759" s="4">
        <v>3640</v>
      </c>
      <c r="L3759" s="2"/>
      <c r="M3759" s="4">
        <v>3640</v>
      </c>
      <c r="N3759" s="2"/>
      <c r="O3759" s="4">
        <v>0</v>
      </c>
      <c r="P3759" s="2"/>
      <c r="Q3759" s="4">
        <f t="shared" si="104"/>
        <v>3640</v>
      </c>
      <c r="T3759" s="14"/>
    </row>
    <row r="3760" spans="1:20" ht="11.85" customHeight="1" x14ac:dyDescent="0.2">
      <c r="A3760" s="3" t="s">
        <v>1506</v>
      </c>
      <c r="C3760" s="2">
        <v>36018.92</v>
      </c>
      <c r="D3760" s="2"/>
      <c r="E3760" s="2">
        <v>39198.82</v>
      </c>
      <c r="F3760" s="2"/>
      <c r="G3760" s="2">
        <v>45736.32</v>
      </c>
      <c r="H3760" s="2"/>
      <c r="I3760" s="2">
        <v>62932</v>
      </c>
      <c r="J3760" s="2"/>
      <c r="K3760" s="4">
        <v>62932</v>
      </c>
      <c r="L3760" s="2"/>
      <c r="M3760" s="4">
        <v>60299</v>
      </c>
      <c r="N3760" s="2"/>
      <c r="O3760" s="4">
        <v>0</v>
      </c>
      <c r="P3760" s="2"/>
      <c r="Q3760" s="4">
        <f t="shared" si="104"/>
        <v>60299</v>
      </c>
      <c r="T3760" s="14"/>
    </row>
    <row r="3761" spans="1:21" ht="11.85" customHeight="1" x14ac:dyDescent="0.2">
      <c r="A3761" s="3" t="s">
        <v>1507</v>
      </c>
      <c r="C3761" s="2">
        <v>13218.89</v>
      </c>
      <c r="D3761" s="2"/>
      <c r="E3761" s="2">
        <v>14519.88</v>
      </c>
      <c r="F3761" s="2"/>
      <c r="G3761" s="2">
        <v>15845.46</v>
      </c>
      <c r="H3761" s="2"/>
      <c r="I3761" s="2">
        <v>17989</v>
      </c>
      <c r="J3761" s="2"/>
      <c r="K3761" s="4">
        <v>17989</v>
      </c>
      <c r="L3761" s="2"/>
      <c r="M3761" s="4">
        <v>18160</v>
      </c>
      <c r="N3761" s="2"/>
      <c r="O3761" s="4">
        <v>0</v>
      </c>
      <c r="P3761" s="2"/>
      <c r="Q3761" s="4">
        <f t="shared" si="104"/>
        <v>18160</v>
      </c>
      <c r="T3761" s="14"/>
    </row>
    <row r="3762" spans="1:21" ht="11.85" customHeight="1" x14ac:dyDescent="0.2">
      <c r="A3762" s="3" t="s">
        <v>1508</v>
      </c>
      <c r="C3762" s="2">
        <v>1996.81</v>
      </c>
      <c r="D3762" s="2"/>
      <c r="E3762" s="2">
        <v>1942.85</v>
      </c>
      <c r="F3762" s="2"/>
      <c r="G3762" s="2">
        <v>1560.36</v>
      </c>
      <c r="H3762" s="2"/>
      <c r="I3762" s="2">
        <v>2019</v>
      </c>
      <c r="J3762" s="2"/>
      <c r="K3762" s="4">
        <v>2019</v>
      </c>
      <c r="L3762" s="2"/>
      <c r="M3762" s="4">
        <v>1621</v>
      </c>
      <c r="N3762" s="2"/>
      <c r="O3762" s="4">
        <v>0</v>
      </c>
      <c r="P3762" s="2"/>
      <c r="Q3762" s="4">
        <f t="shared" si="104"/>
        <v>1621</v>
      </c>
      <c r="T3762" s="14"/>
    </row>
    <row r="3763" spans="1:21" ht="11.85" customHeight="1" x14ac:dyDescent="0.2">
      <c r="A3763" s="3" t="s">
        <v>1509</v>
      </c>
      <c r="C3763" s="2">
        <v>759.79</v>
      </c>
      <c r="D3763" s="2"/>
      <c r="E3763" s="2">
        <v>170.9</v>
      </c>
      <c r="F3763" s="2"/>
      <c r="G3763" s="2">
        <v>697.64</v>
      </c>
      <c r="H3763" s="2"/>
      <c r="I3763" s="2">
        <v>900</v>
      </c>
      <c r="J3763" s="2"/>
      <c r="K3763" s="4">
        <v>900</v>
      </c>
      <c r="L3763" s="2"/>
      <c r="M3763" s="4">
        <v>567</v>
      </c>
      <c r="N3763" s="2"/>
      <c r="O3763" s="4">
        <v>0</v>
      </c>
      <c r="P3763" s="2"/>
      <c r="Q3763" s="4">
        <f t="shared" si="104"/>
        <v>567</v>
      </c>
      <c r="T3763" s="14"/>
    </row>
    <row r="3764" spans="1:21" ht="11.85" customHeight="1" x14ac:dyDescent="0.2">
      <c r="A3764" s="3" t="s">
        <v>1510</v>
      </c>
      <c r="C3764" s="15">
        <v>9685.06</v>
      </c>
      <c r="D3764" s="2"/>
      <c r="E3764" s="15">
        <v>10952.16</v>
      </c>
      <c r="F3764" s="2"/>
      <c r="G3764" s="15">
        <v>11643.67</v>
      </c>
      <c r="H3764" s="2"/>
      <c r="I3764" s="15">
        <v>13200</v>
      </c>
      <c r="J3764" s="2"/>
      <c r="K3764" s="16">
        <v>13200</v>
      </c>
      <c r="L3764" s="2"/>
      <c r="M3764" s="16">
        <v>13904</v>
      </c>
      <c r="N3764" s="2"/>
      <c r="O3764" s="16">
        <v>0</v>
      </c>
      <c r="P3764" s="2"/>
      <c r="Q3764" s="16">
        <f t="shared" si="104"/>
        <v>13904</v>
      </c>
      <c r="T3764" s="14"/>
    </row>
    <row r="3765" spans="1:21" ht="11.85" customHeight="1" x14ac:dyDescent="0.2">
      <c r="A3765" s="3" t="s">
        <v>269</v>
      </c>
      <c r="C3765" s="2">
        <f>SUM(C3756:C3764)</f>
        <v>189289.12000000002</v>
      </c>
      <c r="D3765" s="2"/>
      <c r="E3765" s="2">
        <f>SUM(E3756:E3764)</f>
        <v>211216.98</v>
      </c>
      <c r="F3765" s="2"/>
      <c r="G3765" s="2">
        <f>SUM(G3756:G3764)</f>
        <v>227825.75000000003</v>
      </c>
      <c r="H3765" s="2"/>
      <c r="I3765" s="2">
        <f>SUM(I3756:I3764)</f>
        <v>274080</v>
      </c>
      <c r="J3765" s="2"/>
      <c r="K3765" s="4">
        <f>SUM(K3756:K3764)</f>
        <v>274080</v>
      </c>
      <c r="L3765" s="2"/>
      <c r="M3765" s="4">
        <f>SUM(M3756:M3764)</f>
        <v>280948</v>
      </c>
      <c r="N3765" s="2"/>
      <c r="O3765" s="4">
        <f>SUM(O3756:O3764)</f>
        <v>0</v>
      </c>
      <c r="P3765" s="2"/>
      <c r="Q3765" s="4">
        <f>SUM(Q3756:Q3764)</f>
        <v>280948</v>
      </c>
      <c r="R3765" s="2"/>
      <c r="U3765" s="2"/>
    </row>
    <row r="3766" spans="1:21" ht="11.85" customHeight="1" x14ac:dyDescent="0.2">
      <c r="D3766" s="2"/>
      <c r="F3766" s="2"/>
      <c r="H3766" s="2"/>
      <c r="J3766" s="2"/>
      <c r="L3766" s="2"/>
      <c r="N3766" s="2"/>
      <c r="P3766" s="2"/>
    </row>
    <row r="3767" spans="1:21" ht="11.85" customHeight="1" x14ac:dyDescent="0.2">
      <c r="A3767" s="13" t="s">
        <v>270</v>
      </c>
      <c r="D3767" s="2"/>
      <c r="F3767" s="2"/>
      <c r="H3767" s="2"/>
      <c r="J3767" s="2"/>
      <c r="L3767" s="2"/>
      <c r="N3767" s="2"/>
      <c r="P3767" s="2"/>
    </row>
    <row r="3768" spans="1:21" ht="11.85" customHeight="1" x14ac:dyDescent="0.2">
      <c r="A3768" s="3" t="s">
        <v>1511</v>
      </c>
      <c r="C3768" s="2">
        <v>0</v>
      </c>
      <c r="D3768" s="2"/>
      <c r="E3768" s="2">
        <v>0</v>
      </c>
      <c r="F3768" s="2"/>
      <c r="G3768" s="2">
        <v>0</v>
      </c>
      <c r="H3768" s="2"/>
      <c r="I3768" s="2">
        <v>750</v>
      </c>
      <c r="J3768" s="2"/>
      <c r="K3768" s="4">
        <v>750</v>
      </c>
      <c r="L3768" s="2"/>
      <c r="M3768" s="4">
        <v>750</v>
      </c>
      <c r="N3768" s="2"/>
      <c r="O3768" s="4">
        <v>0</v>
      </c>
      <c r="P3768" s="2"/>
      <c r="Q3768" s="4">
        <f t="shared" ref="Q3768:Q3782" si="105">M3768+O3768</f>
        <v>750</v>
      </c>
      <c r="T3768" s="14"/>
    </row>
    <row r="3769" spans="1:21" ht="11.85" customHeight="1" x14ac:dyDescent="0.2">
      <c r="A3769" s="3" t="s">
        <v>1512</v>
      </c>
      <c r="C3769" s="2">
        <v>693.94</v>
      </c>
      <c r="D3769" s="2"/>
      <c r="E3769" s="2">
        <v>1313.99</v>
      </c>
      <c r="F3769" s="2"/>
      <c r="G3769" s="2">
        <v>1413.2</v>
      </c>
      <c r="H3769" s="2"/>
      <c r="I3769" s="2">
        <v>1500</v>
      </c>
      <c r="J3769" s="2"/>
      <c r="K3769" s="4">
        <v>1500</v>
      </c>
      <c r="L3769" s="2"/>
      <c r="M3769" s="4">
        <v>1500</v>
      </c>
      <c r="N3769" s="2"/>
      <c r="O3769" s="4">
        <v>0</v>
      </c>
      <c r="P3769" s="2"/>
      <c r="Q3769" s="4">
        <f t="shared" si="105"/>
        <v>1500</v>
      </c>
      <c r="T3769" s="14"/>
    </row>
    <row r="3770" spans="1:21" ht="11.85" customHeight="1" x14ac:dyDescent="0.2">
      <c r="A3770" s="3" t="s">
        <v>1513</v>
      </c>
      <c r="C3770" s="2">
        <v>8102.21</v>
      </c>
      <c r="D3770" s="2"/>
      <c r="E3770" s="2">
        <v>11827.98</v>
      </c>
      <c r="F3770" s="2"/>
      <c r="G3770" s="2">
        <v>9679.48</v>
      </c>
      <c r="H3770" s="2"/>
      <c r="I3770" s="2">
        <v>15000</v>
      </c>
      <c r="J3770" s="2"/>
      <c r="K3770" s="4">
        <v>15000</v>
      </c>
      <c r="L3770" s="2"/>
      <c r="M3770" s="4">
        <v>15000</v>
      </c>
      <c r="N3770" s="2"/>
      <c r="O3770" s="4">
        <v>0</v>
      </c>
      <c r="P3770" s="2"/>
      <c r="Q3770" s="4">
        <f t="shared" si="105"/>
        <v>15000</v>
      </c>
      <c r="T3770" s="14"/>
    </row>
    <row r="3771" spans="1:21" ht="11.85" customHeight="1" x14ac:dyDescent="0.2">
      <c r="A3771" s="3" t="s">
        <v>1514</v>
      </c>
      <c r="C3771" s="2">
        <v>4447.5</v>
      </c>
      <c r="D3771" s="2"/>
      <c r="E3771" s="2">
        <v>3238.5</v>
      </c>
      <c r="F3771" s="2"/>
      <c r="G3771" s="2">
        <v>3234.5</v>
      </c>
      <c r="H3771" s="2"/>
      <c r="I3771" s="2">
        <v>4000</v>
      </c>
      <c r="J3771" s="2"/>
      <c r="K3771" s="4">
        <v>4000</v>
      </c>
      <c r="L3771" s="2"/>
      <c r="M3771" s="4">
        <v>4000</v>
      </c>
      <c r="N3771" s="2"/>
      <c r="O3771" s="4">
        <v>0</v>
      </c>
      <c r="P3771" s="2"/>
      <c r="Q3771" s="4">
        <f t="shared" si="105"/>
        <v>4000</v>
      </c>
      <c r="T3771" s="14"/>
    </row>
    <row r="3772" spans="1:21" ht="11.85" customHeight="1" x14ac:dyDescent="0.2">
      <c r="A3772" s="3" t="s">
        <v>1515</v>
      </c>
      <c r="C3772" s="2">
        <v>16928.37</v>
      </c>
      <c r="D3772" s="2"/>
      <c r="E3772" s="2">
        <v>17717.669999999998</v>
      </c>
      <c r="F3772" s="2"/>
      <c r="G3772" s="2">
        <v>19625.54</v>
      </c>
      <c r="H3772" s="2"/>
      <c r="I3772" s="2">
        <v>22200</v>
      </c>
      <c r="J3772" s="2"/>
      <c r="K3772" s="4">
        <v>22200</v>
      </c>
      <c r="L3772" s="2"/>
      <c r="M3772" s="4">
        <v>24550</v>
      </c>
      <c r="N3772" s="2"/>
      <c r="O3772" s="4">
        <v>0</v>
      </c>
      <c r="P3772" s="2"/>
      <c r="Q3772" s="4">
        <f t="shared" si="105"/>
        <v>24550</v>
      </c>
      <c r="T3772" s="14"/>
    </row>
    <row r="3773" spans="1:21" ht="11.85" customHeight="1" x14ac:dyDescent="0.2">
      <c r="A3773" s="3" t="s">
        <v>1516</v>
      </c>
      <c r="C3773" s="2">
        <v>0</v>
      </c>
      <c r="D3773" s="2"/>
      <c r="E3773" s="2">
        <v>0</v>
      </c>
      <c r="F3773" s="2"/>
      <c r="G3773" s="2">
        <v>0</v>
      </c>
      <c r="H3773" s="2"/>
      <c r="I3773" s="2">
        <v>0</v>
      </c>
      <c r="J3773" s="2"/>
      <c r="K3773" s="4">
        <v>0</v>
      </c>
      <c r="L3773" s="2"/>
      <c r="M3773" s="4">
        <v>0</v>
      </c>
      <c r="N3773" s="2"/>
      <c r="O3773" s="4">
        <v>0</v>
      </c>
      <c r="P3773" s="2"/>
      <c r="Q3773" s="4">
        <f t="shared" si="105"/>
        <v>0</v>
      </c>
      <c r="T3773" s="14"/>
    </row>
    <row r="3774" spans="1:21" ht="11.85" customHeight="1" x14ac:dyDescent="0.2">
      <c r="A3774" s="3" t="s">
        <v>1517</v>
      </c>
      <c r="C3774" s="2">
        <v>0</v>
      </c>
      <c r="D3774" s="2"/>
      <c r="E3774" s="2">
        <v>0</v>
      </c>
      <c r="F3774" s="2"/>
      <c r="G3774" s="2">
        <v>0</v>
      </c>
      <c r="H3774" s="2"/>
      <c r="I3774" s="2">
        <v>0</v>
      </c>
      <c r="J3774" s="2"/>
      <c r="K3774" s="4">
        <v>0</v>
      </c>
      <c r="L3774" s="2"/>
      <c r="M3774" s="4">
        <v>0</v>
      </c>
      <c r="N3774" s="2"/>
      <c r="O3774" s="4">
        <v>0</v>
      </c>
      <c r="P3774" s="2"/>
      <c r="Q3774" s="4">
        <f t="shared" si="105"/>
        <v>0</v>
      </c>
      <c r="T3774" s="14"/>
    </row>
    <row r="3775" spans="1:21" ht="11.85" customHeight="1" x14ac:dyDescent="0.2">
      <c r="A3775" s="3" t="s">
        <v>1518</v>
      </c>
      <c r="C3775" s="2">
        <v>800</v>
      </c>
      <c r="D3775" s="2"/>
      <c r="E3775" s="2">
        <v>115</v>
      </c>
      <c r="F3775" s="2"/>
      <c r="G3775" s="2">
        <v>125</v>
      </c>
      <c r="H3775" s="2"/>
      <c r="I3775" s="2">
        <v>1500</v>
      </c>
      <c r="J3775" s="2"/>
      <c r="K3775" s="4">
        <v>1500</v>
      </c>
      <c r="L3775" s="2"/>
      <c r="M3775" s="4">
        <v>500</v>
      </c>
      <c r="N3775" s="2"/>
      <c r="O3775" s="4">
        <v>0</v>
      </c>
      <c r="P3775" s="2"/>
      <c r="Q3775" s="4">
        <f t="shared" si="105"/>
        <v>500</v>
      </c>
      <c r="T3775" s="14"/>
    </row>
    <row r="3776" spans="1:21" ht="11.85" customHeight="1" x14ac:dyDescent="0.2">
      <c r="A3776" s="3" t="s">
        <v>1519</v>
      </c>
      <c r="C3776" s="2">
        <v>1704.94</v>
      </c>
      <c r="D3776" s="2"/>
      <c r="E3776" s="2">
        <v>0</v>
      </c>
      <c r="F3776" s="2"/>
      <c r="G3776" s="2">
        <v>6315</v>
      </c>
      <c r="H3776" s="2"/>
      <c r="I3776" s="2">
        <v>30000</v>
      </c>
      <c r="J3776" s="2"/>
      <c r="K3776" s="4">
        <v>30000</v>
      </c>
      <c r="L3776" s="2"/>
      <c r="M3776" s="4">
        <v>8000</v>
      </c>
      <c r="N3776" s="2"/>
      <c r="O3776" s="4">
        <v>0</v>
      </c>
      <c r="P3776" s="2"/>
      <c r="Q3776" s="4">
        <f t="shared" si="105"/>
        <v>8000</v>
      </c>
      <c r="T3776" s="14"/>
    </row>
    <row r="3777" spans="1:21" ht="11.85" customHeight="1" x14ac:dyDescent="0.2">
      <c r="A3777" s="3" t="s">
        <v>1520</v>
      </c>
      <c r="C3777" s="2">
        <v>3600</v>
      </c>
      <c r="D3777" s="2"/>
      <c r="E3777" s="2">
        <v>0</v>
      </c>
      <c r="F3777" s="2"/>
      <c r="G3777" s="2">
        <v>229.99</v>
      </c>
      <c r="H3777" s="2"/>
      <c r="I3777" s="2">
        <v>350</v>
      </c>
      <c r="J3777" s="2"/>
      <c r="K3777" s="4">
        <v>350</v>
      </c>
      <c r="L3777" s="2"/>
      <c r="M3777" s="4">
        <v>550</v>
      </c>
      <c r="N3777" s="2"/>
      <c r="O3777" s="4">
        <v>0</v>
      </c>
      <c r="P3777" s="2"/>
      <c r="Q3777" s="4">
        <f t="shared" si="105"/>
        <v>550</v>
      </c>
      <c r="T3777" s="14"/>
    </row>
    <row r="3778" spans="1:21" ht="11.85" customHeight="1" x14ac:dyDescent="0.2">
      <c r="A3778" s="3" t="s">
        <v>1521</v>
      </c>
      <c r="C3778" s="2">
        <v>1226.98</v>
      </c>
      <c r="D3778" s="2"/>
      <c r="E3778" s="2">
        <v>0</v>
      </c>
      <c r="F3778" s="2"/>
      <c r="G3778" s="2">
        <v>0</v>
      </c>
      <c r="H3778" s="2"/>
      <c r="I3778" s="2">
        <v>1900</v>
      </c>
      <c r="J3778" s="2"/>
      <c r="K3778" s="4">
        <v>1900</v>
      </c>
      <c r="L3778" s="2"/>
      <c r="M3778" s="4">
        <v>1500</v>
      </c>
      <c r="N3778" s="2"/>
      <c r="O3778" s="4">
        <v>0</v>
      </c>
      <c r="P3778" s="2"/>
      <c r="Q3778" s="4">
        <f t="shared" si="105"/>
        <v>1500</v>
      </c>
      <c r="T3778" s="14"/>
    </row>
    <row r="3779" spans="1:21" ht="11.85" customHeight="1" x14ac:dyDescent="0.2">
      <c r="A3779" s="3" t="s">
        <v>1522</v>
      </c>
      <c r="C3779" s="2">
        <v>407561.65</v>
      </c>
      <c r="D3779" s="2"/>
      <c r="E3779" s="2">
        <v>445615.49</v>
      </c>
      <c r="F3779" s="2"/>
      <c r="G3779" s="2">
        <v>498413.23</v>
      </c>
      <c r="H3779" s="2"/>
      <c r="I3779" s="2">
        <v>450000</v>
      </c>
      <c r="J3779" s="2"/>
      <c r="K3779" s="4">
        <v>450000</v>
      </c>
      <c r="L3779" s="2"/>
      <c r="M3779" s="48">
        <v>450000</v>
      </c>
      <c r="N3779" s="2"/>
      <c r="O3779" s="4">
        <v>0</v>
      </c>
      <c r="P3779" s="2"/>
      <c r="Q3779" s="4">
        <f t="shared" si="105"/>
        <v>450000</v>
      </c>
      <c r="T3779" s="14"/>
    </row>
    <row r="3780" spans="1:21" ht="11.85" customHeight="1" x14ac:dyDescent="0.2">
      <c r="A3780" s="3" t="s">
        <v>1523</v>
      </c>
      <c r="C3780" s="20">
        <v>-27390.6</v>
      </c>
      <c r="D3780" s="2"/>
      <c r="E3780" s="20">
        <v>-24685.5</v>
      </c>
      <c r="F3780" s="2"/>
      <c r="G3780" s="20">
        <v>-31988.400000000001</v>
      </c>
      <c r="H3780" s="2"/>
      <c r="I3780" s="20">
        <v>-25000</v>
      </c>
      <c r="J3780" s="2"/>
      <c r="K3780" s="20">
        <v>-25000</v>
      </c>
      <c r="L3780" s="2"/>
      <c r="M3780" s="49">
        <v>-25000</v>
      </c>
      <c r="N3780" s="2"/>
      <c r="O3780" s="21">
        <v>0</v>
      </c>
      <c r="P3780" s="2"/>
      <c r="Q3780" s="20">
        <f>M3780+O3780</f>
        <v>-25000</v>
      </c>
      <c r="T3780" s="14"/>
    </row>
    <row r="3781" spans="1:21" ht="11.85" customHeight="1" x14ac:dyDescent="0.2">
      <c r="A3781" s="3" t="s">
        <v>1524</v>
      </c>
      <c r="C3781" s="2">
        <v>0</v>
      </c>
      <c r="D3781" s="2"/>
      <c r="E3781" s="2">
        <v>0</v>
      </c>
      <c r="F3781" s="2"/>
      <c r="G3781" s="2">
        <v>0</v>
      </c>
      <c r="H3781" s="2"/>
      <c r="I3781" s="2">
        <v>109900</v>
      </c>
      <c r="J3781" s="2"/>
      <c r="K3781" s="4">
        <v>109900</v>
      </c>
      <c r="L3781" s="2"/>
      <c r="M3781" s="32">
        <v>104000</v>
      </c>
      <c r="N3781" s="2"/>
      <c r="O3781" s="4">
        <v>0</v>
      </c>
      <c r="P3781" s="2"/>
      <c r="Q3781" s="4">
        <f>M3781+O3781</f>
        <v>104000</v>
      </c>
      <c r="T3781" s="14"/>
    </row>
    <row r="3782" spans="1:21" ht="11.85" customHeight="1" x14ac:dyDescent="0.2">
      <c r="A3782" s="3" t="s">
        <v>1525</v>
      </c>
      <c r="C3782" s="15">
        <v>0</v>
      </c>
      <c r="D3782" s="2"/>
      <c r="E3782" s="15">
        <v>0</v>
      </c>
      <c r="F3782" s="2"/>
      <c r="G3782" s="15">
        <v>0</v>
      </c>
      <c r="H3782" s="2"/>
      <c r="I3782" s="15">
        <v>53700</v>
      </c>
      <c r="J3782" s="2"/>
      <c r="K3782" s="15">
        <v>53700</v>
      </c>
      <c r="L3782" s="2"/>
      <c r="M3782" s="50">
        <v>48500</v>
      </c>
      <c r="N3782" s="2"/>
      <c r="O3782" s="16">
        <v>0</v>
      </c>
      <c r="P3782" s="2"/>
      <c r="Q3782" s="15">
        <f t="shared" si="105"/>
        <v>48500</v>
      </c>
      <c r="T3782" s="14"/>
    </row>
    <row r="3783" spans="1:21" ht="11.85" customHeight="1" x14ac:dyDescent="0.2">
      <c r="A3783" s="3" t="s">
        <v>287</v>
      </c>
      <c r="C3783" s="2">
        <f>SUM(C3768:C3782)</f>
        <v>417674.99000000005</v>
      </c>
      <c r="D3783" s="2"/>
      <c r="E3783" s="2">
        <f>SUM(E3768:E3782)</f>
        <v>455143.13</v>
      </c>
      <c r="F3783" s="2"/>
      <c r="G3783" s="2">
        <f>SUM(G3768:G3782)</f>
        <v>507047.53999999992</v>
      </c>
      <c r="H3783" s="2"/>
      <c r="I3783" s="2">
        <f>SUM(I3768:I3782)</f>
        <v>665800</v>
      </c>
      <c r="J3783" s="2"/>
      <c r="K3783" s="4">
        <f>SUM(K3768:K3782)</f>
        <v>665800</v>
      </c>
      <c r="L3783" s="2"/>
      <c r="M3783" s="4">
        <f>SUM(M3768:M3782)</f>
        <v>633850</v>
      </c>
      <c r="N3783" s="2"/>
      <c r="O3783" s="4">
        <f>SUM(O3768:O3782)</f>
        <v>0</v>
      </c>
      <c r="P3783" s="2"/>
      <c r="Q3783" s="4">
        <f>SUM(Q3768:Q3782)</f>
        <v>633850</v>
      </c>
      <c r="R3783" s="2"/>
      <c r="U3783" s="2"/>
    </row>
    <row r="3784" spans="1:21" ht="11.85" customHeight="1" x14ac:dyDescent="0.2">
      <c r="D3784" s="2"/>
      <c r="F3784" s="2"/>
      <c r="H3784" s="2"/>
      <c r="J3784" s="2"/>
      <c r="L3784" s="2"/>
      <c r="N3784" s="2"/>
      <c r="P3784" s="2"/>
    </row>
    <row r="3785" spans="1:21" ht="11.85" customHeight="1" x14ac:dyDescent="0.2">
      <c r="A3785" s="13" t="s">
        <v>288</v>
      </c>
      <c r="D3785" s="2"/>
      <c r="F3785" s="2"/>
      <c r="H3785" s="2"/>
      <c r="J3785" s="2"/>
      <c r="L3785" s="2"/>
      <c r="N3785" s="2"/>
      <c r="P3785" s="2"/>
    </row>
    <row r="3786" spans="1:21" ht="11.85" customHeight="1" x14ac:dyDescent="0.2">
      <c r="A3786" s="3" t="s">
        <v>1526</v>
      </c>
      <c r="C3786" s="2">
        <v>702.89</v>
      </c>
      <c r="D3786" s="2"/>
      <c r="E3786" s="2">
        <v>248.11</v>
      </c>
      <c r="F3786" s="2"/>
      <c r="G3786" s="2">
        <v>27.27</v>
      </c>
      <c r="H3786" s="2"/>
      <c r="I3786" s="2">
        <v>800</v>
      </c>
      <c r="J3786" s="2"/>
      <c r="K3786" s="4">
        <v>800</v>
      </c>
      <c r="L3786" s="2"/>
      <c r="M3786" s="4">
        <v>800</v>
      </c>
      <c r="N3786" s="2"/>
      <c r="O3786" s="4">
        <v>0</v>
      </c>
      <c r="P3786" s="2"/>
      <c r="Q3786" s="4">
        <f t="shared" ref="Q3786:Q3806" si="106">M3786+O3786</f>
        <v>800</v>
      </c>
      <c r="T3786" s="14"/>
    </row>
    <row r="3787" spans="1:21" ht="11.85" customHeight="1" x14ac:dyDescent="0.2">
      <c r="A3787" s="3" t="s">
        <v>1527</v>
      </c>
      <c r="C3787" s="2">
        <v>2724.81</v>
      </c>
      <c r="D3787" s="2"/>
      <c r="E3787" s="2">
        <v>2470.41</v>
      </c>
      <c r="F3787" s="2"/>
      <c r="G3787" s="2">
        <v>2191.39</v>
      </c>
      <c r="H3787" s="2"/>
      <c r="I3787" s="2">
        <v>2000</v>
      </c>
      <c r="J3787" s="2"/>
      <c r="K3787" s="4">
        <v>2000</v>
      </c>
      <c r="L3787" s="2"/>
      <c r="M3787" s="4">
        <v>2500</v>
      </c>
      <c r="N3787" s="2"/>
      <c r="O3787" s="4">
        <v>0</v>
      </c>
      <c r="P3787" s="2"/>
      <c r="Q3787" s="4">
        <f t="shared" si="106"/>
        <v>2500</v>
      </c>
      <c r="T3787" s="14"/>
    </row>
    <row r="3788" spans="1:21" ht="11.85" customHeight="1" x14ac:dyDescent="0.2">
      <c r="A3788" s="3" t="s">
        <v>1528</v>
      </c>
      <c r="C3788" s="2">
        <v>7929.25</v>
      </c>
      <c r="D3788" s="2"/>
      <c r="E3788" s="2">
        <v>7884.32</v>
      </c>
      <c r="F3788" s="2"/>
      <c r="G3788" s="2">
        <v>6256.82</v>
      </c>
      <c r="H3788" s="2"/>
      <c r="I3788" s="2">
        <v>8000</v>
      </c>
      <c r="J3788" s="2"/>
      <c r="K3788" s="4">
        <v>8000</v>
      </c>
      <c r="L3788" s="2"/>
      <c r="M3788" s="4">
        <v>8000</v>
      </c>
      <c r="N3788" s="2"/>
      <c r="O3788" s="4">
        <v>0</v>
      </c>
      <c r="P3788" s="2"/>
      <c r="Q3788" s="4">
        <f t="shared" si="106"/>
        <v>8000</v>
      </c>
      <c r="T3788" s="14"/>
    </row>
    <row r="3789" spans="1:21" ht="11.85" customHeight="1" x14ac:dyDescent="0.2">
      <c r="A3789" s="3" t="s">
        <v>1529</v>
      </c>
      <c r="C3789" s="2">
        <v>2200.08</v>
      </c>
      <c r="D3789" s="2"/>
      <c r="E3789" s="2">
        <v>3401.03</v>
      </c>
      <c r="F3789" s="2"/>
      <c r="G3789" s="2">
        <v>8055.88</v>
      </c>
      <c r="H3789" s="2"/>
      <c r="I3789" s="2">
        <v>5000</v>
      </c>
      <c r="J3789" s="2"/>
      <c r="K3789" s="4">
        <v>5000</v>
      </c>
      <c r="L3789" s="2"/>
      <c r="M3789" s="4">
        <v>5000</v>
      </c>
      <c r="N3789" s="2"/>
      <c r="O3789" s="4">
        <v>0</v>
      </c>
      <c r="P3789" s="2"/>
      <c r="Q3789" s="4">
        <f t="shared" si="106"/>
        <v>5000</v>
      </c>
      <c r="T3789" s="14"/>
    </row>
    <row r="3790" spans="1:21" ht="11.85" customHeight="1" x14ac:dyDescent="0.2">
      <c r="A3790" s="3" t="s">
        <v>1530</v>
      </c>
      <c r="C3790" s="2">
        <v>4779.96</v>
      </c>
      <c r="D3790" s="2"/>
      <c r="E3790" s="2">
        <v>4966.04</v>
      </c>
      <c r="F3790" s="2"/>
      <c r="G3790" s="2">
        <v>5781.38</v>
      </c>
      <c r="H3790" s="2"/>
      <c r="I3790" s="2">
        <v>6000</v>
      </c>
      <c r="J3790" s="2"/>
      <c r="K3790" s="4">
        <v>6000</v>
      </c>
      <c r="L3790" s="2"/>
      <c r="M3790" s="4">
        <v>6000</v>
      </c>
      <c r="N3790" s="2"/>
      <c r="O3790" s="4">
        <v>0</v>
      </c>
      <c r="P3790" s="2"/>
      <c r="Q3790" s="4">
        <f t="shared" si="106"/>
        <v>6000</v>
      </c>
      <c r="T3790" s="14"/>
    </row>
    <row r="3791" spans="1:21" ht="11.85" customHeight="1" x14ac:dyDescent="0.2">
      <c r="A3791" s="3" t="s">
        <v>1531</v>
      </c>
      <c r="C3791" s="2">
        <v>3371.91</v>
      </c>
      <c r="D3791" s="2"/>
      <c r="E3791" s="2">
        <v>1912.16</v>
      </c>
      <c r="F3791" s="2"/>
      <c r="G3791" s="2">
        <v>2516.84</v>
      </c>
      <c r="H3791" s="2"/>
      <c r="I3791" s="2">
        <v>3000</v>
      </c>
      <c r="J3791" s="2"/>
      <c r="K3791" s="4">
        <v>3000</v>
      </c>
      <c r="L3791" s="2"/>
      <c r="M3791" s="4">
        <v>3000</v>
      </c>
      <c r="N3791" s="2"/>
      <c r="O3791" s="4">
        <v>0</v>
      </c>
      <c r="P3791" s="2"/>
      <c r="Q3791" s="4">
        <f t="shared" si="106"/>
        <v>3000</v>
      </c>
      <c r="T3791" s="14"/>
    </row>
    <row r="3792" spans="1:21" ht="11.85" customHeight="1" x14ac:dyDescent="0.2">
      <c r="A3792" s="3" t="s">
        <v>1532</v>
      </c>
      <c r="C3792" s="2">
        <v>0</v>
      </c>
      <c r="D3792" s="2"/>
      <c r="E3792" s="2">
        <v>0</v>
      </c>
      <c r="F3792" s="2"/>
      <c r="G3792" s="2">
        <v>0</v>
      </c>
      <c r="H3792" s="2"/>
      <c r="I3792" s="2">
        <v>200</v>
      </c>
      <c r="J3792" s="2"/>
      <c r="K3792" s="4">
        <v>200</v>
      </c>
      <c r="L3792" s="2"/>
      <c r="M3792" s="4">
        <v>200</v>
      </c>
      <c r="N3792" s="2"/>
      <c r="O3792" s="4">
        <v>0</v>
      </c>
      <c r="P3792" s="2"/>
      <c r="Q3792" s="4">
        <f t="shared" si="106"/>
        <v>200</v>
      </c>
      <c r="T3792" s="14"/>
    </row>
    <row r="3793" spans="1:34" ht="11.85" hidden="1" customHeight="1" x14ac:dyDescent="0.2">
      <c r="A3793" s="3" t="s">
        <v>1533</v>
      </c>
      <c r="C3793" s="2">
        <v>0</v>
      </c>
      <c r="D3793" s="2"/>
      <c r="E3793" s="2">
        <v>0</v>
      </c>
      <c r="F3793" s="2"/>
      <c r="G3793" s="2">
        <v>0</v>
      </c>
      <c r="H3793" s="2"/>
      <c r="I3793" s="2">
        <v>0</v>
      </c>
      <c r="J3793" s="2"/>
      <c r="K3793" s="4">
        <v>0</v>
      </c>
      <c r="L3793" s="2"/>
      <c r="M3793" s="4">
        <v>0</v>
      </c>
      <c r="N3793" s="2"/>
      <c r="O3793" s="4">
        <v>0</v>
      </c>
      <c r="P3793" s="2"/>
      <c r="Q3793" s="4">
        <f t="shared" si="106"/>
        <v>0</v>
      </c>
      <c r="T3793" s="14"/>
    </row>
    <row r="3794" spans="1:34" ht="11.85" customHeight="1" x14ac:dyDescent="0.2">
      <c r="A3794" s="3" t="s">
        <v>1534</v>
      </c>
      <c r="C3794" s="2">
        <v>0</v>
      </c>
      <c r="D3794" s="2"/>
      <c r="E3794" s="2">
        <v>0</v>
      </c>
      <c r="F3794" s="2"/>
      <c r="G3794" s="2">
        <v>0</v>
      </c>
      <c r="H3794" s="2"/>
      <c r="I3794" s="2">
        <v>200</v>
      </c>
      <c r="J3794" s="2"/>
      <c r="K3794" s="4">
        <v>200</v>
      </c>
      <c r="L3794" s="2"/>
      <c r="M3794" s="4">
        <v>200</v>
      </c>
      <c r="N3794" s="2"/>
      <c r="O3794" s="4">
        <v>0</v>
      </c>
      <c r="P3794" s="2"/>
      <c r="Q3794" s="4">
        <f t="shared" si="106"/>
        <v>200</v>
      </c>
      <c r="T3794" s="14"/>
    </row>
    <row r="3795" spans="1:34" ht="11.85" customHeight="1" x14ac:dyDescent="0.2">
      <c r="A3795" s="3" t="s">
        <v>1535</v>
      </c>
      <c r="C3795" s="2">
        <v>4152.49</v>
      </c>
      <c r="D3795" s="2"/>
      <c r="E3795" s="2">
        <v>1277.57</v>
      </c>
      <c r="F3795" s="2"/>
      <c r="G3795" s="2">
        <v>1483.94</v>
      </c>
      <c r="H3795" s="2"/>
      <c r="I3795" s="2">
        <v>4000</v>
      </c>
      <c r="J3795" s="2"/>
      <c r="K3795" s="4">
        <v>4000</v>
      </c>
      <c r="L3795" s="2"/>
      <c r="M3795" s="4">
        <v>4000</v>
      </c>
      <c r="N3795" s="2"/>
      <c r="O3795" s="4">
        <v>0</v>
      </c>
      <c r="P3795" s="2"/>
      <c r="Q3795" s="4">
        <f t="shared" si="106"/>
        <v>4000</v>
      </c>
      <c r="T3795" s="14"/>
    </row>
    <row r="3796" spans="1:34" ht="11.85" customHeight="1" x14ac:dyDescent="0.2">
      <c r="A3796" s="3" t="s">
        <v>1536</v>
      </c>
      <c r="C3796" s="2">
        <v>4366.54</v>
      </c>
      <c r="D3796" s="2"/>
      <c r="E3796" s="2">
        <v>2561.1799999999998</v>
      </c>
      <c r="F3796" s="2"/>
      <c r="G3796" s="2">
        <v>4298.01</v>
      </c>
      <c r="H3796" s="2"/>
      <c r="I3796" s="2">
        <v>5000</v>
      </c>
      <c r="J3796" s="2"/>
      <c r="K3796" s="4">
        <v>9000</v>
      </c>
      <c r="L3796" s="2"/>
      <c r="M3796" s="4">
        <v>5000</v>
      </c>
      <c r="N3796" s="2"/>
      <c r="O3796" s="4">
        <v>0</v>
      </c>
      <c r="P3796" s="2"/>
      <c r="Q3796" s="4">
        <f t="shared" si="106"/>
        <v>5000</v>
      </c>
      <c r="T3796" s="14"/>
    </row>
    <row r="3797" spans="1:34" ht="11.85" customHeight="1" x14ac:dyDescent="0.2">
      <c r="A3797" s="3" t="s">
        <v>1537</v>
      </c>
      <c r="C3797" s="2">
        <v>17310.03</v>
      </c>
      <c r="D3797" s="2"/>
      <c r="E3797" s="2">
        <v>37213.269999999997</v>
      </c>
      <c r="F3797" s="2"/>
      <c r="G3797" s="2">
        <v>31508.46</v>
      </c>
      <c r="H3797" s="2"/>
      <c r="I3797" s="2">
        <v>25000</v>
      </c>
      <c r="J3797" s="2"/>
      <c r="K3797" s="4">
        <v>21000</v>
      </c>
      <c r="L3797" s="2"/>
      <c r="M3797" s="4">
        <v>25000</v>
      </c>
      <c r="N3797" s="2"/>
      <c r="O3797" s="4">
        <v>0</v>
      </c>
      <c r="P3797" s="2"/>
      <c r="Q3797" s="4">
        <f t="shared" si="106"/>
        <v>25000</v>
      </c>
      <c r="T3797" s="14"/>
    </row>
    <row r="3798" spans="1:34" ht="11.85" customHeight="1" x14ac:dyDescent="0.2">
      <c r="A3798" s="3" t="s">
        <v>1538</v>
      </c>
      <c r="C3798" s="2">
        <v>1321.54</v>
      </c>
      <c r="D3798" s="2"/>
      <c r="E3798" s="2">
        <v>1607.74</v>
      </c>
      <c r="F3798" s="2"/>
      <c r="G3798" s="2">
        <v>2344.67</v>
      </c>
      <c r="H3798" s="2"/>
      <c r="I3798" s="2">
        <v>2200</v>
      </c>
      <c r="J3798" s="2"/>
      <c r="K3798" s="4">
        <v>2200</v>
      </c>
      <c r="L3798" s="2"/>
      <c r="M3798" s="4">
        <v>2200</v>
      </c>
      <c r="N3798" s="2"/>
      <c r="O3798" s="4">
        <v>0</v>
      </c>
      <c r="P3798" s="2"/>
      <c r="Q3798" s="4">
        <f t="shared" si="106"/>
        <v>2200</v>
      </c>
      <c r="T3798" s="14"/>
    </row>
    <row r="3799" spans="1:34" ht="11.85" customHeight="1" x14ac:dyDescent="0.2">
      <c r="A3799" s="3" t="s">
        <v>1539</v>
      </c>
      <c r="C3799" s="2">
        <v>532</v>
      </c>
      <c r="D3799" s="2"/>
      <c r="E3799" s="2">
        <v>421.94</v>
      </c>
      <c r="F3799" s="2"/>
      <c r="G3799" s="2">
        <v>257.43</v>
      </c>
      <c r="H3799" s="2"/>
      <c r="I3799" s="2">
        <v>700</v>
      </c>
      <c r="J3799" s="2"/>
      <c r="K3799" s="4">
        <v>700</v>
      </c>
      <c r="L3799" s="2"/>
      <c r="M3799" s="4">
        <v>700</v>
      </c>
      <c r="N3799" s="2"/>
      <c r="O3799" s="4">
        <v>0</v>
      </c>
      <c r="P3799" s="2"/>
      <c r="Q3799" s="4">
        <f t="shared" si="106"/>
        <v>700</v>
      </c>
      <c r="T3799" s="14"/>
    </row>
    <row r="3800" spans="1:34" ht="11.85" hidden="1" customHeight="1" x14ac:dyDescent="0.2">
      <c r="A3800" s="3" t="s">
        <v>1540</v>
      </c>
      <c r="C3800" s="2">
        <v>0</v>
      </c>
      <c r="D3800" s="2"/>
      <c r="E3800" s="2">
        <v>0</v>
      </c>
      <c r="F3800" s="2"/>
      <c r="G3800" s="2">
        <v>0</v>
      </c>
      <c r="H3800" s="2"/>
      <c r="I3800" s="2">
        <v>0</v>
      </c>
      <c r="J3800" s="2"/>
      <c r="K3800" s="4">
        <v>0</v>
      </c>
      <c r="L3800" s="2"/>
      <c r="M3800" s="4">
        <v>0</v>
      </c>
      <c r="N3800" s="2"/>
      <c r="O3800" s="4">
        <v>0</v>
      </c>
      <c r="P3800" s="2"/>
      <c r="Q3800" s="4">
        <f t="shared" si="106"/>
        <v>0</v>
      </c>
      <c r="T3800" s="14"/>
    </row>
    <row r="3801" spans="1:34" ht="11.85" customHeight="1" x14ac:dyDescent="0.2">
      <c r="A3801" s="3" t="s">
        <v>1541</v>
      </c>
      <c r="C3801" s="2">
        <v>0</v>
      </c>
      <c r="D3801" s="2"/>
      <c r="E3801" s="2">
        <v>0</v>
      </c>
      <c r="F3801" s="2"/>
      <c r="G3801" s="2">
        <v>51.98</v>
      </c>
      <c r="H3801" s="2"/>
      <c r="I3801" s="2">
        <v>500</v>
      </c>
      <c r="J3801" s="2"/>
      <c r="K3801" s="4">
        <v>500</v>
      </c>
      <c r="L3801" s="2"/>
      <c r="M3801" s="4">
        <v>500</v>
      </c>
      <c r="N3801" s="2"/>
      <c r="O3801" s="4">
        <v>0</v>
      </c>
      <c r="P3801" s="2"/>
      <c r="Q3801" s="4">
        <f t="shared" si="106"/>
        <v>500</v>
      </c>
      <c r="T3801" s="14"/>
    </row>
    <row r="3802" spans="1:34" ht="11.85" customHeight="1" x14ac:dyDescent="0.2">
      <c r="A3802" s="3" t="s">
        <v>1542</v>
      </c>
      <c r="C3802" s="2">
        <v>2897.06</v>
      </c>
      <c r="D3802" s="2"/>
      <c r="E3802" s="2">
        <v>3106.57</v>
      </c>
      <c r="F3802" s="2"/>
      <c r="G3802" s="2">
        <v>2580.94</v>
      </c>
      <c r="H3802" s="2"/>
      <c r="I3802" s="2">
        <v>4400</v>
      </c>
      <c r="J3802" s="2"/>
      <c r="K3802" s="4">
        <v>4400</v>
      </c>
      <c r="L3802" s="2"/>
      <c r="M3802" s="4">
        <v>4400</v>
      </c>
      <c r="N3802" s="2"/>
      <c r="O3802" s="4">
        <v>0</v>
      </c>
      <c r="P3802" s="2"/>
      <c r="Q3802" s="4">
        <f t="shared" si="106"/>
        <v>4400</v>
      </c>
      <c r="T3802" s="14"/>
    </row>
    <row r="3803" spans="1:34" ht="11.85" customHeight="1" x14ac:dyDescent="0.2">
      <c r="A3803" s="3" t="s">
        <v>1543</v>
      </c>
      <c r="C3803" s="2">
        <v>0</v>
      </c>
      <c r="D3803" s="2"/>
      <c r="E3803" s="2">
        <v>0</v>
      </c>
      <c r="F3803" s="2"/>
      <c r="G3803" s="2">
        <v>0</v>
      </c>
      <c r="H3803" s="2"/>
      <c r="I3803" s="2">
        <v>1000</v>
      </c>
      <c r="J3803" s="2"/>
      <c r="K3803" s="4">
        <v>1000</v>
      </c>
      <c r="L3803" s="2"/>
      <c r="M3803" s="4">
        <v>1000</v>
      </c>
      <c r="N3803" s="2"/>
      <c r="O3803" s="4">
        <v>0</v>
      </c>
      <c r="P3803" s="2"/>
      <c r="Q3803" s="4">
        <f t="shared" si="106"/>
        <v>1000</v>
      </c>
      <c r="T3803" s="14"/>
    </row>
    <row r="3804" spans="1:34" ht="11.85" hidden="1" customHeight="1" x14ac:dyDescent="0.2">
      <c r="A3804" s="3" t="s">
        <v>1544</v>
      </c>
      <c r="C3804" s="2">
        <v>0</v>
      </c>
      <c r="D3804" s="2"/>
      <c r="E3804" s="2">
        <v>0</v>
      </c>
      <c r="F3804" s="2"/>
      <c r="G3804" s="2">
        <v>0</v>
      </c>
      <c r="H3804" s="2"/>
      <c r="I3804" s="2">
        <v>0</v>
      </c>
      <c r="J3804" s="2"/>
      <c r="K3804" s="4">
        <v>0</v>
      </c>
      <c r="L3804" s="2"/>
      <c r="M3804" s="4">
        <v>0</v>
      </c>
      <c r="N3804" s="2"/>
      <c r="O3804" s="4">
        <v>0</v>
      </c>
      <c r="P3804" s="2"/>
      <c r="Q3804" s="4">
        <f t="shared" si="106"/>
        <v>0</v>
      </c>
      <c r="T3804" s="14"/>
    </row>
    <row r="3805" spans="1:34" ht="11.85" customHeight="1" x14ac:dyDescent="0.2">
      <c r="A3805" s="3" t="s">
        <v>1545</v>
      </c>
      <c r="C3805" s="2">
        <v>2004</v>
      </c>
      <c r="D3805" s="2"/>
      <c r="E3805" s="2">
        <v>1800</v>
      </c>
      <c r="F3805" s="2"/>
      <c r="G3805" s="2">
        <v>2750</v>
      </c>
      <c r="H3805" s="2"/>
      <c r="I3805" s="2">
        <v>3000</v>
      </c>
      <c r="J3805" s="2"/>
      <c r="K3805" s="4">
        <v>3000</v>
      </c>
      <c r="L3805" s="2"/>
      <c r="M3805" s="4">
        <v>3000</v>
      </c>
      <c r="N3805" s="2"/>
      <c r="O3805" s="4">
        <v>0</v>
      </c>
      <c r="P3805" s="2"/>
      <c r="Q3805" s="4">
        <f t="shared" si="106"/>
        <v>3000</v>
      </c>
      <c r="T3805" s="14"/>
    </row>
    <row r="3806" spans="1:34" ht="11.85" customHeight="1" x14ac:dyDescent="0.2">
      <c r="A3806" s="3" t="s">
        <v>1546</v>
      </c>
      <c r="C3806" s="15">
        <v>15036.74</v>
      </c>
      <c r="D3806" s="2"/>
      <c r="E3806" s="15">
        <v>12817.91</v>
      </c>
      <c r="F3806" s="2"/>
      <c r="G3806" s="15">
        <v>10563.16</v>
      </c>
      <c r="H3806" s="2"/>
      <c r="I3806" s="15">
        <v>8300</v>
      </c>
      <c r="J3806" s="2"/>
      <c r="K3806" s="16">
        <v>8300</v>
      </c>
      <c r="L3806" s="2"/>
      <c r="M3806" s="16">
        <v>6100</v>
      </c>
      <c r="N3806" s="2"/>
      <c r="O3806" s="16">
        <v>0</v>
      </c>
      <c r="P3806" s="2"/>
      <c r="Q3806" s="16">
        <f t="shared" si="106"/>
        <v>6100</v>
      </c>
      <c r="T3806" s="14"/>
    </row>
    <row r="3807" spans="1:34" ht="11.85" customHeight="1" x14ac:dyDescent="0.2">
      <c r="A3807" s="3" t="s">
        <v>310</v>
      </c>
      <c r="C3807" s="2">
        <f>SUM(C3786:C3792)+SUM(C3793:C3806)</f>
        <v>69329.3</v>
      </c>
      <c r="D3807" s="2"/>
      <c r="E3807" s="2">
        <f>SUM(E3786:E3792)+SUM(E3793:E3806)</f>
        <v>81688.25</v>
      </c>
      <c r="F3807" s="2"/>
      <c r="G3807" s="2">
        <f>SUM(G3786:G3792)+SUM(G3793:G3806)</f>
        <v>80668.170000000013</v>
      </c>
      <c r="H3807" s="2"/>
      <c r="I3807" s="2">
        <f>SUM(I3786:I3792)+SUM(I3793:I3806)</f>
        <v>79300</v>
      </c>
      <c r="J3807" s="2"/>
      <c r="K3807" s="4">
        <f>SUM(K3786:K3792)+SUM(K3793:K3806)</f>
        <v>79300</v>
      </c>
      <c r="L3807" s="2"/>
      <c r="M3807" s="4">
        <f>SUM(M3786:M3792)+SUM(M3793:M3806)</f>
        <v>77600</v>
      </c>
      <c r="N3807" s="2"/>
      <c r="O3807" s="4">
        <f>SUM(O3786:O3792)+SUM(O3793:O3806)</f>
        <v>0</v>
      </c>
      <c r="P3807" s="2"/>
      <c r="Q3807" s="4">
        <f>SUM(Q3786:Q3792)+SUM(Q3793:Q3806)</f>
        <v>77600</v>
      </c>
      <c r="R3807" s="2"/>
      <c r="U3807" s="2"/>
    </row>
    <row r="3808" spans="1:34" s="5" customFormat="1" ht="11.85" customHeight="1" x14ac:dyDescent="0.2">
      <c r="A3808" s="3"/>
      <c r="B3808" s="3"/>
      <c r="C3808" s="2"/>
      <c r="D3808" s="2"/>
      <c r="E3808" s="2"/>
      <c r="F3808" s="2"/>
      <c r="G3808" s="2"/>
      <c r="H3808" s="2"/>
      <c r="I3808" s="2"/>
      <c r="J3808" s="2"/>
      <c r="K3808" s="4"/>
      <c r="L3808" s="2"/>
      <c r="M3808" s="4"/>
      <c r="N3808" s="2"/>
      <c r="O3808" s="4"/>
      <c r="P3808" s="2"/>
      <c r="Q3808" s="4"/>
      <c r="R3808" s="3"/>
      <c r="S3808" s="4"/>
      <c r="U3808" s="3"/>
      <c r="V3808" s="3"/>
      <c r="W3808" s="3"/>
      <c r="X3808" s="3"/>
      <c r="Y3808" s="3"/>
      <c r="Z3808" s="3"/>
      <c r="AA3808" s="3"/>
      <c r="AB3808" s="3"/>
      <c r="AC3808" s="3"/>
      <c r="AD3808" s="3"/>
      <c r="AE3808" s="3"/>
      <c r="AF3808" s="3"/>
      <c r="AG3808" s="3"/>
      <c r="AH3808" s="3"/>
    </row>
    <row r="3809" spans="1:34" s="5" customFormat="1" ht="11.85" customHeight="1" x14ac:dyDescent="0.2">
      <c r="A3809" s="3" t="s">
        <v>1547</v>
      </c>
      <c r="B3809" s="3"/>
      <c r="C3809" s="20">
        <v>11667</v>
      </c>
      <c r="D3809" s="2"/>
      <c r="E3809" s="20">
        <v>28744</v>
      </c>
      <c r="F3809" s="2"/>
      <c r="G3809" s="20">
        <v>169481.9</v>
      </c>
      <c r="H3809" s="2"/>
      <c r="I3809" s="20">
        <v>0</v>
      </c>
      <c r="J3809" s="2"/>
      <c r="K3809" s="21">
        <v>5000</v>
      </c>
      <c r="L3809" s="2"/>
      <c r="M3809" s="21">
        <v>25000</v>
      </c>
      <c r="N3809" s="2"/>
      <c r="O3809" s="21">
        <v>0</v>
      </c>
      <c r="P3809" s="2"/>
      <c r="Q3809" s="21">
        <f>M3809+O3809</f>
        <v>25000</v>
      </c>
      <c r="R3809" s="3"/>
      <c r="S3809" s="4"/>
      <c r="U3809" s="3"/>
      <c r="V3809" s="3"/>
      <c r="W3809" s="3"/>
      <c r="X3809" s="3"/>
      <c r="Y3809" s="3"/>
      <c r="Z3809" s="3"/>
      <c r="AA3809" s="3"/>
      <c r="AB3809" s="3"/>
      <c r="AC3809" s="3"/>
      <c r="AD3809" s="3"/>
      <c r="AE3809" s="3"/>
      <c r="AF3809" s="3"/>
      <c r="AG3809" s="3"/>
      <c r="AH3809" s="3"/>
    </row>
    <row r="3810" spans="1:34" s="5" customFormat="1" ht="11.85" customHeight="1" x14ac:dyDescent="0.2">
      <c r="A3810" s="3" t="s">
        <v>1548</v>
      </c>
      <c r="B3810" s="3"/>
      <c r="C3810" s="15">
        <v>0</v>
      </c>
      <c r="D3810" s="2"/>
      <c r="E3810" s="15">
        <v>70599.63</v>
      </c>
      <c r="F3810" s="2"/>
      <c r="G3810" s="15">
        <v>0</v>
      </c>
      <c r="H3810" s="2"/>
      <c r="I3810" s="15">
        <v>40000</v>
      </c>
      <c r="J3810" s="2"/>
      <c r="K3810" s="16">
        <v>30000</v>
      </c>
      <c r="L3810" s="2"/>
      <c r="M3810" s="16">
        <v>0</v>
      </c>
      <c r="N3810" s="2"/>
      <c r="O3810" s="16">
        <v>0</v>
      </c>
      <c r="P3810" s="2"/>
      <c r="Q3810" s="16">
        <f>M3810+O3810</f>
        <v>0</v>
      </c>
      <c r="R3810" s="3"/>
      <c r="S3810" s="4"/>
      <c r="U3810" s="3"/>
      <c r="V3810" s="3"/>
      <c r="W3810" s="3"/>
      <c r="X3810" s="3"/>
      <c r="Y3810" s="3"/>
      <c r="Z3810" s="3"/>
      <c r="AA3810" s="3"/>
      <c r="AB3810" s="3"/>
      <c r="AC3810" s="3"/>
      <c r="AD3810" s="3"/>
      <c r="AE3810" s="3"/>
      <c r="AF3810" s="3"/>
      <c r="AG3810" s="3"/>
      <c r="AH3810" s="3"/>
    </row>
    <row r="3811" spans="1:34" s="5" customFormat="1" ht="11.85" customHeight="1" x14ac:dyDescent="0.2">
      <c r="A3811" s="3" t="s">
        <v>313</v>
      </c>
      <c r="B3811" s="3"/>
      <c r="C3811" s="2">
        <f>SUM(C3809:C3810)</f>
        <v>11667</v>
      </c>
      <c r="D3811" s="2"/>
      <c r="E3811" s="2">
        <f>SUM(E3809:E3810)</f>
        <v>99343.63</v>
      </c>
      <c r="F3811" s="2"/>
      <c r="G3811" s="2">
        <f>SUM(G3809:G3810)</f>
        <v>169481.9</v>
      </c>
      <c r="H3811" s="2"/>
      <c r="I3811" s="2">
        <f>SUM(I3809:I3810)</f>
        <v>40000</v>
      </c>
      <c r="J3811" s="2"/>
      <c r="K3811" s="4">
        <f>SUM(K3809:K3810)</f>
        <v>35000</v>
      </c>
      <c r="L3811" s="2"/>
      <c r="M3811" s="4">
        <f>SUM(M3809:M3810)</f>
        <v>25000</v>
      </c>
      <c r="N3811" s="2"/>
      <c r="O3811" s="4">
        <f>SUM(O3809:O3810)</f>
        <v>0</v>
      </c>
      <c r="P3811" s="2"/>
      <c r="Q3811" s="4">
        <f>SUM(Q3809:Q3810)</f>
        <v>25000</v>
      </c>
      <c r="R3811" s="3"/>
      <c r="S3811" s="4"/>
      <c r="U3811" s="3"/>
      <c r="V3811" s="3"/>
      <c r="W3811" s="3"/>
      <c r="X3811" s="3"/>
      <c r="Y3811" s="3"/>
      <c r="Z3811" s="3"/>
      <c r="AA3811" s="3"/>
      <c r="AB3811" s="3"/>
      <c r="AC3811" s="3"/>
      <c r="AD3811" s="3"/>
      <c r="AE3811" s="3"/>
      <c r="AF3811" s="3"/>
      <c r="AG3811" s="3"/>
      <c r="AH3811" s="3"/>
    </row>
    <row r="3812" spans="1:34" s="5" customFormat="1" ht="11.85" customHeight="1" x14ac:dyDescent="0.2">
      <c r="A3812" s="1"/>
      <c r="B3812" s="1"/>
      <c r="C3812" s="2"/>
      <c r="D3812" s="3"/>
      <c r="E3812" s="2" t="str">
        <f>$E$1</f>
        <v>CITY OF BRADY</v>
      </c>
      <c r="F3812" s="3"/>
      <c r="G3812" s="2"/>
      <c r="H3812" s="3"/>
      <c r="I3812" s="2"/>
      <c r="J3812" s="3"/>
      <c r="K3812" s="4"/>
      <c r="L3812" s="3"/>
      <c r="M3812" s="4"/>
      <c r="N3812" s="3"/>
      <c r="O3812" s="4"/>
      <c r="P3812" s="3"/>
      <c r="Q3812" s="4"/>
      <c r="R3812" s="3"/>
      <c r="S3812" s="4"/>
      <c r="U3812" s="3"/>
      <c r="V3812" s="3"/>
      <c r="W3812" s="3"/>
      <c r="X3812" s="3"/>
      <c r="Y3812" s="3"/>
      <c r="Z3812" s="3"/>
      <c r="AA3812" s="3"/>
      <c r="AB3812" s="3"/>
      <c r="AC3812" s="3"/>
      <c r="AD3812" s="3"/>
      <c r="AE3812" s="3"/>
      <c r="AF3812" s="3"/>
      <c r="AG3812" s="3"/>
      <c r="AH3812" s="3"/>
    </row>
    <row r="3813" spans="1:34" s="5" customFormat="1" ht="11.85" customHeight="1" x14ac:dyDescent="0.2">
      <c r="A3813" s="3"/>
      <c r="B3813" s="3"/>
      <c r="C3813" s="2"/>
      <c r="D3813" s="3"/>
      <c r="E3813" s="2" t="str">
        <f>$E$2</f>
        <v>BUDGET REPORT</v>
      </c>
      <c r="F3813" s="3"/>
      <c r="G3813" s="2"/>
      <c r="H3813" s="3"/>
      <c r="I3813" s="2"/>
      <c r="J3813" s="3"/>
      <c r="K3813" s="4"/>
      <c r="L3813" s="3"/>
      <c r="M3813" s="4"/>
      <c r="N3813" s="3"/>
      <c r="O3813" s="4"/>
      <c r="P3813" s="3"/>
      <c r="Q3813" s="4"/>
      <c r="R3813" s="3"/>
      <c r="S3813" s="4"/>
      <c r="U3813" s="3"/>
      <c r="V3813" s="3"/>
      <c r="W3813" s="3"/>
      <c r="X3813" s="3"/>
      <c r="Y3813" s="3"/>
      <c r="Z3813" s="3"/>
      <c r="AA3813" s="3"/>
      <c r="AB3813" s="3"/>
      <c r="AC3813" s="3"/>
      <c r="AD3813" s="3"/>
      <c r="AE3813" s="3"/>
      <c r="AF3813" s="3"/>
      <c r="AG3813" s="3"/>
      <c r="AH3813" s="3"/>
    </row>
    <row r="3814" spans="1:34" s="5" customFormat="1" ht="11.85" customHeight="1" x14ac:dyDescent="0.2">
      <c r="A3814" s="3"/>
      <c r="B3814" s="3"/>
      <c r="C3814" s="2"/>
      <c r="D3814" s="3"/>
      <c r="E3814" s="2" t="str">
        <f>$E$3</f>
        <v>FISCAL YEAR 2019 - 2020</v>
      </c>
      <c r="F3814" s="3"/>
      <c r="G3814" s="2"/>
      <c r="H3814" s="3"/>
      <c r="I3814" s="2"/>
      <c r="J3814" s="3"/>
      <c r="K3814" s="4"/>
      <c r="L3814" s="3"/>
      <c r="M3814" s="4"/>
      <c r="N3814" s="3"/>
      <c r="O3814" s="4"/>
      <c r="P3814" s="3"/>
      <c r="Q3814" s="4"/>
      <c r="R3814" s="3"/>
      <c r="S3814" s="4"/>
      <c r="U3814" s="3"/>
      <c r="V3814" s="3"/>
      <c r="W3814" s="3"/>
      <c r="X3814" s="3"/>
      <c r="Y3814" s="3"/>
      <c r="Z3814" s="3"/>
      <c r="AA3814" s="3"/>
      <c r="AB3814" s="3"/>
      <c r="AC3814" s="3"/>
      <c r="AD3814" s="3"/>
      <c r="AE3814" s="3"/>
      <c r="AF3814" s="3"/>
      <c r="AG3814" s="3"/>
      <c r="AH3814" s="3"/>
    </row>
    <row r="3815" spans="1:34" s="5" customFormat="1" ht="11.85" customHeight="1" x14ac:dyDescent="0.2">
      <c r="A3815" s="3" t="s">
        <v>1481</v>
      </c>
      <c r="B3815" s="3"/>
      <c r="C3815" s="2"/>
      <c r="D3815" s="3"/>
      <c r="E3815" s="2"/>
      <c r="F3815" s="3"/>
      <c r="G3815" s="2"/>
      <c r="H3815" s="3"/>
      <c r="I3815" s="2"/>
      <c r="J3815" s="3"/>
      <c r="K3815" s="4"/>
      <c r="L3815" s="3"/>
      <c r="M3815" s="4"/>
      <c r="N3815" s="3"/>
      <c r="O3815" s="4"/>
      <c r="P3815" s="3"/>
      <c r="Q3815" s="4"/>
      <c r="R3815" s="3"/>
      <c r="S3815" s="4"/>
      <c r="U3815" s="3"/>
      <c r="V3815" s="3"/>
      <c r="W3815" s="3"/>
      <c r="X3815" s="3"/>
      <c r="Y3815" s="3"/>
      <c r="Z3815" s="3"/>
      <c r="AA3815" s="3"/>
      <c r="AB3815" s="3"/>
      <c r="AC3815" s="3"/>
      <c r="AD3815" s="3"/>
      <c r="AE3815" s="3"/>
      <c r="AF3815" s="3"/>
      <c r="AG3815" s="3"/>
      <c r="AH3815" s="3"/>
    </row>
    <row r="3816" spans="1:34" s="5" customFormat="1" ht="11.85" customHeight="1" x14ac:dyDescent="0.2">
      <c r="A3816" s="3" t="s">
        <v>1501</v>
      </c>
      <c r="B3816" s="3"/>
      <c r="C3816" s="2"/>
      <c r="D3816" s="3"/>
      <c r="E3816" s="2"/>
      <c r="F3816" s="3"/>
      <c r="G3816" s="2"/>
      <c r="H3816" s="3"/>
      <c r="I3816" s="2"/>
      <c r="J3816" s="3"/>
      <c r="K3816" s="4"/>
      <c r="L3816" s="3"/>
      <c r="M3816" s="4"/>
      <c r="N3816" s="3"/>
      <c r="O3816" s="4"/>
      <c r="P3816" s="3"/>
      <c r="Q3816" s="4"/>
      <c r="R3816" s="3"/>
      <c r="S3816" s="4"/>
      <c r="U3816" s="3"/>
      <c r="V3816" s="3"/>
      <c r="W3816" s="3"/>
      <c r="X3816" s="3"/>
      <c r="Y3816" s="3"/>
      <c r="Z3816" s="3"/>
      <c r="AA3816" s="3"/>
      <c r="AB3816" s="3"/>
      <c r="AC3816" s="3"/>
      <c r="AD3816" s="3"/>
      <c r="AE3816" s="3"/>
      <c r="AF3816" s="3"/>
      <c r="AG3816" s="3"/>
      <c r="AH3816" s="3"/>
    </row>
    <row r="3817" spans="1:34" s="5" customFormat="1" ht="11.85" customHeight="1" x14ac:dyDescent="0.2">
      <c r="A3817" s="3"/>
      <c r="B3817" s="3"/>
      <c r="C3817" s="2"/>
      <c r="D3817" s="3"/>
      <c r="E3817" s="2"/>
      <c r="F3817" s="3"/>
      <c r="G3817" s="2"/>
      <c r="H3817" s="3"/>
      <c r="I3817" s="55" t="str">
        <f>$I$6</f>
        <v>(----- 2018-2019 ------)</v>
      </c>
      <c r="J3817" s="55"/>
      <c r="K3817" s="55"/>
      <c r="L3817" s="6"/>
      <c r="M3817" s="55" t="str">
        <f>$M$6</f>
        <v>2019-2020</v>
      </c>
      <c r="N3817" s="55"/>
      <c r="O3817" s="55"/>
      <c r="P3817" s="55"/>
      <c r="Q3817" s="55"/>
      <c r="R3817" s="3"/>
      <c r="S3817" s="4"/>
      <c r="U3817" s="3"/>
      <c r="V3817" s="3"/>
      <c r="W3817" s="3"/>
      <c r="X3817" s="3"/>
      <c r="Y3817" s="3"/>
      <c r="Z3817" s="3"/>
      <c r="AA3817" s="3"/>
      <c r="AB3817" s="3"/>
      <c r="AC3817" s="3"/>
      <c r="AD3817" s="3"/>
      <c r="AE3817" s="3"/>
      <c r="AF3817" s="3"/>
      <c r="AG3817" s="3"/>
      <c r="AH3817" s="3"/>
    </row>
    <row r="3818" spans="1:34" s="5" customFormat="1" ht="11.85" customHeight="1" x14ac:dyDescent="0.2">
      <c r="A3818" s="3"/>
      <c r="B3818" s="3"/>
      <c r="C3818" s="7" t="str">
        <f>$C$7</f>
        <v>2015-2016</v>
      </c>
      <c r="D3818" s="6"/>
      <c r="E3818" s="7" t="str">
        <f>$E$7</f>
        <v>2016-2017</v>
      </c>
      <c r="F3818" s="6"/>
      <c r="G3818" s="7" t="str">
        <f>$G$7</f>
        <v>2017-2018</v>
      </c>
      <c r="H3818" s="6"/>
      <c r="I3818" s="7" t="s">
        <v>9</v>
      </c>
      <c r="J3818" s="6"/>
      <c r="K3818" s="8" t="str">
        <f>+$K$7</f>
        <v>PROJECTED</v>
      </c>
      <c r="L3818" s="6"/>
      <c r="M3818" s="8" t="str">
        <f>$M$7</f>
        <v>2019-2020</v>
      </c>
      <c r="N3818" s="6"/>
      <c r="O3818" s="8" t="str">
        <f>$O$7</f>
        <v>2019-2020</v>
      </c>
      <c r="P3818" s="6"/>
      <c r="Q3818" s="8" t="str">
        <f>$Q$7</f>
        <v>APPROVED</v>
      </c>
      <c r="R3818" s="3"/>
      <c r="S3818" s="4"/>
      <c r="U3818" s="3"/>
      <c r="V3818" s="3"/>
      <c r="W3818" s="3"/>
      <c r="X3818" s="3"/>
      <c r="Y3818" s="3"/>
      <c r="Z3818" s="3"/>
      <c r="AA3818" s="3"/>
      <c r="AB3818" s="3"/>
      <c r="AC3818" s="3"/>
      <c r="AD3818" s="3"/>
      <c r="AE3818" s="3"/>
      <c r="AF3818" s="3"/>
      <c r="AG3818" s="3"/>
      <c r="AH3818" s="3"/>
    </row>
    <row r="3819" spans="1:34" s="5" customFormat="1" ht="11.85" customHeight="1" x14ac:dyDescent="0.2">
      <c r="A3819" s="9" t="s">
        <v>257</v>
      </c>
      <c r="B3819" s="3"/>
      <c r="C3819" s="10" t="s">
        <v>12</v>
      </c>
      <c r="D3819" s="6"/>
      <c r="E3819" s="10" t="s">
        <v>12</v>
      </c>
      <c r="F3819" s="6"/>
      <c r="G3819" s="10" t="s">
        <v>12</v>
      </c>
      <c r="H3819" s="6"/>
      <c r="I3819" s="10" t="s">
        <v>13</v>
      </c>
      <c r="J3819" s="6"/>
      <c r="K3819" s="11" t="s">
        <v>13</v>
      </c>
      <c r="L3819" s="6"/>
      <c r="M3819" s="11" t="str">
        <f>$M$8</f>
        <v>BASE</v>
      </c>
      <c r="N3819" s="6"/>
      <c r="O3819" s="11" t="str">
        <f>$O$8</f>
        <v>SUPPLEMENTAL</v>
      </c>
      <c r="P3819" s="6"/>
      <c r="Q3819" s="11" t="str">
        <f>$Q$8</f>
        <v>BUDGET</v>
      </c>
      <c r="R3819" s="3"/>
      <c r="S3819" s="4"/>
      <c r="U3819" s="3"/>
      <c r="V3819" s="3"/>
      <c r="W3819" s="3"/>
      <c r="X3819" s="3"/>
      <c r="Y3819" s="3"/>
      <c r="Z3819" s="3"/>
      <c r="AA3819" s="3"/>
      <c r="AB3819" s="3"/>
      <c r="AC3819" s="3"/>
      <c r="AD3819" s="3"/>
      <c r="AE3819" s="3"/>
      <c r="AF3819" s="3"/>
      <c r="AG3819" s="3"/>
      <c r="AH3819" s="3"/>
    </row>
    <row r="3820" spans="1:34" s="5" customFormat="1" ht="11.85" customHeight="1" x14ac:dyDescent="0.2">
      <c r="A3820" s="3"/>
      <c r="B3820" s="3"/>
      <c r="C3820" s="2"/>
      <c r="D3820" s="2"/>
      <c r="E3820" s="2"/>
      <c r="F3820" s="2"/>
      <c r="G3820" s="2"/>
      <c r="H3820" s="2"/>
      <c r="I3820" s="2"/>
      <c r="J3820" s="2"/>
      <c r="K3820" s="4"/>
      <c r="L3820" s="2"/>
      <c r="M3820" s="4"/>
      <c r="N3820" s="2"/>
      <c r="O3820" s="4"/>
      <c r="P3820" s="2"/>
      <c r="Q3820" s="4"/>
      <c r="R3820" s="3"/>
      <c r="S3820" s="4"/>
      <c r="U3820" s="3"/>
      <c r="V3820" s="3"/>
      <c r="W3820" s="3"/>
      <c r="X3820" s="3"/>
      <c r="Y3820" s="3"/>
      <c r="Z3820" s="3"/>
      <c r="AA3820" s="3"/>
      <c r="AB3820" s="3"/>
      <c r="AC3820" s="3"/>
      <c r="AD3820" s="3"/>
      <c r="AE3820" s="3"/>
      <c r="AF3820" s="3"/>
      <c r="AG3820" s="3"/>
      <c r="AH3820" s="3"/>
    </row>
    <row r="3821" spans="1:34" s="5" customFormat="1" ht="11.85" customHeight="1" x14ac:dyDescent="0.2">
      <c r="A3821" s="13" t="s">
        <v>976</v>
      </c>
      <c r="B3821" s="3"/>
      <c r="C3821" s="2"/>
      <c r="D3821" s="2"/>
      <c r="E3821" s="2"/>
      <c r="F3821" s="2"/>
      <c r="G3821" s="2"/>
      <c r="H3821" s="2"/>
      <c r="I3821" s="2"/>
      <c r="J3821" s="2"/>
      <c r="K3821" s="4"/>
      <c r="L3821" s="2"/>
      <c r="M3821" s="4"/>
      <c r="N3821" s="2"/>
      <c r="O3821" s="4"/>
      <c r="P3821" s="2"/>
      <c r="Q3821" s="4"/>
      <c r="R3821" s="3"/>
      <c r="S3821" s="4"/>
      <c r="U3821" s="3"/>
      <c r="V3821" s="3"/>
      <c r="W3821" s="3"/>
      <c r="X3821" s="3"/>
      <c r="Y3821" s="3"/>
      <c r="Z3821" s="3"/>
      <c r="AA3821" s="3"/>
      <c r="AB3821" s="3"/>
      <c r="AC3821" s="3"/>
      <c r="AD3821" s="3"/>
      <c r="AE3821" s="3"/>
      <c r="AF3821" s="3"/>
      <c r="AG3821" s="3"/>
      <c r="AH3821" s="3"/>
    </row>
    <row r="3822" spans="1:34" s="5" customFormat="1" ht="11.85" customHeight="1" x14ac:dyDescent="0.2">
      <c r="A3822" s="3" t="s">
        <v>1549</v>
      </c>
      <c r="B3822" s="3"/>
      <c r="C3822" s="15">
        <v>0</v>
      </c>
      <c r="D3822" s="2"/>
      <c r="E3822" s="15">
        <v>0</v>
      </c>
      <c r="F3822" s="2"/>
      <c r="G3822" s="15">
        <v>0</v>
      </c>
      <c r="H3822" s="2"/>
      <c r="I3822" s="15">
        <v>0</v>
      </c>
      <c r="J3822" s="2"/>
      <c r="K3822" s="16">
        <v>0</v>
      </c>
      <c r="L3822" s="2"/>
      <c r="M3822" s="16">
        <v>0</v>
      </c>
      <c r="N3822" s="2"/>
      <c r="O3822" s="16">
        <v>0</v>
      </c>
      <c r="P3822" s="2"/>
      <c r="Q3822" s="16">
        <f>M3822+O3822</f>
        <v>0</v>
      </c>
      <c r="R3822" s="3"/>
      <c r="S3822" s="4"/>
      <c r="U3822" s="3"/>
      <c r="V3822" s="3"/>
      <c r="W3822" s="3"/>
      <c r="X3822" s="3"/>
      <c r="Y3822" s="3"/>
      <c r="Z3822" s="3"/>
      <c r="AA3822" s="3"/>
      <c r="AB3822" s="3"/>
      <c r="AC3822" s="3"/>
      <c r="AD3822" s="3"/>
      <c r="AE3822" s="3"/>
      <c r="AF3822" s="3"/>
      <c r="AG3822" s="3"/>
      <c r="AH3822" s="3"/>
    </row>
    <row r="3823" spans="1:34" s="5" customFormat="1" ht="11.85" hidden="1" customHeight="1" x14ac:dyDescent="0.2">
      <c r="A3823" s="3" t="s">
        <v>1550</v>
      </c>
      <c r="B3823" s="3"/>
      <c r="C3823" s="15">
        <v>0</v>
      </c>
      <c r="D3823" s="2"/>
      <c r="E3823" s="15">
        <v>0</v>
      </c>
      <c r="F3823" s="2"/>
      <c r="G3823" s="15">
        <v>0</v>
      </c>
      <c r="H3823" s="2"/>
      <c r="I3823" s="15">
        <v>0</v>
      </c>
      <c r="J3823" s="2"/>
      <c r="K3823" s="16">
        <v>0</v>
      </c>
      <c r="L3823" s="2"/>
      <c r="M3823" s="16">
        <v>0</v>
      </c>
      <c r="N3823" s="2"/>
      <c r="O3823" s="16">
        <v>0</v>
      </c>
      <c r="P3823" s="2"/>
      <c r="Q3823" s="16">
        <f>M3823+O3823</f>
        <v>0</v>
      </c>
      <c r="R3823" s="3"/>
      <c r="S3823" s="4"/>
      <c r="U3823" s="3"/>
      <c r="V3823" s="3"/>
      <c r="W3823" s="3"/>
      <c r="X3823" s="3"/>
      <c r="Y3823" s="3"/>
      <c r="Z3823" s="3"/>
      <c r="AA3823" s="3"/>
      <c r="AB3823" s="3"/>
      <c r="AC3823" s="3"/>
      <c r="AD3823" s="3"/>
      <c r="AE3823" s="3"/>
      <c r="AF3823" s="3"/>
      <c r="AG3823" s="3"/>
      <c r="AH3823" s="3"/>
    </row>
    <row r="3824" spans="1:34" ht="11.85" customHeight="1" x14ac:dyDescent="0.2">
      <c r="A3824" s="3" t="s">
        <v>978</v>
      </c>
      <c r="C3824" s="2">
        <f>SUM(C3822:C3823)</f>
        <v>0</v>
      </c>
      <c r="D3824" s="2"/>
      <c r="E3824" s="2">
        <f>SUM(E3822:E3823)</f>
        <v>0</v>
      </c>
      <c r="F3824" s="2"/>
      <c r="G3824" s="2">
        <f>SUM(G3822:G3823)</f>
        <v>0</v>
      </c>
      <c r="H3824" s="2"/>
      <c r="I3824" s="2">
        <f>SUM(I3822:I3823)</f>
        <v>0</v>
      </c>
      <c r="J3824" s="2"/>
      <c r="K3824" s="4">
        <f>SUM(K3822:K3823)</f>
        <v>0</v>
      </c>
      <c r="L3824" s="2"/>
      <c r="M3824" s="4">
        <f>SUM(M3822:M3823)</f>
        <v>0</v>
      </c>
      <c r="N3824" s="2"/>
      <c r="O3824" s="4">
        <f>SUM(O3822:O3823)</f>
        <v>0</v>
      </c>
      <c r="P3824" s="2"/>
      <c r="Q3824" s="4">
        <f>SUM(Q3822:Q3823)</f>
        <v>0</v>
      </c>
    </row>
    <row r="3825" spans="1:22" ht="11.85" customHeight="1" x14ac:dyDescent="0.2">
      <c r="D3825" s="2"/>
      <c r="F3825" s="2"/>
      <c r="H3825" s="2"/>
      <c r="J3825" s="2"/>
      <c r="L3825" s="2"/>
      <c r="N3825" s="2"/>
      <c r="P3825" s="2"/>
    </row>
    <row r="3826" spans="1:22" ht="11.85" customHeight="1" x14ac:dyDescent="0.2">
      <c r="A3826" s="13" t="s">
        <v>314</v>
      </c>
      <c r="D3826" s="2"/>
      <c r="F3826" s="2"/>
      <c r="H3826" s="2"/>
      <c r="J3826" s="2"/>
      <c r="L3826" s="2"/>
      <c r="N3826" s="2"/>
      <c r="P3826" s="2"/>
    </row>
    <row r="3827" spans="1:22" ht="11.85" customHeight="1" x14ac:dyDescent="0.2">
      <c r="A3827" s="3" t="s">
        <v>1551</v>
      </c>
      <c r="C3827" s="2">
        <v>69134.25</v>
      </c>
      <c r="D3827" s="2"/>
      <c r="E3827" s="2">
        <v>65631.25</v>
      </c>
      <c r="F3827" s="2"/>
      <c r="G3827" s="2">
        <v>67885.88</v>
      </c>
      <c r="H3827" s="2"/>
      <c r="I3827" s="2">
        <v>68000</v>
      </c>
      <c r="J3827" s="2"/>
      <c r="K3827" s="4">
        <v>68000</v>
      </c>
      <c r="L3827" s="2"/>
      <c r="M3827" s="4">
        <v>64000</v>
      </c>
      <c r="N3827" s="2"/>
      <c r="O3827" s="4">
        <v>0</v>
      </c>
      <c r="P3827" s="2"/>
      <c r="Q3827" s="4">
        <f t="shared" ref="Q3827:Q3833" si="107">M3827+O3827</f>
        <v>64000</v>
      </c>
      <c r="T3827" s="14"/>
    </row>
    <row r="3828" spans="1:22" ht="11.85" customHeight="1" x14ac:dyDescent="0.2">
      <c r="A3828" s="3" t="s">
        <v>1552</v>
      </c>
      <c r="C3828" s="2">
        <v>28776.720000000001</v>
      </c>
      <c r="D3828" s="2"/>
      <c r="E3828" s="2">
        <v>0</v>
      </c>
      <c r="F3828" s="2"/>
      <c r="G3828" s="2">
        <v>0</v>
      </c>
      <c r="H3828" s="2"/>
      <c r="I3828" s="2">
        <v>0</v>
      </c>
      <c r="J3828" s="2"/>
      <c r="K3828" s="4">
        <v>0</v>
      </c>
      <c r="L3828" s="2"/>
      <c r="M3828" s="4">
        <v>0</v>
      </c>
      <c r="N3828" s="2"/>
      <c r="O3828" s="4">
        <v>0</v>
      </c>
      <c r="P3828" s="2"/>
      <c r="Q3828" s="4">
        <f t="shared" si="107"/>
        <v>0</v>
      </c>
    </row>
    <row r="3829" spans="1:22" ht="11.85" hidden="1" customHeight="1" x14ac:dyDescent="0.2">
      <c r="A3829" s="3" t="s">
        <v>1553</v>
      </c>
      <c r="C3829" s="2">
        <v>0</v>
      </c>
      <c r="D3829" s="2"/>
      <c r="E3829" s="2">
        <v>0</v>
      </c>
      <c r="F3829" s="2"/>
      <c r="G3829" s="2">
        <v>0</v>
      </c>
      <c r="H3829" s="2"/>
      <c r="I3829" s="2">
        <v>0</v>
      </c>
      <c r="J3829" s="2"/>
      <c r="K3829" s="4">
        <v>0</v>
      </c>
      <c r="L3829" s="2"/>
      <c r="M3829" s="4">
        <v>0</v>
      </c>
      <c r="N3829" s="2"/>
      <c r="O3829" s="4">
        <v>0</v>
      </c>
      <c r="P3829" s="2"/>
      <c r="Q3829" s="4">
        <v>0</v>
      </c>
    </row>
    <row r="3830" spans="1:22" ht="11.85" customHeight="1" x14ac:dyDescent="0.2">
      <c r="A3830" s="3" t="s">
        <v>1554</v>
      </c>
      <c r="C3830" s="20">
        <v>346132.28</v>
      </c>
      <c r="D3830" s="20"/>
      <c r="E3830" s="20">
        <v>316800</v>
      </c>
      <c r="F3830" s="20"/>
      <c r="G3830" s="20">
        <v>397000</v>
      </c>
      <c r="H3830" s="20"/>
      <c r="I3830" s="20">
        <v>87000</v>
      </c>
      <c r="J3830" s="20"/>
      <c r="K3830" s="21">
        <v>87000</v>
      </c>
      <c r="L3830" s="20"/>
      <c r="M3830" s="21">
        <v>0</v>
      </c>
      <c r="N3830" s="20"/>
      <c r="O3830" s="21">
        <v>0</v>
      </c>
      <c r="P3830" s="20"/>
      <c r="Q3830" s="4">
        <f t="shared" si="107"/>
        <v>0</v>
      </c>
    </row>
    <row r="3831" spans="1:22" ht="11.85" customHeight="1" x14ac:dyDescent="0.2">
      <c r="A3831" s="3" t="s">
        <v>1555</v>
      </c>
      <c r="C3831" s="20">
        <v>0</v>
      </c>
      <c r="D3831" s="20"/>
      <c r="E3831" s="20">
        <v>12800</v>
      </c>
      <c r="F3831" s="20"/>
      <c r="G3831" s="20">
        <v>30000</v>
      </c>
      <c r="H3831" s="20"/>
      <c r="I3831" s="20">
        <v>0</v>
      </c>
      <c r="J3831" s="20"/>
      <c r="K3831" s="21">
        <v>0</v>
      </c>
      <c r="L3831" s="20"/>
      <c r="M3831" s="21">
        <v>0</v>
      </c>
      <c r="N3831" s="20"/>
      <c r="O3831" s="21">
        <v>0</v>
      </c>
      <c r="P3831" s="20"/>
      <c r="Q3831" s="21">
        <f t="shared" si="107"/>
        <v>0</v>
      </c>
    </row>
    <row r="3832" spans="1:22" ht="11.85" customHeight="1" x14ac:dyDescent="0.2">
      <c r="A3832" s="3" t="s">
        <v>1556</v>
      </c>
      <c r="C3832" s="20">
        <v>0</v>
      </c>
      <c r="D3832" s="20"/>
      <c r="E3832" s="20">
        <v>0</v>
      </c>
      <c r="F3832" s="20"/>
      <c r="G3832" s="20">
        <v>0</v>
      </c>
      <c r="H3832" s="20"/>
      <c r="I3832" s="20">
        <v>0</v>
      </c>
      <c r="J3832" s="20"/>
      <c r="K3832" s="21">
        <v>0</v>
      </c>
      <c r="L3832" s="20"/>
      <c r="M3832" s="21">
        <v>0</v>
      </c>
      <c r="N3832" s="20"/>
      <c r="O3832" s="21">
        <v>0</v>
      </c>
      <c r="P3832" s="20"/>
      <c r="Q3832" s="21">
        <f t="shared" si="107"/>
        <v>0</v>
      </c>
    </row>
    <row r="3833" spans="1:22" ht="11.85" customHeight="1" x14ac:dyDescent="0.2">
      <c r="A3833" s="3" t="s">
        <v>1557</v>
      </c>
      <c r="C3833" s="15">
        <v>283955</v>
      </c>
      <c r="D3833" s="20"/>
      <c r="E3833" s="15">
        <v>162659</v>
      </c>
      <c r="F3833" s="20"/>
      <c r="G3833" s="15">
        <v>0</v>
      </c>
      <c r="H3833" s="20"/>
      <c r="I3833" s="15">
        <v>100000</v>
      </c>
      <c r="J3833" s="20"/>
      <c r="K3833" s="16">
        <v>110000</v>
      </c>
      <c r="L3833" s="20"/>
      <c r="M3833" s="16">
        <v>80000</v>
      </c>
      <c r="N3833" s="20"/>
      <c r="O3833" s="16">
        <v>0</v>
      </c>
      <c r="P3833" s="20"/>
      <c r="Q3833" s="16">
        <f t="shared" si="107"/>
        <v>80000</v>
      </c>
      <c r="R3833" s="2"/>
    </row>
    <row r="3834" spans="1:22" ht="11.85" customHeight="1" x14ac:dyDescent="0.2">
      <c r="A3834" s="3" t="s">
        <v>318</v>
      </c>
      <c r="C3834" s="2">
        <f>SUM(C3827:C3833)</f>
        <v>727998.25</v>
      </c>
      <c r="D3834" s="2"/>
      <c r="E3834" s="2">
        <f>SUM(E3827:E3833)</f>
        <v>557890.25</v>
      </c>
      <c r="F3834" s="2"/>
      <c r="G3834" s="2">
        <f>SUM(G3827:G3833)</f>
        <v>494885.88</v>
      </c>
      <c r="H3834" s="2"/>
      <c r="I3834" s="2">
        <f>SUM(I3827:I3833)</f>
        <v>255000</v>
      </c>
      <c r="J3834" s="2"/>
      <c r="K3834" s="4">
        <f>SUM(K3827:K3833)</f>
        <v>265000</v>
      </c>
      <c r="L3834" s="2"/>
      <c r="M3834" s="4">
        <f>SUM(M3827:M3833)</f>
        <v>144000</v>
      </c>
      <c r="N3834" s="2"/>
      <c r="O3834" s="4">
        <f>SUM(O3827:O3833)</f>
        <v>0</v>
      </c>
      <c r="P3834" s="2"/>
      <c r="Q3834" s="4">
        <f>SUM(Q3827:Q3833)</f>
        <v>144000</v>
      </c>
      <c r="R3834" s="2"/>
      <c r="U3834" s="2"/>
    </row>
    <row r="3835" spans="1:22" ht="11.85" customHeight="1" x14ac:dyDescent="0.2">
      <c r="D3835" s="2"/>
      <c r="F3835" s="2"/>
      <c r="H3835" s="2"/>
      <c r="J3835" s="2"/>
      <c r="L3835" s="2"/>
      <c r="N3835" s="2"/>
      <c r="P3835" s="2"/>
      <c r="T3835" s="14"/>
    </row>
    <row r="3836" spans="1:22" ht="11.85" customHeight="1" x14ac:dyDescent="0.2">
      <c r="A3836" s="3" t="s">
        <v>1558</v>
      </c>
      <c r="C3836" s="2">
        <f>C3765+C3783+C3807+C3811+C3824+C3834</f>
        <v>1415958.6600000001</v>
      </c>
      <c r="D3836" s="2"/>
      <c r="E3836" s="2">
        <f>E3765+E3783+E3807+E3811+E3824+E3834</f>
        <v>1405282.24</v>
      </c>
      <c r="F3836" s="2"/>
      <c r="G3836" s="2">
        <f>G3765+G3783+G3807+G3811+G3824+G3834</f>
        <v>1479909.24</v>
      </c>
      <c r="H3836" s="2"/>
      <c r="I3836" s="2">
        <f>I3765+I3783+I3807+I3811+I3824+I3834</f>
        <v>1314180</v>
      </c>
      <c r="J3836" s="2"/>
      <c r="K3836" s="4">
        <f>K3765+K3783+K3807+K3811+K3824+K3834</f>
        <v>1319180</v>
      </c>
      <c r="L3836" s="2"/>
      <c r="M3836" s="4">
        <f>M3765+M3783+M3807+M3811+M3824+M3834</f>
        <v>1161398</v>
      </c>
      <c r="N3836" s="2"/>
      <c r="O3836" s="4">
        <f>O3765+O3783+O3807+O3811+O3824+O3834</f>
        <v>0</v>
      </c>
      <c r="P3836" s="2"/>
      <c r="Q3836" s="4">
        <f>Q3765+Q3783+Q3807+Q3811+Q3824+Q3834</f>
        <v>1161398</v>
      </c>
      <c r="R3836" s="2"/>
      <c r="U3836" s="51"/>
      <c r="V3836" s="2"/>
    </row>
    <row r="3837" spans="1:22" ht="11.85" customHeight="1" x14ac:dyDescent="0.2"/>
    <row r="3838" spans="1:22" ht="11.85" customHeight="1" x14ac:dyDescent="0.2"/>
    <row r="3839" spans="1:22" ht="11.85" customHeight="1" x14ac:dyDescent="0.2"/>
    <row r="3840" spans="1:22" ht="11.85" customHeight="1" x14ac:dyDescent="0.2"/>
    <row r="3841" ht="11.85" customHeight="1" x14ac:dyDescent="0.2"/>
    <row r="3842" ht="11.85" customHeight="1" x14ac:dyDescent="0.2"/>
    <row r="3843" ht="11.85" customHeight="1" x14ac:dyDescent="0.2"/>
    <row r="3844" ht="11.85" customHeight="1" x14ac:dyDescent="0.2"/>
    <row r="3845" ht="11.85" customHeight="1" x14ac:dyDescent="0.2"/>
    <row r="3846" ht="11.85" customHeight="1" x14ac:dyDescent="0.2"/>
    <row r="3847" ht="11.85" customHeight="1" x14ac:dyDescent="0.2"/>
    <row r="3848" ht="11.85" customHeight="1" x14ac:dyDescent="0.2"/>
    <row r="3849" ht="11.85" customHeight="1" x14ac:dyDescent="0.2"/>
    <row r="3850" ht="11.85" customHeight="1" x14ac:dyDescent="0.2"/>
    <row r="3851" ht="11.85" customHeight="1" x14ac:dyDescent="0.2"/>
    <row r="3852" ht="11.85" customHeight="1" x14ac:dyDescent="0.2"/>
    <row r="3853" ht="11.85" customHeight="1" x14ac:dyDescent="0.2"/>
    <row r="3854" ht="11.85" customHeight="1" x14ac:dyDescent="0.2"/>
    <row r="3855" ht="11.85" customHeight="1" x14ac:dyDescent="0.2"/>
    <row r="3856" ht="11.85" customHeight="1" x14ac:dyDescent="0.2"/>
    <row r="3857" ht="11.85" customHeight="1" x14ac:dyDescent="0.2"/>
    <row r="3858" ht="11.85" customHeight="1" x14ac:dyDescent="0.2"/>
    <row r="3859" ht="11.85" customHeight="1" x14ac:dyDescent="0.2"/>
    <row r="3860" ht="11.85" customHeight="1" x14ac:dyDescent="0.2"/>
    <row r="3861" ht="11.85" customHeight="1" x14ac:dyDescent="0.2"/>
    <row r="3862" ht="11.85" customHeight="1" x14ac:dyDescent="0.2"/>
    <row r="3863" ht="11.85" customHeight="1" x14ac:dyDescent="0.2"/>
    <row r="3864" ht="11.85" customHeight="1" x14ac:dyDescent="0.2"/>
    <row r="3865" ht="11.85" customHeight="1" x14ac:dyDescent="0.2"/>
    <row r="3866" ht="11.85" customHeight="1" x14ac:dyDescent="0.2"/>
    <row r="3867" ht="11.85" customHeight="1" x14ac:dyDescent="0.2"/>
    <row r="3868" ht="11.85" customHeight="1" x14ac:dyDescent="0.2"/>
    <row r="3869" ht="11.85" customHeight="1" x14ac:dyDescent="0.2"/>
    <row r="3870" ht="11.85" customHeight="1" x14ac:dyDescent="0.2"/>
    <row r="3871" ht="11.85" customHeight="1" x14ac:dyDescent="0.2"/>
    <row r="3872" ht="11.85" customHeight="1" x14ac:dyDescent="0.2"/>
    <row r="3873" spans="1:22" ht="11.85" customHeight="1" x14ac:dyDescent="0.2"/>
    <row r="3874" spans="1:22" ht="11.85" customHeight="1" x14ac:dyDescent="0.2"/>
    <row r="3875" spans="1:22" ht="11.85" customHeight="1" x14ac:dyDescent="0.2">
      <c r="A3875" s="1"/>
      <c r="B3875" s="1"/>
      <c r="E3875" s="2" t="str">
        <f>$E$1</f>
        <v>CITY OF BRADY</v>
      </c>
    </row>
    <row r="3876" spans="1:22" ht="11.85" customHeight="1" x14ac:dyDescent="0.2">
      <c r="E3876" s="2" t="str">
        <f>$E$2</f>
        <v>BUDGET REPORT</v>
      </c>
    </row>
    <row r="3877" spans="1:22" ht="11.85" customHeight="1" x14ac:dyDescent="0.2">
      <c r="E3877" s="2" t="str">
        <f>$E$3</f>
        <v>FISCAL YEAR 2019 - 2020</v>
      </c>
    </row>
    <row r="3878" spans="1:22" ht="11.85" customHeight="1" x14ac:dyDescent="0.2">
      <c r="A3878" s="3" t="s">
        <v>1481</v>
      </c>
    </row>
    <row r="3879" spans="1:22" ht="11.85" customHeight="1" x14ac:dyDescent="0.2"/>
    <row r="3880" spans="1:22" ht="11.85" customHeight="1" x14ac:dyDescent="0.2">
      <c r="I3880" s="55" t="str">
        <f>$I$6</f>
        <v>(----- 2018-2019 ------)</v>
      </c>
      <c r="J3880" s="55"/>
      <c r="K3880" s="55"/>
      <c r="L3880" s="6"/>
      <c r="M3880" s="55" t="str">
        <f>$M$6</f>
        <v>2019-2020</v>
      </c>
      <c r="N3880" s="55"/>
      <c r="O3880" s="55"/>
      <c r="P3880" s="55"/>
      <c r="Q3880" s="55"/>
    </row>
    <row r="3881" spans="1:22" ht="11.85" customHeight="1" x14ac:dyDescent="0.2">
      <c r="C3881" s="7" t="str">
        <f>$C$7</f>
        <v>2015-2016</v>
      </c>
      <c r="D3881" s="6"/>
      <c r="E3881" s="7" t="str">
        <f>$E$7</f>
        <v>2016-2017</v>
      </c>
      <c r="F3881" s="6"/>
      <c r="G3881" s="7" t="str">
        <f>$G$7</f>
        <v>2017-2018</v>
      </c>
      <c r="H3881" s="6"/>
      <c r="I3881" s="7" t="s">
        <v>9</v>
      </c>
      <c r="J3881" s="6"/>
      <c r="K3881" s="8" t="str">
        <f>+$K$7</f>
        <v>PROJECTED</v>
      </c>
      <c r="L3881" s="6"/>
      <c r="M3881" s="8" t="str">
        <f>$M$7</f>
        <v>2019-2020</v>
      </c>
      <c r="N3881" s="6"/>
      <c r="O3881" s="8" t="str">
        <f>$O$7</f>
        <v>2019-2020</v>
      </c>
      <c r="P3881" s="6"/>
      <c r="Q3881" s="8" t="str">
        <f>$Q$7</f>
        <v>APPROVED</v>
      </c>
    </row>
    <row r="3882" spans="1:22" ht="11.85" customHeight="1" x14ac:dyDescent="0.2">
      <c r="A3882" s="9" t="s">
        <v>257</v>
      </c>
      <c r="C3882" s="10" t="s">
        <v>12</v>
      </c>
      <c r="D3882" s="6"/>
      <c r="E3882" s="10" t="s">
        <v>12</v>
      </c>
      <c r="F3882" s="6"/>
      <c r="G3882" s="10" t="s">
        <v>12</v>
      </c>
      <c r="H3882" s="6"/>
      <c r="I3882" s="10" t="s">
        <v>13</v>
      </c>
      <c r="J3882" s="6"/>
      <c r="K3882" s="11" t="s">
        <v>13</v>
      </c>
      <c r="L3882" s="6"/>
      <c r="M3882" s="11" t="str">
        <f>$M$8</f>
        <v>BASE</v>
      </c>
      <c r="N3882" s="6"/>
      <c r="O3882" s="11" t="str">
        <f>$O$8</f>
        <v>SUPPLEMENTAL</v>
      </c>
      <c r="P3882" s="6"/>
      <c r="Q3882" s="11" t="str">
        <f>$Q$8</f>
        <v>BUDGET</v>
      </c>
    </row>
    <row r="3883" spans="1:22" ht="11.85" customHeight="1" x14ac:dyDescent="0.2"/>
    <row r="3884" spans="1:22" ht="11.85" customHeight="1" thickBot="1" x14ac:dyDescent="0.25">
      <c r="A3884" s="3" t="s">
        <v>1081</v>
      </c>
      <c r="C3884" s="27">
        <f>C3836</f>
        <v>1415958.6600000001</v>
      </c>
      <c r="D3884" s="2"/>
      <c r="E3884" s="27">
        <f>E3836</f>
        <v>1405282.24</v>
      </c>
      <c r="F3884" s="2"/>
      <c r="G3884" s="27">
        <f>G3836</f>
        <v>1479909.24</v>
      </c>
      <c r="H3884" s="2"/>
      <c r="I3884" s="27">
        <f>I3836</f>
        <v>1314180</v>
      </c>
      <c r="J3884" s="2"/>
      <c r="K3884" s="28">
        <f>K3836</f>
        <v>1319180</v>
      </c>
      <c r="L3884" s="2"/>
      <c r="M3884" s="28">
        <f>M3836</f>
        <v>1161398</v>
      </c>
      <c r="N3884" s="2"/>
      <c r="O3884" s="28">
        <f>O3836</f>
        <v>0</v>
      </c>
      <c r="P3884" s="2"/>
      <c r="Q3884" s="28">
        <f>Q3836</f>
        <v>1161398</v>
      </c>
      <c r="R3884" s="2"/>
      <c r="U3884" s="2"/>
      <c r="V3884" s="2"/>
    </row>
    <row r="3885" spans="1:22" ht="11.85" customHeight="1" thickTop="1" x14ac:dyDescent="0.2">
      <c r="D3885" s="2"/>
      <c r="F3885" s="2"/>
      <c r="H3885" s="2"/>
      <c r="J3885" s="2"/>
      <c r="L3885" s="2"/>
      <c r="N3885" s="2"/>
      <c r="P3885" s="2"/>
    </row>
    <row r="3886" spans="1:22" ht="11.85" customHeight="1" thickBot="1" x14ac:dyDescent="0.25">
      <c r="A3886" s="3" t="s">
        <v>1082</v>
      </c>
      <c r="C3886" s="27">
        <f>C3723-C3884</f>
        <v>-212862.03000000049</v>
      </c>
      <c r="D3886" s="2"/>
      <c r="E3886" s="27">
        <f>E3723-E3884</f>
        <v>-250951.77000000002</v>
      </c>
      <c r="F3886" s="2"/>
      <c r="G3886" s="27">
        <f>G3723-G3884</f>
        <v>-238045.54999999981</v>
      </c>
      <c r="H3886" s="2"/>
      <c r="I3886" s="27">
        <f>I3723-I3884</f>
        <v>-215180</v>
      </c>
      <c r="J3886" s="2"/>
      <c r="K3886" s="27">
        <f>K3723-K3884</f>
        <v>-233380</v>
      </c>
      <c r="L3886" s="2"/>
      <c r="M3886" s="27">
        <f>M3723-M3884</f>
        <v>-122898</v>
      </c>
      <c r="N3886" s="2"/>
      <c r="O3886" s="27">
        <f>O3723-O3884</f>
        <v>0</v>
      </c>
      <c r="P3886" s="2"/>
      <c r="Q3886" s="27">
        <f>Q3723-Q3884</f>
        <v>-122898</v>
      </c>
    </row>
    <row r="3887" spans="1:22" ht="11.85" customHeight="1" thickTop="1" x14ac:dyDescent="0.2">
      <c r="D3887" s="2"/>
      <c r="F3887" s="2"/>
      <c r="H3887" s="2"/>
      <c r="J3887" s="2"/>
      <c r="L3887" s="2"/>
      <c r="N3887" s="2"/>
      <c r="P3887" s="2"/>
    </row>
    <row r="3888" spans="1:22" ht="11.85" customHeight="1" x14ac:dyDescent="0.2">
      <c r="D3888" s="2"/>
      <c r="F3888" s="2"/>
      <c r="H3888" s="2"/>
      <c r="J3888" s="2"/>
      <c r="L3888" s="2"/>
      <c r="N3888" s="2"/>
      <c r="P3888" s="2"/>
    </row>
    <row r="3889" spans="1:21" ht="11.85" customHeight="1" x14ac:dyDescent="0.2">
      <c r="A3889" s="3" t="s">
        <v>1083</v>
      </c>
      <c r="D3889" s="2"/>
      <c r="F3889" s="2"/>
      <c r="H3889" s="2"/>
      <c r="J3889" s="2"/>
      <c r="L3889" s="2"/>
      <c r="N3889" s="2"/>
      <c r="P3889" s="2"/>
    </row>
    <row r="3890" spans="1:21" ht="11.85" customHeight="1" thickBot="1" x14ac:dyDescent="0.25">
      <c r="A3890" s="3" t="s">
        <v>17</v>
      </c>
      <c r="C3890" s="27">
        <f>C3693+C3723-C3884</f>
        <v>1218757.1299999994</v>
      </c>
      <c r="D3890" s="2"/>
      <c r="E3890" s="27">
        <f>E3693+E3723-E3884</f>
        <v>967805.35999999964</v>
      </c>
      <c r="F3890" s="2"/>
      <c r="G3890" s="27">
        <f>G3693+G3723-G3884</f>
        <v>729759.80999999982</v>
      </c>
      <c r="H3890" s="2"/>
      <c r="I3890" s="27">
        <f>I3693+I3723-I3884</f>
        <v>514579.80999999982</v>
      </c>
      <c r="J3890" s="2"/>
      <c r="K3890" s="28">
        <f>K3693+K3723-K3884</f>
        <v>496379.80999999982</v>
      </c>
      <c r="L3890" s="2"/>
      <c r="M3890" s="28">
        <f>M3693+M3723-M3884</f>
        <v>373481.80999999982</v>
      </c>
      <c r="N3890" s="2"/>
      <c r="P3890" s="2"/>
      <c r="Q3890" s="28">
        <f>Q3693+Q3723-Q3884</f>
        <v>373481.80999999982</v>
      </c>
      <c r="U3890" s="2"/>
    </row>
    <row r="3891" spans="1:21" ht="11.85" customHeight="1" thickTop="1" x14ac:dyDescent="0.2"/>
    <row r="3892" spans="1:21" ht="11.85" customHeight="1" x14ac:dyDescent="0.2"/>
    <row r="3893" spans="1:21" ht="11.85" customHeight="1" x14ac:dyDescent="0.2"/>
    <row r="3894" spans="1:21" ht="11.85" customHeight="1" x14ac:dyDescent="0.2"/>
    <row r="3895" spans="1:21" ht="11.85" customHeight="1" x14ac:dyDescent="0.2"/>
    <row r="3896" spans="1:21" ht="11.85" customHeight="1" x14ac:dyDescent="0.2"/>
    <row r="3897" spans="1:21" ht="11.85" customHeight="1" x14ac:dyDescent="0.2"/>
    <row r="3898" spans="1:21" ht="11.85" customHeight="1" x14ac:dyDescent="0.2"/>
    <row r="3899" spans="1:21" ht="11.85" customHeight="1" x14ac:dyDescent="0.2"/>
    <row r="3900" spans="1:21" ht="11.85" customHeight="1" x14ac:dyDescent="0.2"/>
    <row r="3901" spans="1:21" ht="11.85" customHeight="1" x14ac:dyDescent="0.2"/>
    <row r="3902" spans="1:21" ht="11.85" customHeight="1" x14ac:dyDescent="0.2"/>
    <row r="3903" spans="1:21" ht="11.85" customHeight="1" x14ac:dyDescent="0.2"/>
    <row r="3904" spans="1:21" ht="11.85" customHeight="1" x14ac:dyDescent="0.2"/>
    <row r="3905" ht="11.85" customHeight="1" x14ac:dyDescent="0.2"/>
    <row r="3906" ht="11.85" customHeight="1" x14ac:dyDescent="0.2"/>
    <row r="3907" ht="11.85" customHeight="1" x14ac:dyDescent="0.2"/>
    <row r="3908" ht="11.85" customHeight="1" x14ac:dyDescent="0.2"/>
    <row r="3909" ht="11.85" customHeight="1" x14ac:dyDescent="0.2"/>
    <row r="3910" ht="11.85" customHeight="1" x14ac:dyDescent="0.2"/>
    <row r="3911" ht="11.85" customHeight="1" x14ac:dyDescent="0.2"/>
    <row r="3912" ht="11.85" customHeight="1" x14ac:dyDescent="0.2"/>
    <row r="3913" ht="11.85" customHeight="1" x14ac:dyDescent="0.2"/>
    <row r="3914" ht="11.85" customHeight="1" x14ac:dyDescent="0.2"/>
    <row r="3915" ht="11.85" customHeight="1" x14ac:dyDescent="0.2"/>
    <row r="3916" ht="11.85" customHeight="1" x14ac:dyDescent="0.2"/>
    <row r="3917" ht="11.85" customHeight="1" x14ac:dyDescent="0.2"/>
    <row r="3918" ht="11.85" customHeight="1" x14ac:dyDescent="0.2"/>
    <row r="3919" ht="11.85" customHeight="1" x14ac:dyDescent="0.2"/>
    <row r="3920" ht="11.85" customHeight="1" x14ac:dyDescent="0.2"/>
    <row r="3921" spans="1:34" ht="11.85" customHeight="1" x14ac:dyDescent="0.2"/>
    <row r="3922" spans="1:34" ht="11.85" customHeight="1" x14ac:dyDescent="0.2"/>
    <row r="3923" spans="1:34" ht="11.85" customHeight="1" x14ac:dyDescent="0.2"/>
    <row r="3924" spans="1:34" ht="11.85" customHeight="1" x14ac:dyDescent="0.2"/>
    <row r="3925" spans="1:34" ht="11.85" customHeight="1" x14ac:dyDescent="0.2"/>
    <row r="3926" spans="1:34" ht="11.85" customHeight="1" x14ac:dyDescent="0.2"/>
    <row r="3927" spans="1:34" ht="11.85" customHeight="1" x14ac:dyDescent="0.2"/>
    <row r="3928" spans="1:34" ht="11.85" customHeight="1" x14ac:dyDescent="0.2"/>
    <row r="3929" spans="1:34" ht="11.85" customHeight="1" x14ac:dyDescent="0.2"/>
    <row r="3930" spans="1:34" ht="11.85" customHeight="1" x14ac:dyDescent="0.2"/>
    <row r="3931" spans="1:34" ht="11.85" customHeight="1" x14ac:dyDescent="0.2"/>
    <row r="3932" spans="1:34" ht="11.85" customHeight="1" x14ac:dyDescent="0.2"/>
    <row r="3933" spans="1:34" ht="11.85" customHeight="1" x14ac:dyDescent="0.2"/>
    <row r="3934" spans="1:34" ht="11.85" customHeight="1" x14ac:dyDescent="0.2"/>
    <row r="3935" spans="1:34" ht="11.85" customHeight="1" x14ac:dyDescent="0.2"/>
    <row r="3936" spans="1:34" s="5" customFormat="1" ht="11.85" customHeight="1" x14ac:dyDescent="0.2">
      <c r="A3936" s="3"/>
      <c r="B3936" s="3"/>
      <c r="C3936" s="2"/>
      <c r="D3936" s="3"/>
      <c r="E3936" s="2"/>
      <c r="F3936" s="3"/>
      <c r="G3936" s="2"/>
      <c r="H3936" s="3"/>
      <c r="I3936" s="2"/>
      <c r="J3936" s="3"/>
      <c r="K3936" s="4"/>
      <c r="L3936" s="3"/>
      <c r="M3936" s="4"/>
      <c r="N3936" s="3"/>
      <c r="O3936" s="4"/>
      <c r="P3936" s="3"/>
      <c r="Q3936" s="4"/>
      <c r="R3936" s="3"/>
      <c r="S3936" s="4"/>
      <c r="U3936" s="3"/>
      <c r="V3936" s="3"/>
      <c r="W3936" s="3"/>
      <c r="X3936" s="3"/>
      <c r="Y3936" s="3"/>
      <c r="Z3936" s="3"/>
      <c r="AA3936" s="3"/>
      <c r="AB3936" s="3"/>
      <c r="AC3936" s="3"/>
      <c r="AD3936" s="3"/>
      <c r="AE3936" s="3"/>
      <c r="AF3936" s="3"/>
      <c r="AG3936" s="3"/>
      <c r="AH3936" s="3"/>
    </row>
    <row r="3937" spans="1:34" s="5" customFormat="1" ht="11.85" customHeight="1" x14ac:dyDescent="0.2">
      <c r="A3937" s="3"/>
      <c r="B3937" s="3"/>
      <c r="C3937" s="2"/>
      <c r="D3937" s="3"/>
      <c r="E3937" s="2"/>
      <c r="F3937" s="3"/>
      <c r="G3937" s="2"/>
      <c r="H3937" s="3"/>
      <c r="I3937" s="2"/>
      <c r="J3937" s="3"/>
      <c r="K3937" s="4"/>
      <c r="L3937" s="3"/>
      <c r="M3937" s="4"/>
      <c r="N3937" s="3"/>
      <c r="O3937" s="4"/>
      <c r="P3937" s="3"/>
      <c r="Q3937" s="4"/>
      <c r="R3937" s="3"/>
      <c r="S3937" s="4"/>
      <c r="U3937" s="3"/>
      <c r="V3937" s="3"/>
      <c r="W3937" s="3"/>
      <c r="X3937" s="3"/>
      <c r="Y3937" s="3"/>
      <c r="Z3937" s="3"/>
      <c r="AA3937" s="3"/>
      <c r="AB3937" s="3"/>
      <c r="AC3937" s="3"/>
      <c r="AD3937" s="3"/>
      <c r="AE3937" s="3"/>
      <c r="AF3937" s="3"/>
      <c r="AG3937" s="3"/>
      <c r="AH3937" s="3"/>
    </row>
    <row r="3938" spans="1:34" s="5" customFormat="1" ht="11.85" customHeight="1" x14ac:dyDescent="0.2">
      <c r="A3938" s="1"/>
      <c r="B3938" s="1"/>
      <c r="C3938" s="2"/>
      <c r="D3938" s="3"/>
      <c r="E3938" s="2" t="str">
        <f>$E$1</f>
        <v>CITY OF BRADY</v>
      </c>
      <c r="F3938" s="3"/>
      <c r="G3938" s="2"/>
      <c r="H3938" s="3"/>
      <c r="I3938" s="2"/>
      <c r="J3938" s="3"/>
      <c r="K3938" s="4"/>
      <c r="L3938" s="3"/>
      <c r="M3938" s="4"/>
      <c r="N3938" s="3"/>
      <c r="O3938" s="4"/>
      <c r="P3938" s="3"/>
      <c r="Q3938" s="4"/>
      <c r="R3938" s="3"/>
      <c r="S3938" s="4"/>
      <c r="U3938" s="3"/>
      <c r="V3938" s="3"/>
      <c r="W3938" s="3"/>
      <c r="X3938" s="3"/>
      <c r="Y3938" s="3"/>
      <c r="Z3938" s="3"/>
      <c r="AA3938" s="3"/>
      <c r="AB3938" s="3"/>
      <c r="AC3938" s="3"/>
      <c r="AD3938" s="3"/>
      <c r="AE3938" s="3"/>
      <c r="AF3938" s="3"/>
      <c r="AG3938" s="3"/>
      <c r="AH3938" s="3"/>
    </row>
    <row r="3939" spans="1:34" s="5" customFormat="1" ht="11.85" customHeight="1" x14ac:dyDescent="0.2">
      <c r="A3939" s="3"/>
      <c r="B3939" s="3"/>
      <c r="C3939" s="2"/>
      <c r="D3939" s="3"/>
      <c r="E3939" s="2" t="str">
        <f>$E$2</f>
        <v>BUDGET REPORT</v>
      </c>
      <c r="F3939" s="3"/>
      <c r="G3939" s="2"/>
      <c r="H3939" s="3"/>
      <c r="I3939" s="2"/>
      <c r="J3939" s="3"/>
      <c r="K3939" s="4"/>
      <c r="L3939" s="3"/>
      <c r="M3939" s="4"/>
      <c r="N3939" s="3"/>
      <c r="O3939" s="4"/>
      <c r="P3939" s="3"/>
      <c r="Q3939" s="4"/>
      <c r="R3939" s="3"/>
      <c r="S3939" s="4"/>
      <c r="U3939" s="3"/>
      <c r="V3939" s="3"/>
      <c r="W3939" s="3"/>
      <c r="X3939" s="3"/>
      <c r="Y3939" s="3"/>
      <c r="Z3939" s="3"/>
      <c r="AA3939" s="3"/>
      <c r="AB3939" s="3"/>
      <c r="AC3939" s="3"/>
      <c r="AD3939" s="3"/>
      <c r="AE3939" s="3"/>
      <c r="AF3939" s="3"/>
      <c r="AG3939" s="3"/>
      <c r="AH3939" s="3"/>
    </row>
    <row r="3940" spans="1:34" s="5" customFormat="1" ht="11.85" customHeight="1" x14ac:dyDescent="0.2">
      <c r="A3940" s="3"/>
      <c r="B3940" s="3"/>
      <c r="C3940" s="2"/>
      <c r="D3940" s="3"/>
      <c r="E3940" s="2" t="str">
        <f>$E$3</f>
        <v>FISCAL YEAR 2019 - 2020</v>
      </c>
      <c r="F3940" s="3"/>
      <c r="G3940" s="2"/>
      <c r="H3940" s="3"/>
      <c r="I3940" s="2"/>
      <c r="J3940" s="3"/>
      <c r="K3940" s="4"/>
      <c r="L3940" s="3"/>
      <c r="M3940" s="4"/>
      <c r="N3940" s="3"/>
      <c r="O3940" s="4"/>
      <c r="P3940" s="3"/>
      <c r="Q3940" s="4"/>
      <c r="R3940" s="3"/>
      <c r="S3940" s="4"/>
      <c r="U3940" s="3"/>
      <c r="V3940" s="3"/>
      <c r="W3940" s="3"/>
      <c r="X3940" s="3"/>
      <c r="Y3940" s="3"/>
      <c r="Z3940" s="3"/>
      <c r="AA3940" s="3"/>
      <c r="AB3940" s="3"/>
      <c r="AC3940" s="3"/>
      <c r="AD3940" s="3"/>
      <c r="AE3940" s="3"/>
      <c r="AF3940" s="3"/>
      <c r="AG3940" s="3"/>
      <c r="AH3940" s="3"/>
    </row>
    <row r="3941" spans="1:34" s="5" customFormat="1" ht="11.85" customHeight="1" x14ac:dyDescent="0.2">
      <c r="A3941" s="3" t="s">
        <v>1559</v>
      </c>
      <c r="B3941" s="3"/>
      <c r="C3941" s="2"/>
      <c r="D3941" s="3"/>
      <c r="E3941" s="2"/>
      <c r="F3941" s="3"/>
      <c r="G3941" s="2"/>
      <c r="H3941" s="3"/>
      <c r="I3941" s="2"/>
      <c r="J3941" s="3"/>
      <c r="K3941" s="4"/>
      <c r="L3941" s="3"/>
      <c r="M3941" s="4"/>
      <c r="N3941" s="3"/>
      <c r="O3941" s="4"/>
      <c r="P3941" s="3"/>
      <c r="Q3941" s="4"/>
      <c r="R3941" s="3"/>
      <c r="S3941" s="23"/>
      <c r="U3941" s="3"/>
      <c r="V3941" s="3"/>
      <c r="W3941" s="3"/>
      <c r="X3941" s="3"/>
      <c r="Y3941" s="3"/>
      <c r="Z3941" s="3"/>
      <c r="AA3941" s="3"/>
      <c r="AB3941" s="3"/>
      <c r="AC3941" s="3"/>
      <c r="AD3941" s="3"/>
      <c r="AE3941" s="3"/>
      <c r="AF3941" s="3"/>
      <c r="AG3941" s="3"/>
      <c r="AH3941" s="3"/>
    </row>
    <row r="3942" spans="1:34" s="5" customFormat="1" ht="11.85" customHeight="1" x14ac:dyDescent="0.2">
      <c r="A3942" s="3"/>
      <c r="B3942" s="3"/>
      <c r="C3942" s="2"/>
      <c r="D3942" s="3"/>
      <c r="E3942" s="2"/>
      <c r="F3942" s="3"/>
      <c r="G3942" s="2"/>
      <c r="H3942" s="3"/>
      <c r="I3942" s="2"/>
      <c r="J3942" s="3"/>
      <c r="K3942" s="4"/>
      <c r="L3942" s="3"/>
      <c r="M3942" s="4"/>
      <c r="N3942" s="3"/>
      <c r="O3942" s="4"/>
      <c r="P3942" s="3"/>
      <c r="Q3942" s="4"/>
      <c r="R3942" s="3"/>
      <c r="S3942" s="4"/>
      <c r="U3942" s="3"/>
      <c r="V3942" s="3"/>
      <c r="W3942" s="3"/>
      <c r="X3942" s="3"/>
      <c r="Y3942" s="3"/>
      <c r="Z3942" s="3"/>
      <c r="AA3942" s="3"/>
      <c r="AB3942" s="3"/>
      <c r="AC3942" s="3"/>
      <c r="AD3942" s="3"/>
      <c r="AE3942" s="3"/>
      <c r="AF3942" s="3"/>
      <c r="AG3942" s="3"/>
      <c r="AH3942" s="3"/>
    </row>
    <row r="3943" spans="1:34" s="5" customFormat="1" ht="11.85" customHeight="1" x14ac:dyDescent="0.2">
      <c r="A3943" s="3"/>
      <c r="B3943" s="3"/>
      <c r="C3943" s="2"/>
      <c r="D3943" s="3"/>
      <c r="E3943" s="2"/>
      <c r="F3943" s="3"/>
      <c r="G3943" s="2"/>
      <c r="H3943" s="3"/>
      <c r="I3943" s="55" t="str">
        <f>$I$6</f>
        <v>(----- 2018-2019 ------)</v>
      </c>
      <c r="J3943" s="55"/>
      <c r="K3943" s="55"/>
      <c r="L3943" s="6"/>
      <c r="M3943" s="55" t="str">
        <f>$M$6</f>
        <v>2019-2020</v>
      </c>
      <c r="N3943" s="55"/>
      <c r="O3943" s="55"/>
      <c r="P3943" s="55"/>
      <c r="Q3943" s="55"/>
      <c r="R3943" s="3"/>
      <c r="S3943" s="4"/>
      <c r="U3943" s="3"/>
      <c r="V3943" s="3"/>
      <c r="W3943" s="3"/>
      <c r="X3943" s="3"/>
      <c r="Y3943" s="3"/>
      <c r="Z3943" s="3"/>
      <c r="AA3943" s="3"/>
      <c r="AB3943" s="3"/>
      <c r="AC3943" s="3"/>
      <c r="AD3943" s="3"/>
      <c r="AE3943" s="3"/>
      <c r="AF3943" s="3"/>
      <c r="AG3943" s="3"/>
      <c r="AH3943" s="3"/>
    </row>
    <row r="3944" spans="1:34" s="5" customFormat="1" ht="11.85" customHeight="1" x14ac:dyDescent="0.2">
      <c r="A3944" s="3"/>
      <c r="B3944" s="3"/>
      <c r="C3944" s="7" t="str">
        <f>$C$7</f>
        <v>2015-2016</v>
      </c>
      <c r="D3944" s="6"/>
      <c r="E3944" s="7" t="str">
        <f>$E$7</f>
        <v>2016-2017</v>
      </c>
      <c r="F3944" s="6"/>
      <c r="G3944" s="7" t="str">
        <f>$G$7</f>
        <v>2017-2018</v>
      </c>
      <c r="H3944" s="6"/>
      <c r="I3944" s="7" t="s">
        <v>9</v>
      </c>
      <c r="J3944" s="6"/>
      <c r="K3944" s="8" t="str">
        <f>+$K$7</f>
        <v>PROJECTED</v>
      </c>
      <c r="L3944" s="6"/>
      <c r="M3944" s="8" t="str">
        <f>$M$7</f>
        <v>2019-2020</v>
      </c>
      <c r="N3944" s="6"/>
      <c r="O3944" s="8" t="str">
        <f>$O$7</f>
        <v>2019-2020</v>
      </c>
      <c r="P3944" s="6"/>
      <c r="Q3944" s="8" t="str">
        <f>$Q$7</f>
        <v>APPROVED</v>
      </c>
      <c r="R3944" s="3"/>
      <c r="S3944" s="4"/>
      <c r="U3944" s="3"/>
      <c r="V3944" s="3"/>
      <c r="W3944" s="3"/>
      <c r="X3944" s="3"/>
      <c r="Y3944" s="3"/>
      <c r="Z3944" s="3"/>
      <c r="AA3944" s="3"/>
      <c r="AB3944" s="3"/>
      <c r="AC3944" s="3"/>
      <c r="AD3944" s="3"/>
      <c r="AE3944" s="3"/>
      <c r="AF3944" s="3"/>
      <c r="AG3944" s="3"/>
      <c r="AH3944" s="3"/>
    </row>
    <row r="3945" spans="1:34" s="5" customFormat="1" ht="11.85" customHeight="1" x14ac:dyDescent="0.2">
      <c r="A3945" s="9"/>
      <c r="B3945" s="3"/>
      <c r="C3945" s="10" t="s">
        <v>12</v>
      </c>
      <c r="D3945" s="6"/>
      <c r="E3945" s="10" t="s">
        <v>12</v>
      </c>
      <c r="F3945" s="6"/>
      <c r="G3945" s="10" t="s">
        <v>12</v>
      </c>
      <c r="H3945" s="6"/>
      <c r="I3945" s="10" t="s">
        <v>13</v>
      </c>
      <c r="J3945" s="6"/>
      <c r="K3945" s="11" t="s">
        <v>13</v>
      </c>
      <c r="L3945" s="6"/>
      <c r="M3945" s="11" t="str">
        <f>$M$8</f>
        <v>BASE</v>
      </c>
      <c r="N3945" s="6"/>
      <c r="O3945" s="11" t="str">
        <f>$O$8</f>
        <v>SUPPLEMENTAL</v>
      </c>
      <c r="P3945" s="6"/>
      <c r="Q3945" s="11" t="str">
        <f>$Q$8</f>
        <v>BUDGET</v>
      </c>
      <c r="R3945" s="3"/>
      <c r="S3945" s="4"/>
      <c r="U3945" s="3"/>
      <c r="V3945" s="3"/>
      <c r="W3945" s="3"/>
      <c r="X3945" s="3"/>
      <c r="Y3945" s="3"/>
      <c r="Z3945" s="3"/>
      <c r="AA3945" s="3"/>
      <c r="AB3945" s="3"/>
      <c r="AC3945" s="3"/>
      <c r="AD3945" s="3"/>
      <c r="AE3945" s="3"/>
      <c r="AF3945" s="3"/>
      <c r="AG3945" s="3"/>
      <c r="AH3945" s="3"/>
    </row>
    <row r="3946" spans="1:34" s="5" customFormat="1" ht="11.85" customHeight="1" x14ac:dyDescent="0.2">
      <c r="A3946" s="3"/>
      <c r="B3946" s="3"/>
      <c r="C3946" s="2"/>
      <c r="D3946" s="3"/>
      <c r="E3946" s="2"/>
      <c r="F3946" s="3"/>
      <c r="G3946" s="2"/>
      <c r="H3946" s="3"/>
      <c r="I3946" s="2"/>
      <c r="J3946" s="3"/>
      <c r="K3946" s="4"/>
      <c r="L3946" s="3"/>
      <c r="M3946" s="4"/>
      <c r="N3946" s="3"/>
      <c r="O3946" s="4"/>
      <c r="P3946" s="3"/>
      <c r="Q3946" s="4"/>
      <c r="R3946" s="3"/>
      <c r="S3946" s="23"/>
      <c r="U3946" s="3"/>
      <c r="V3946" s="3"/>
      <c r="W3946" s="3"/>
      <c r="X3946" s="3"/>
      <c r="Y3946" s="3"/>
      <c r="Z3946" s="3"/>
      <c r="AA3946" s="3"/>
      <c r="AB3946" s="3"/>
      <c r="AC3946" s="3"/>
      <c r="AD3946" s="3"/>
      <c r="AE3946" s="3"/>
      <c r="AF3946" s="3"/>
      <c r="AG3946" s="3"/>
      <c r="AH3946" s="3"/>
    </row>
    <row r="3947" spans="1:34" s="5" customFormat="1" ht="11.85" customHeight="1" x14ac:dyDescent="0.2">
      <c r="A3947" s="3" t="s">
        <v>16</v>
      </c>
      <c r="B3947" s="3"/>
      <c r="C3947" s="2"/>
      <c r="D3947" s="3"/>
      <c r="E3947" s="2"/>
      <c r="F3947" s="3"/>
      <c r="G3947" s="2"/>
      <c r="H3947" s="3"/>
      <c r="I3947" s="2"/>
      <c r="J3947" s="3"/>
      <c r="K3947" s="4"/>
      <c r="L3947" s="3"/>
      <c r="M3947" s="4"/>
      <c r="N3947" s="3"/>
      <c r="O3947" s="4"/>
      <c r="P3947" s="3"/>
      <c r="Q3947" s="4"/>
      <c r="R3947" s="3"/>
      <c r="S3947" s="4"/>
      <c r="U3947" s="3"/>
      <c r="V3947" s="3"/>
      <c r="W3947" s="3"/>
      <c r="X3947" s="3"/>
      <c r="Y3947" s="3"/>
      <c r="Z3947" s="3"/>
      <c r="AA3947" s="3"/>
      <c r="AB3947" s="3"/>
      <c r="AC3947" s="3"/>
      <c r="AD3947" s="3"/>
      <c r="AE3947" s="3"/>
      <c r="AF3947" s="3"/>
      <c r="AG3947" s="3"/>
      <c r="AH3947" s="3"/>
    </row>
    <row r="3948" spans="1:34" s="5" customFormat="1" ht="11.85" customHeight="1" x14ac:dyDescent="0.2">
      <c r="A3948" s="3" t="s">
        <v>17</v>
      </c>
      <c r="B3948" s="3"/>
      <c r="C3948" s="2">
        <v>374741.65</v>
      </c>
      <c r="D3948" s="2"/>
      <c r="E3948" s="2">
        <f>+C4212</f>
        <v>229290.09999999998</v>
      </c>
      <c r="F3948" s="2"/>
      <c r="G3948" s="2">
        <f>+E4212</f>
        <v>148820.04000000004</v>
      </c>
      <c r="H3948" s="2"/>
      <c r="I3948" s="2">
        <f>+G4212</f>
        <v>210741.22000000009</v>
      </c>
      <c r="J3948" s="2"/>
      <c r="K3948" s="4">
        <f>+I3948</f>
        <v>210741.22000000009</v>
      </c>
      <c r="L3948" s="2"/>
      <c r="M3948" s="4">
        <f>+K4212</f>
        <v>170108.22000000009</v>
      </c>
      <c r="N3948" s="2"/>
      <c r="O3948" s="4"/>
      <c r="P3948" s="2"/>
      <c r="Q3948" s="4">
        <f>M3948</f>
        <v>170108.22000000009</v>
      </c>
      <c r="R3948" s="3"/>
      <c r="S3948" s="4"/>
      <c r="U3948" s="3"/>
      <c r="V3948" s="3"/>
      <c r="W3948" s="3"/>
      <c r="X3948" s="3"/>
      <c r="Y3948" s="3"/>
      <c r="Z3948" s="3"/>
      <c r="AA3948" s="3"/>
      <c r="AB3948" s="3"/>
      <c r="AC3948" s="3"/>
      <c r="AD3948" s="3"/>
      <c r="AE3948" s="3"/>
      <c r="AF3948" s="3"/>
      <c r="AG3948" s="3"/>
      <c r="AH3948" s="3"/>
    </row>
    <row r="3949" spans="1:34" s="5" customFormat="1" ht="11.85" customHeight="1" x14ac:dyDescent="0.2">
      <c r="A3949" s="3"/>
      <c r="B3949" s="3"/>
      <c r="C3949" s="2"/>
      <c r="D3949" s="2"/>
      <c r="E3949" s="2"/>
      <c r="F3949" s="2"/>
      <c r="G3949" s="2"/>
      <c r="H3949" s="2"/>
      <c r="I3949" s="2"/>
      <c r="J3949" s="2"/>
      <c r="K3949" s="4"/>
      <c r="L3949" s="2"/>
      <c r="M3949" s="4"/>
      <c r="N3949" s="2"/>
      <c r="O3949" s="4"/>
      <c r="P3949" s="2"/>
      <c r="Q3949" s="4"/>
      <c r="R3949" s="3"/>
      <c r="S3949" s="4"/>
      <c r="U3949" s="3"/>
      <c r="V3949" s="3"/>
      <c r="W3949" s="3"/>
      <c r="X3949" s="3"/>
      <c r="Y3949" s="3"/>
      <c r="Z3949" s="3"/>
      <c r="AA3949" s="3"/>
      <c r="AB3949" s="3"/>
      <c r="AC3949" s="3"/>
      <c r="AD3949" s="3"/>
      <c r="AE3949" s="3"/>
      <c r="AF3949" s="3"/>
      <c r="AG3949" s="3"/>
      <c r="AH3949" s="3"/>
    </row>
    <row r="3950" spans="1:34" s="5" customFormat="1" ht="11.85" customHeight="1" x14ac:dyDescent="0.2">
      <c r="A3950" s="12" t="s">
        <v>18</v>
      </c>
      <c r="B3950" s="3"/>
      <c r="C3950" s="2"/>
      <c r="D3950" s="2"/>
      <c r="E3950" s="2"/>
      <c r="F3950" s="2"/>
      <c r="G3950" s="2"/>
      <c r="H3950" s="2"/>
      <c r="I3950" s="2"/>
      <c r="J3950" s="2"/>
      <c r="K3950" s="4"/>
      <c r="L3950" s="2"/>
      <c r="M3950" s="4"/>
      <c r="N3950" s="2"/>
      <c r="O3950" s="4"/>
      <c r="P3950" s="2"/>
      <c r="Q3950" s="4"/>
      <c r="R3950" s="3"/>
      <c r="S3950" s="4"/>
      <c r="U3950" s="3"/>
      <c r="V3950" s="3"/>
      <c r="W3950" s="3"/>
      <c r="X3950" s="3"/>
      <c r="Y3950" s="3"/>
      <c r="Z3950" s="3"/>
      <c r="AA3950" s="3"/>
      <c r="AB3950" s="3"/>
      <c r="AC3950" s="3"/>
      <c r="AD3950" s="3"/>
      <c r="AE3950" s="3"/>
      <c r="AF3950" s="3"/>
      <c r="AG3950" s="3"/>
      <c r="AH3950" s="3"/>
    </row>
    <row r="3951" spans="1:34" s="5" customFormat="1" ht="11.85" customHeight="1" x14ac:dyDescent="0.2">
      <c r="A3951" s="3"/>
      <c r="B3951" s="3"/>
      <c r="C3951" s="2"/>
      <c r="D3951" s="2"/>
      <c r="E3951" s="2"/>
      <c r="F3951" s="2"/>
      <c r="G3951" s="2"/>
      <c r="H3951" s="2"/>
      <c r="I3951" s="2"/>
      <c r="J3951" s="2"/>
      <c r="K3951" s="4"/>
      <c r="L3951" s="2"/>
      <c r="M3951" s="4"/>
      <c r="N3951" s="2"/>
      <c r="O3951" s="4"/>
      <c r="P3951" s="2"/>
      <c r="Q3951" s="4"/>
      <c r="R3951" s="3"/>
      <c r="S3951" s="4"/>
      <c r="U3951" s="3"/>
      <c r="V3951" s="3"/>
      <c r="W3951" s="3"/>
      <c r="X3951" s="3"/>
      <c r="Y3951" s="3"/>
      <c r="Z3951" s="3"/>
      <c r="AA3951" s="3"/>
      <c r="AB3951" s="3"/>
      <c r="AC3951" s="3"/>
      <c r="AD3951" s="3"/>
      <c r="AE3951" s="3"/>
      <c r="AF3951" s="3"/>
      <c r="AG3951" s="3"/>
      <c r="AH3951" s="3"/>
    </row>
    <row r="3952" spans="1:34" ht="11.85" customHeight="1" x14ac:dyDescent="0.2">
      <c r="A3952" s="13" t="s">
        <v>1482</v>
      </c>
      <c r="D3952" s="2"/>
      <c r="F3952" s="2"/>
      <c r="H3952" s="2"/>
      <c r="J3952" s="2"/>
      <c r="L3952" s="2"/>
      <c r="N3952" s="2"/>
      <c r="P3952" s="2"/>
    </row>
    <row r="3953" spans="1:17" ht="11.85" customHeight="1" x14ac:dyDescent="0.2">
      <c r="A3953" s="3" t="s">
        <v>1560</v>
      </c>
      <c r="C3953" s="15">
        <v>4137.07</v>
      </c>
      <c r="D3953" s="2"/>
      <c r="E3953" s="15">
        <v>1854.56</v>
      </c>
      <c r="F3953" s="2"/>
      <c r="G3953" s="15">
        <v>1752.48</v>
      </c>
      <c r="H3953" s="2"/>
      <c r="I3953" s="15">
        <v>0</v>
      </c>
      <c r="J3953" s="2"/>
      <c r="K3953" s="16">
        <v>0</v>
      </c>
      <c r="L3953" s="2"/>
      <c r="M3953" s="16">
        <v>0</v>
      </c>
      <c r="N3953" s="2"/>
      <c r="O3953" s="16">
        <v>0</v>
      </c>
      <c r="P3953" s="2"/>
      <c r="Q3953" s="16">
        <f>M3953+O3953</f>
        <v>0</v>
      </c>
    </row>
    <row r="3954" spans="1:17" ht="11.85" customHeight="1" x14ac:dyDescent="0.2">
      <c r="A3954" s="3" t="s">
        <v>1270</v>
      </c>
      <c r="C3954" s="2">
        <f>SUM(C3953)</f>
        <v>4137.07</v>
      </c>
      <c r="D3954" s="2"/>
      <c r="E3954" s="2">
        <f>SUM(E3953)</f>
        <v>1854.56</v>
      </c>
      <c r="F3954" s="2"/>
      <c r="G3954" s="2">
        <f>SUM(G3953)</f>
        <v>1752.48</v>
      </c>
      <c r="H3954" s="2"/>
      <c r="I3954" s="2">
        <f>SUM(I3953)</f>
        <v>0</v>
      </c>
      <c r="J3954" s="2"/>
      <c r="K3954" s="4">
        <f>SUM(K3953)</f>
        <v>0</v>
      </c>
      <c r="L3954" s="2"/>
      <c r="M3954" s="4">
        <f>SUM(M3953)</f>
        <v>0</v>
      </c>
      <c r="N3954" s="2"/>
      <c r="O3954" s="4">
        <f>SUM(O3953)</f>
        <v>0</v>
      </c>
      <c r="P3954" s="2"/>
      <c r="Q3954" s="4">
        <f>SUM(Q3953)</f>
        <v>0</v>
      </c>
    </row>
    <row r="3955" spans="1:17" ht="11.85" customHeight="1" x14ac:dyDescent="0.2">
      <c r="D3955" s="2"/>
      <c r="F3955" s="2"/>
      <c r="H3955" s="2"/>
      <c r="J3955" s="2"/>
      <c r="L3955" s="2"/>
      <c r="N3955" s="2"/>
      <c r="P3955" s="2"/>
    </row>
    <row r="3956" spans="1:17" ht="11.85" customHeight="1" x14ac:dyDescent="0.2">
      <c r="A3956" s="13" t="s">
        <v>1490</v>
      </c>
      <c r="D3956" s="2"/>
      <c r="F3956" s="2"/>
      <c r="H3956" s="2"/>
      <c r="J3956" s="2"/>
      <c r="L3956" s="2"/>
      <c r="N3956" s="2"/>
      <c r="P3956" s="2"/>
    </row>
    <row r="3957" spans="1:17" ht="11.85" hidden="1" customHeight="1" x14ac:dyDescent="0.2">
      <c r="A3957" s="3" t="s">
        <v>1561</v>
      </c>
      <c r="C3957" s="2">
        <v>0</v>
      </c>
      <c r="D3957" s="2"/>
      <c r="E3957" s="2">
        <v>0</v>
      </c>
      <c r="F3957" s="2"/>
      <c r="G3957" s="2">
        <v>0</v>
      </c>
      <c r="H3957" s="2"/>
      <c r="I3957" s="2">
        <v>0</v>
      </c>
      <c r="J3957" s="2"/>
      <c r="K3957" s="4">
        <v>0</v>
      </c>
      <c r="L3957" s="2"/>
      <c r="M3957" s="4">
        <v>0</v>
      </c>
      <c r="N3957" s="2"/>
      <c r="O3957" s="4">
        <v>0</v>
      </c>
      <c r="P3957" s="2"/>
      <c r="Q3957" s="4">
        <f t="shared" ref="Q3957:Q3973" si="108">M3957+O3957</f>
        <v>0</v>
      </c>
    </row>
    <row r="3958" spans="1:17" ht="11.85" customHeight="1" x14ac:dyDescent="0.2">
      <c r="A3958" s="3" t="s">
        <v>1562</v>
      </c>
      <c r="C3958" s="2">
        <v>0</v>
      </c>
      <c r="D3958" s="2"/>
      <c r="E3958" s="2">
        <v>4000</v>
      </c>
      <c r="F3958" s="2"/>
      <c r="G3958" s="2">
        <v>0</v>
      </c>
      <c r="H3958" s="2"/>
      <c r="I3958" s="2">
        <v>0</v>
      </c>
      <c r="J3958" s="2"/>
      <c r="K3958" s="4">
        <v>0</v>
      </c>
      <c r="L3958" s="2"/>
      <c r="M3958" s="4">
        <v>0</v>
      </c>
      <c r="N3958" s="2"/>
      <c r="O3958" s="4">
        <v>0</v>
      </c>
      <c r="P3958" s="2"/>
      <c r="Q3958" s="4">
        <f t="shared" si="108"/>
        <v>0</v>
      </c>
    </row>
    <row r="3959" spans="1:17" ht="11.85" customHeight="1" x14ac:dyDescent="0.2">
      <c r="A3959" s="3" t="s">
        <v>1563</v>
      </c>
      <c r="C3959" s="2">
        <v>54.66</v>
      </c>
      <c r="D3959" s="2"/>
      <c r="E3959" s="2">
        <v>6</v>
      </c>
      <c r="F3959" s="2"/>
      <c r="G3959" s="2">
        <v>540.25</v>
      </c>
      <c r="H3959" s="2"/>
      <c r="I3959" s="2">
        <v>0</v>
      </c>
      <c r="J3959" s="2"/>
      <c r="K3959" s="4">
        <v>0</v>
      </c>
      <c r="L3959" s="2"/>
      <c r="M3959" s="4">
        <v>0</v>
      </c>
      <c r="N3959" s="2"/>
      <c r="O3959" s="4">
        <v>0</v>
      </c>
      <c r="P3959" s="2"/>
      <c r="Q3959" s="4">
        <f t="shared" si="108"/>
        <v>0</v>
      </c>
    </row>
    <row r="3960" spans="1:17" ht="11.85" customHeight="1" x14ac:dyDescent="0.2">
      <c r="A3960" s="3" t="s">
        <v>1564</v>
      </c>
      <c r="C3960" s="2">
        <v>4.3499999999999996</v>
      </c>
      <c r="D3960" s="2"/>
      <c r="E3960" s="2">
        <v>10.039999999999999</v>
      </c>
      <c r="F3960" s="2"/>
      <c r="G3960" s="2">
        <v>0</v>
      </c>
      <c r="H3960" s="2"/>
      <c r="I3960" s="2">
        <v>0</v>
      </c>
      <c r="J3960" s="2"/>
      <c r="K3960" s="4">
        <v>0</v>
      </c>
      <c r="L3960" s="2"/>
      <c r="M3960" s="4">
        <v>0</v>
      </c>
      <c r="N3960" s="2"/>
      <c r="O3960" s="4">
        <v>0</v>
      </c>
      <c r="P3960" s="2"/>
      <c r="Q3960" s="4">
        <f t="shared" si="108"/>
        <v>0</v>
      </c>
    </row>
    <row r="3961" spans="1:17" ht="11.85" customHeight="1" x14ac:dyDescent="0.2">
      <c r="A3961" s="3" t="s">
        <v>1565</v>
      </c>
      <c r="C3961" s="2">
        <v>201892.57</v>
      </c>
      <c r="D3961" s="2"/>
      <c r="E3961" s="2">
        <v>199723.25</v>
      </c>
      <c r="F3961" s="2"/>
      <c r="G3961" s="2">
        <v>194967.75</v>
      </c>
      <c r="H3961" s="2"/>
      <c r="I3961" s="2">
        <v>195000</v>
      </c>
      <c r="J3961" s="2"/>
      <c r="K3961" s="4">
        <v>195000</v>
      </c>
      <c r="L3961" s="2"/>
      <c r="M3961" s="4">
        <v>195000</v>
      </c>
      <c r="N3961" s="2"/>
      <c r="O3961" s="4">
        <v>0</v>
      </c>
      <c r="P3961" s="2"/>
      <c r="Q3961" s="4">
        <f t="shared" si="108"/>
        <v>195000</v>
      </c>
    </row>
    <row r="3962" spans="1:17" ht="11.85" customHeight="1" x14ac:dyDescent="0.2">
      <c r="A3962" s="3" t="s">
        <v>1566</v>
      </c>
      <c r="C3962" s="2">
        <v>18399.61</v>
      </c>
      <c r="D3962" s="2"/>
      <c r="E3962" s="2">
        <v>19845.95</v>
      </c>
      <c r="F3962" s="2"/>
      <c r="G3962" s="2">
        <v>15603.56</v>
      </c>
      <c r="H3962" s="2"/>
      <c r="I3962" s="2">
        <v>17000</v>
      </c>
      <c r="J3962" s="2"/>
      <c r="K3962" s="4">
        <v>17000</v>
      </c>
      <c r="L3962" s="2"/>
      <c r="M3962" s="4">
        <v>16000</v>
      </c>
      <c r="N3962" s="2"/>
      <c r="O3962" s="4">
        <v>0</v>
      </c>
      <c r="P3962" s="2"/>
      <c r="Q3962" s="4">
        <f t="shared" si="108"/>
        <v>16000</v>
      </c>
    </row>
    <row r="3963" spans="1:17" ht="11.85" customHeight="1" x14ac:dyDescent="0.2">
      <c r="A3963" s="3" t="s">
        <v>1567</v>
      </c>
      <c r="C3963" s="2">
        <v>5748.75</v>
      </c>
      <c r="D3963" s="2"/>
      <c r="E3963" s="2">
        <v>6151.25</v>
      </c>
      <c r="F3963" s="2"/>
      <c r="G3963" s="2">
        <v>6484.54</v>
      </c>
      <c r="H3963" s="2"/>
      <c r="I3963" s="2">
        <v>6000</v>
      </c>
      <c r="J3963" s="2"/>
      <c r="K3963" s="4">
        <v>6000</v>
      </c>
      <c r="L3963" s="2"/>
      <c r="M3963" s="4">
        <v>36000</v>
      </c>
      <c r="N3963" s="2"/>
      <c r="O3963" s="4">
        <v>0</v>
      </c>
      <c r="P3963" s="2"/>
      <c r="Q3963" s="4">
        <f t="shared" si="108"/>
        <v>36000</v>
      </c>
    </row>
    <row r="3964" spans="1:17" ht="11.85" customHeight="1" x14ac:dyDescent="0.2">
      <c r="A3964" s="3" t="s">
        <v>1568</v>
      </c>
      <c r="C3964" s="2">
        <v>0</v>
      </c>
      <c r="D3964" s="2"/>
      <c r="E3964" s="2">
        <v>0</v>
      </c>
      <c r="F3964" s="2"/>
      <c r="G3964" s="2">
        <v>0</v>
      </c>
      <c r="H3964" s="2"/>
      <c r="I3964" s="2">
        <v>0</v>
      </c>
      <c r="J3964" s="2"/>
      <c r="K3964" s="4">
        <v>0</v>
      </c>
      <c r="L3964" s="2"/>
      <c r="M3964" s="4">
        <v>0</v>
      </c>
      <c r="N3964" s="2"/>
      <c r="O3964" s="4">
        <v>0</v>
      </c>
      <c r="P3964" s="2"/>
      <c r="Q3964" s="4">
        <f t="shared" si="108"/>
        <v>0</v>
      </c>
    </row>
    <row r="3965" spans="1:17" ht="11.85" customHeight="1" x14ac:dyDescent="0.2">
      <c r="A3965" s="3" t="s">
        <v>1569</v>
      </c>
      <c r="C3965" s="2">
        <v>-85.6</v>
      </c>
      <c r="D3965" s="52"/>
      <c r="E3965" s="2">
        <v>-19.46</v>
      </c>
      <c r="F3965" s="52"/>
      <c r="G3965" s="2">
        <v>-263.23</v>
      </c>
      <c r="H3965" s="52"/>
      <c r="I3965" s="2">
        <v>-100</v>
      </c>
      <c r="J3965" s="52"/>
      <c r="K3965" s="2">
        <v>-100</v>
      </c>
      <c r="L3965" s="52"/>
      <c r="M3965" s="2">
        <v>-100</v>
      </c>
      <c r="N3965" s="52"/>
      <c r="O3965" s="4">
        <v>0</v>
      </c>
      <c r="P3965" s="52"/>
      <c r="Q3965" s="2">
        <f t="shared" si="108"/>
        <v>-100</v>
      </c>
    </row>
    <row r="3966" spans="1:17" ht="11.85" customHeight="1" x14ac:dyDescent="0.2">
      <c r="A3966" s="3" t="s">
        <v>1570</v>
      </c>
      <c r="C3966" s="2">
        <v>190.1</v>
      </c>
      <c r="D3966" s="2"/>
      <c r="E3966" s="2">
        <v>1441.5</v>
      </c>
      <c r="F3966" s="2"/>
      <c r="G3966" s="2">
        <v>477.64</v>
      </c>
      <c r="H3966" s="2"/>
      <c r="I3966" s="2">
        <v>0</v>
      </c>
      <c r="J3966" s="2"/>
      <c r="K3966" s="4">
        <v>0</v>
      </c>
      <c r="L3966" s="2"/>
      <c r="M3966" s="4">
        <v>0</v>
      </c>
      <c r="N3966" s="2"/>
      <c r="O3966" s="4">
        <v>0</v>
      </c>
      <c r="P3966" s="2"/>
      <c r="Q3966" s="4">
        <f t="shared" si="108"/>
        <v>0</v>
      </c>
    </row>
    <row r="3967" spans="1:17" ht="11.85" customHeight="1" x14ac:dyDescent="0.2">
      <c r="A3967" s="3" t="s">
        <v>1571</v>
      </c>
      <c r="C3967" s="2">
        <v>90022.33</v>
      </c>
      <c r="D3967" s="2"/>
      <c r="E3967" s="2">
        <v>0</v>
      </c>
      <c r="F3967" s="2"/>
      <c r="G3967" s="2">
        <v>0</v>
      </c>
      <c r="H3967" s="2"/>
      <c r="I3967" s="2">
        <v>0</v>
      </c>
      <c r="J3967" s="2"/>
      <c r="K3967" s="4">
        <v>0</v>
      </c>
      <c r="L3967" s="2"/>
      <c r="M3967" s="4">
        <v>0</v>
      </c>
      <c r="N3967" s="2"/>
      <c r="O3967" s="4">
        <v>0</v>
      </c>
      <c r="P3967" s="2"/>
      <c r="Q3967" s="4">
        <f t="shared" si="108"/>
        <v>0</v>
      </c>
    </row>
    <row r="3968" spans="1:17" ht="11.85" customHeight="1" x14ac:dyDescent="0.2">
      <c r="A3968" s="3" t="s">
        <v>1572</v>
      </c>
      <c r="C3968" s="2">
        <v>0</v>
      </c>
      <c r="D3968" s="2"/>
      <c r="E3968" s="2">
        <v>35</v>
      </c>
      <c r="F3968" s="2"/>
      <c r="G3968" s="2">
        <v>0</v>
      </c>
      <c r="H3968" s="2"/>
      <c r="I3968" s="2">
        <v>0</v>
      </c>
      <c r="J3968" s="2"/>
      <c r="K3968" s="4">
        <v>0</v>
      </c>
      <c r="L3968" s="2"/>
      <c r="M3968" s="4">
        <v>0</v>
      </c>
      <c r="N3968" s="2"/>
      <c r="O3968" s="4">
        <v>0</v>
      </c>
      <c r="P3968" s="2"/>
      <c r="Q3968" s="4">
        <f t="shared" si="108"/>
        <v>0</v>
      </c>
    </row>
    <row r="3969" spans="1:21" ht="11.85" customHeight="1" x14ac:dyDescent="0.2">
      <c r="A3969" s="3" t="s">
        <v>1573</v>
      </c>
      <c r="C3969" s="2">
        <v>1557.87</v>
      </c>
      <c r="D3969" s="2"/>
      <c r="E3969" s="2">
        <v>1578.34</v>
      </c>
      <c r="F3969" s="2"/>
      <c r="G3969" s="2">
        <v>1656.93</v>
      </c>
      <c r="H3969" s="2"/>
      <c r="I3969" s="2">
        <v>1500</v>
      </c>
      <c r="J3969" s="2"/>
      <c r="K3969" s="4">
        <v>1500</v>
      </c>
      <c r="L3969" s="2"/>
      <c r="M3969" s="4">
        <v>1500</v>
      </c>
      <c r="N3969" s="2"/>
      <c r="O3969" s="4">
        <v>0</v>
      </c>
      <c r="P3969" s="2"/>
      <c r="Q3969" s="4">
        <f t="shared" si="108"/>
        <v>1500</v>
      </c>
    </row>
    <row r="3970" spans="1:21" ht="11.85" customHeight="1" x14ac:dyDescent="0.2">
      <c r="A3970" s="3" t="s">
        <v>1574</v>
      </c>
      <c r="C3970" s="2">
        <v>630</v>
      </c>
      <c r="D3970" s="2"/>
      <c r="E3970" s="2">
        <v>660</v>
      </c>
      <c r="F3970" s="2"/>
      <c r="G3970" s="2">
        <v>390</v>
      </c>
      <c r="H3970" s="2"/>
      <c r="I3970" s="2">
        <v>500</v>
      </c>
      <c r="J3970" s="2"/>
      <c r="K3970" s="4">
        <v>500</v>
      </c>
      <c r="L3970" s="2"/>
      <c r="M3970" s="4">
        <v>400</v>
      </c>
      <c r="N3970" s="2"/>
      <c r="O3970" s="4">
        <v>0</v>
      </c>
      <c r="P3970" s="2"/>
      <c r="Q3970" s="4">
        <f t="shared" si="108"/>
        <v>400</v>
      </c>
    </row>
    <row r="3971" spans="1:21" ht="11.85" customHeight="1" x14ac:dyDescent="0.2">
      <c r="A3971" s="3" t="s">
        <v>1575</v>
      </c>
      <c r="C3971" s="2">
        <v>0</v>
      </c>
      <c r="D3971" s="2"/>
      <c r="E3971" s="2">
        <v>0</v>
      </c>
      <c r="F3971" s="2"/>
      <c r="G3971" s="2">
        <v>14.2</v>
      </c>
      <c r="H3971" s="2"/>
      <c r="I3971" s="2">
        <v>0</v>
      </c>
      <c r="J3971" s="2"/>
      <c r="K3971" s="4">
        <v>0</v>
      </c>
      <c r="L3971" s="2"/>
      <c r="M3971" s="4">
        <v>0</v>
      </c>
      <c r="N3971" s="2"/>
      <c r="O3971" s="4">
        <v>0</v>
      </c>
      <c r="P3971" s="2"/>
      <c r="Q3971" s="4">
        <f t="shared" si="108"/>
        <v>0</v>
      </c>
    </row>
    <row r="3972" spans="1:21" ht="11.85" hidden="1" customHeight="1" x14ac:dyDescent="0.2">
      <c r="A3972" s="3" t="s">
        <v>1576</v>
      </c>
      <c r="C3972" s="2">
        <v>0</v>
      </c>
      <c r="D3972" s="2"/>
      <c r="E3972" s="2">
        <v>0</v>
      </c>
      <c r="F3972" s="2"/>
      <c r="G3972" s="2">
        <v>0</v>
      </c>
      <c r="H3972" s="2"/>
      <c r="I3972" s="2">
        <v>0</v>
      </c>
      <c r="J3972" s="2"/>
      <c r="K3972" s="4">
        <v>0</v>
      </c>
      <c r="L3972" s="2"/>
      <c r="M3972" s="4">
        <v>0</v>
      </c>
      <c r="N3972" s="2"/>
      <c r="O3972" s="4">
        <v>0</v>
      </c>
      <c r="P3972" s="2"/>
      <c r="Q3972" s="4">
        <f t="shared" si="108"/>
        <v>0</v>
      </c>
    </row>
    <row r="3973" spans="1:21" ht="11.85" customHeight="1" x14ac:dyDescent="0.2">
      <c r="A3973" s="3" t="s">
        <v>1577</v>
      </c>
      <c r="C3973" s="15">
        <v>3245.04</v>
      </c>
      <c r="D3973" s="2"/>
      <c r="E3973" s="15">
        <v>480.27</v>
      </c>
      <c r="F3973" s="2"/>
      <c r="G3973" s="15">
        <v>497.96</v>
      </c>
      <c r="H3973" s="2"/>
      <c r="I3973" s="15">
        <v>500</v>
      </c>
      <c r="J3973" s="2"/>
      <c r="K3973" s="16">
        <v>500</v>
      </c>
      <c r="L3973" s="2"/>
      <c r="M3973" s="16">
        <v>10000</v>
      </c>
      <c r="N3973" s="2"/>
      <c r="O3973" s="16">
        <v>0</v>
      </c>
      <c r="P3973" s="2"/>
      <c r="Q3973" s="16">
        <f t="shared" si="108"/>
        <v>10000</v>
      </c>
    </row>
    <row r="3974" spans="1:21" ht="11.85" customHeight="1" x14ac:dyDescent="0.2">
      <c r="A3974" s="3" t="s">
        <v>1281</v>
      </c>
      <c r="C3974" s="2">
        <f>SUM(C3957:C3973)</f>
        <v>321659.68</v>
      </c>
      <c r="D3974" s="2"/>
      <c r="E3974" s="2">
        <f>SUM(E3957:E3973)</f>
        <v>233912.14</v>
      </c>
      <c r="F3974" s="2"/>
      <c r="G3974" s="2">
        <f>SUM(G3957:G3973)</f>
        <v>220369.6</v>
      </c>
      <c r="H3974" s="2"/>
      <c r="I3974" s="2">
        <f>SUM(I3957:I3973)</f>
        <v>220400</v>
      </c>
      <c r="J3974" s="2"/>
      <c r="K3974" s="4">
        <f>SUM(K3957:K3973)</f>
        <v>220400</v>
      </c>
      <c r="L3974" s="2"/>
      <c r="M3974" s="4">
        <f>SUM(M3957:M3973)</f>
        <v>258800</v>
      </c>
      <c r="N3974" s="2"/>
      <c r="O3974" s="4">
        <f>SUM(O3957:O3973)</f>
        <v>0</v>
      </c>
      <c r="P3974" s="2"/>
      <c r="Q3974" s="4">
        <f>SUM(Q3957:Q3973)</f>
        <v>258800</v>
      </c>
      <c r="U3974" s="2"/>
    </row>
    <row r="3975" spans="1:21" ht="11.85" customHeight="1" x14ac:dyDescent="0.2">
      <c r="D3975" s="2"/>
      <c r="F3975" s="2"/>
      <c r="H3975" s="2"/>
      <c r="J3975" s="2"/>
      <c r="L3975" s="2"/>
      <c r="N3975" s="2"/>
      <c r="P3975" s="2"/>
    </row>
    <row r="3976" spans="1:21" ht="11.85" customHeight="1" x14ac:dyDescent="0.2">
      <c r="A3976" s="13" t="s">
        <v>228</v>
      </c>
      <c r="D3976" s="2"/>
      <c r="F3976" s="2"/>
      <c r="H3976" s="2"/>
      <c r="J3976" s="2"/>
      <c r="L3976" s="2"/>
      <c r="N3976" s="2"/>
      <c r="P3976" s="2"/>
    </row>
    <row r="3977" spans="1:21" ht="11.85" customHeight="1" x14ac:dyDescent="0.2">
      <c r="A3977" s="3" t="s">
        <v>1578</v>
      </c>
      <c r="C3977" s="2">
        <v>0</v>
      </c>
      <c r="D3977" s="2"/>
      <c r="E3977" s="2">
        <v>0</v>
      </c>
      <c r="F3977" s="2"/>
      <c r="G3977" s="2">
        <v>0</v>
      </c>
      <c r="H3977" s="2"/>
      <c r="I3977" s="2">
        <v>0</v>
      </c>
      <c r="J3977" s="2"/>
      <c r="K3977" s="4">
        <v>0</v>
      </c>
      <c r="L3977" s="2"/>
      <c r="M3977" s="4">
        <v>0</v>
      </c>
      <c r="N3977" s="2"/>
      <c r="O3977" s="4">
        <v>0</v>
      </c>
      <c r="P3977" s="2"/>
      <c r="Q3977" s="21">
        <f>M3977+O3977</f>
        <v>0</v>
      </c>
    </row>
    <row r="3978" spans="1:21" ht="11.85" hidden="1" customHeight="1" x14ac:dyDescent="0.2">
      <c r="A3978" s="3" t="s">
        <v>1579</v>
      </c>
      <c r="C3978" s="2">
        <v>0</v>
      </c>
      <c r="D3978" s="2"/>
      <c r="E3978" s="2">
        <v>0</v>
      </c>
      <c r="F3978" s="2"/>
      <c r="G3978" s="2">
        <v>0</v>
      </c>
      <c r="H3978" s="2"/>
      <c r="I3978" s="2">
        <v>0</v>
      </c>
      <c r="J3978" s="2"/>
      <c r="K3978" s="4">
        <v>0</v>
      </c>
      <c r="L3978" s="2"/>
      <c r="M3978" s="4">
        <v>0</v>
      </c>
      <c r="N3978" s="2"/>
      <c r="O3978" s="4">
        <v>0</v>
      </c>
      <c r="P3978" s="2"/>
      <c r="Q3978" s="21">
        <f t="shared" ref="Q3978:Q3983" si="109">M3978+O3978</f>
        <v>0</v>
      </c>
    </row>
    <row r="3979" spans="1:21" ht="11.85" customHeight="1" x14ac:dyDescent="0.2">
      <c r="A3979" s="3" t="s">
        <v>1580</v>
      </c>
      <c r="C3979" s="20">
        <v>0</v>
      </c>
      <c r="D3979" s="20"/>
      <c r="E3979" s="20">
        <v>0</v>
      </c>
      <c r="F3979" s="20"/>
      <c r="G3979" s="20">
        <v>38400</v>
      </c>
      <c r="H3979" s="20"/>
      <c r="I3979" s="20">
        <v>0</v>
      </c>
      <c r="J3979" s="20"/>
      <c r="K3979" s="21">
        <v>0</v>
      </c>
      <c r="L3979" s="20"/>
      <c r="M3979" s="21">
        <v>0</v>
      </c>
      <c r="N3979" s="20"/>
      <c r="O3979" s="21">
        <v>0</v>
      </c>
      <c r="P3979" s="20"/>
      <c r="Q3979" s="21">
        <f t="shared" si="109"/>
        <v>0</v>
      </c>
    </row>
    <row r="3980" spans="1:21" ht="11.85" customHeight="1" x14ac:dyDescent="0.2">
      <c r="A3980" s="3" t="s">
        <v>1581</v>
      </c>
      <c r="C3980" s="20">
        <v>0</v>
      </c>
      <c r="D3980" s="20"/>
      <c r="E3980" s="20">
        <v>0</v>
      </c>
      <c r="F3980" s="20"/>
      <c r="G3980" s="20">
        <v>0</v>
      </c>
      <c r="H3980" s="20"/>
      <c r="I3980" s="20">
        <v>0</v>
      </c>
      <c r="J3980" s="20"/>
      <c r="K3980" s="21">
        <v>0</v>
      </c>
      <c r="L3980" s="20"/>
      <c r="M3980" s="21">
        <v>0</v>
      </c>
      <c r="N3980" s="20"/>
      <c r="O3980" s="21">
        <v>0</v>
      </c>
      <c r="P3980" s="20"/>
      <c r="Q3980" s="21">
        <f t="shared" si="109"/>
        <v>0</v>
      </c>
    </row>
    <row r="3981" spans="1:21" ht="11.85" customHeight="1" x14ac:dyDescent="0.2">
      <c r="A3981" s="3" t="s">
        <v>1582</v>
      </c>
      <c r="C3981" s="20">
        <v>0</v>
      </c>
      <c r="D3981" s="20"/>
      <c r="E3981" s="20">
        <v>200000</v>
      </c>
      <c r="F3981" s="20"/>
      <c r="G3981" s="20">
        <v>230000</v>
      </c>
      <c r="H3981" s="20"/>
      <c r="I3981" s="20">
        <v>0</v>
      </c>
      <c r="J3981" s="20"/>
      <c r="K3981" s="21">
        <v>0</v>
      </c>
      <c r="L3981" s="20"/>
      <c r="M3981" s="21">
        <v>320000</v>
      </c>
      <c r="N3981" s="20"/>
      <c r="O3981" s="21">
        <v>0</v>
      </c>
      <c r="P3981" s="20"/>
      <c r="Q3981" s="21">
        <f t="shared" si="109"/>
        <v>320000</v>
      </c>
    </row>
    <row r="3982" spans="1:21" ht="11.85" customHeight="1" x14ac:dyDescent="0.2">
      <c r="A3982" s="3" t="s">
        <v>1583</v>
      </c>
      <c r="C3982" s="20">
        <v>0</v>
      </c>
      <c r="D3982" s="20"/>
      <c r="E3982" s="20">
        <v>12800</v>
      </c>
      <c r="F3982" s="20"/>
      <c r="G3982" s="20">
        <v>30000</v>
      </c>
      <c r="H3982" s="20"/>
      <c r="I3982" s="20">
        <v>440000</v>
      </c>
      <c r="J3982" s="20"/>
      <c r="K3982" s="21">
        <v>440000</v>
      </c>
      <c r="L3982" s="20"/>
      <c r="M3982" s="21">
        <v>0</v>
      </c>
      <c r="N3982" s="20"/>
      <c r="O3982" s="21">
        <v>0</v>
      </c>
      <c r="P3982" s="20"/>
      <c r="Q3982" s="21">
        <f t="shared" si="109"/>
        <v>0</v>
      </c>
    </row>
    <row r="3983" spans="1:21" ht="11.85" customHeight="1" x14ac:dyDescent="0.2">
      <c r="A3983" s="3" t="s">
        <v>1584</v>
      </c>
      <c r="C3983" s="20">
        <v>0</v>
      </c>
      <c r="D3983" s="20"/>
      <c r="E3983" s="20">
        <v>12200</v>
      </c>
      <c r="F3983" s="20"/>
      <c r="G3983" s="20">
        <v>0</v>
      </c>
      <c r="H3983" s="20"/>
      <c r="I3983" s="20">
        <v>0</v>
      </c>
      <c r="J3983" s="20"/>
      <c r="K3983" s="21">
        <v>0</v>
      </c>
      <c r="L3983" s="20"/>
      <c r="M3983" s="21">
        <v>0</v>
      </c>
      <c r="N3983" s="20"/>
      <c r="O3983" s="21">
        <v>0</v>
      </c>
      <c r="P3983" s="20"/>
      <c r="Q3983" s="21">
        <f t="shared" si="109"/>
        <v>0</v>
      </c>
    </row>
    <row r="3984" spans="1:21" ht="11.85" customHeight="1" x14ac:dyDescent="0.2">
      <c r="A3984" s="3" t="s">
        <v>1585</v>
      </c>
      <c r="C3984" s="15">
        <v>0</v>
      </c>
      <c r="D3984" s="20"/>
      <c r="E3984" s="15">
        <v>0</v>
      </c>
      <c r="F3984" s="20"/>
      <c r="G3984" s="15">
        <v>0</v>
      </c>
      <c r="H3984" s="20"/>
      <c r="I3984" s="15">
        <v>0</v>
      </c>
      <c r="J3984" s="20"/>
      <c r="K3984" s="16">
        <v>0</v>
      </c>
      <c r="L3984" s="20"/>
      <c r="M3984" s="16">
        <v>0</v>
      </c>
      <c r="N3984" s="20"/>
      <c r="O3984" s="16">
        <v>0</v>
      </c>
      <c r="P3984" s="20"/>
      <c r="Q3984" s="16">
        <f>M3984+O3984</f>
        <v>0</v>
      </c>
    </row>
    <row r="3985" spans="1:22" ht="11.85" customHeight="1" x14ac:dyDescent="0.2">
      <c r="A3985" s="3" t="s">
        <v>242</v>
      </c>
      <c r="C3985" s="2">
        <f>SUM(C3977:C3984)</f>
        <v>0</v>
      </c>
      <c r="D3985" s="2"/>
      <c r="E3985" s="2">
        <f>SUM(E3977:E3984)</f>
        <v>225000</v>
      </c>
      <c r="F3985" s="2"/>
      <c r="G3985" s="2">
        <f>SUM(G3977:G3984)</f>
        <v>298400</v>
      </c>
      <c r="H3985" s="2"/>
      <c r="I3985" s="2">
        <f>SUM(I3977:I3984)</f>
        <v>440000</v>
      </c>
      <c r="J3985" s="2"/>
      <c r="K3985" s="4">
        <f>SUM(K3977:K3984)</f>
        <v>440000</v>
      </c>
      <c r="L3985" s="2"/>
      <c r="M3985" s="4">
        <f>SUM(M3977:M3984)</f>
        <v>320000</v>
      </c>
      <c r="N3985" s="2"/>
      <c r="O3985" s="4">
        <f>SUM(O3977:O3984)</f>
        <v>0</v>
      </c>
      <c r="P3985" s="2"/>
      <c r="Q3985" s="4">
        <f>SUM(Q3977:Q3984)</f>
        <v>320000</v>
      </c>
      <c r="R3985" s="2"/>
      <c r="U3985" s="2"/>
    </row>
    <row r="3986" spans="1:22" ht="11.85" customHeight="1" x14ac:dyDescent="0.2">
      <c r="D3986" s="2"/>
      <c r="F3986" s="2"/>
      <c r="H3986" s="2"/>
      <c r="J3986" s="2"/>
      <c r="L3986" s="2"/>
      <c r="N3986" s="2"/>
      <c r="P3986" s="2"/>
    </row>
    <row r="3987" spans="1:22" ht="11.85" customHeight="1" thickBot="1" x14ac:dyDescent="0.25">
      <c r="A3987" s="3" t="s">
        <v>254</v>
      </c>
      <c r="C3987" s="27">
        <f>C3954+C3974+C3985</f>
        <v>325796.75</v>
      </c>
      <c r="D3987" s="2"/>
      <c r="E3987" s="27">
        <f>E3954+E3974+E3985</f>
        <v>460766.7</v>
      </c>
      <c r="F3987" s="2"/>
      <c r="G3987" s="27">
        <f>G3954+G3974+G3985</f>
        <v>520522.08</v>
      </c>
      <c r="H3987" s="2"/>
      <c r="I3987" s="27">
        <f>I3954+I3974+I3985</f>
        <v>660400</v>
      </c>
      <c r="J3987" s="2"/>
      <c r="K3987" s="28">
        <f>K3954+K3974+K3985</f>
        <v>660400</v>
      </c>
      <c r="L3987" s="2"/>
      <c r="M3987" s="28">
        <f>M3954+M3974+M3985</f>
        <v>578800</v>
      </c>
      <c r="N3987" s="2"/>
      <c r="O3987" s="28">
        <f>O3954+O3974+O3985</f>
        <v>0</v>
      </c>
      <c r="P3987" s="2"/>
      <c r="Q3987" s="28">
        <f>Q3954+Q3974+Q3985</f>
        <v>578800</v>
      </c>
      <c r="U3987" s="2"/>
      <c r="V3987" s="2"/>
    </row>
    <row r="3988" spans="1:22" ht="11.85" customHeight="1" thickTop="1" x14ac:dyDescent="0.2">
      <c r="D3988" s="2"/>
      <c r="F3988" s="2"/>
      <c r="H3988" s="2"/>
      <c r="J3988" s="2"/>
      <c r="L3988" s="2"/>
      <c r="N3988" s="2"/>
      <c r="P3988" s="2"/>
    </row>
    <row r="3989" spans="1:22" ht="11.85" customHeight="1" x14ac:dyDescent="0.2">
      <c r="A3989" s="3" t="s">
        <v>255</v>
      </c>
      <c r="C3989" s="2">
        <f>C3948+C3987</f>
        <v>700538.4</v>
      </c>
      <c r="D3989" s="2"/>
      <c r="E3989" s="2">
        <f>E3948+E3987</f>
        <v>690056.8</v>
      </c>
      <c r="F3989" s="2"/>
      <c r="G3989" s="2">
        <f>G3948+G3987</f>
        <v>669342.12000000011</v>
      </c>
      <c r="H3989" s="2"/>
      <c r="I3989" s="2">
        <f>I3948+I3987</f>
        <v>871141.22000000009</v>
      </c>
      <c r="J3989" s="2"/>
      <c r="K3989" s="4">
        <f>K3948+K3987</f>
        <v>871141.22000000009</v>
      </c>
      <c r="L3989" s="2"/>
      <c r="M3989" s="4">
        <f>M3948+M3987</f>
        <v>748908.22000000009</v>
      </c>
      <c r="N3989" s="2"/>
      <c r="P3989" s="2"/>
      <c r="Q3989" s="4">
        <f>Q3948+Q3987</f>
        <v>748908.22000000009</v>
      </c>
    </row>
    <row r="3990" spans="1:22" ht="11.85" customHeight="1" x14ac:dyDescent="0.2">
      <c r="D3990" s="2"/>
      <c r="F3990" s="2"/>
      <c r="H3990" s="2"/>
      <c r="J3990" s="2"/>
      <c r="L3990" s="2"/>
      <c r="N3990" s="2"/>
      <c r="P3990" s="2"/>
    </row>
    <row r="3991" spans="1:22" ht="11.85" customHeight="1" x14ac:dyDescent="0.2">
      <c r="D3991" s="2"/>
      <c r="F3991" s="2"/>
      <c r="H3991" s="2"/>
      <c r="J3991" s="2"/>
      <c r="L3991" s="2"/>
      <c r="N3991" s="2"/>
      <c r="P3991" s="2"/>
    </row>
    <row r="3992" spans="1:22" ht="11.85" customHeight="1" x14ac:dyDescent="0.2">
      <c r="D3992" s="2"/>
      <c r="F3992" s="2"/>
      <c r="H3992" s="2"/>
      <c r="J3992" s="2"/>
      <c r="L3992" s="2"/>
      <c r="N3992" s="2"/>
      <c r="P3992" s="2"/>
    </row>
    <row r="3993" spans="1:22" ht="11.85" customHeight="1" x14ac:dyDescent="0.2">
      <c r="D3993" s="2"/>
      <c r="F3993" s="2"/>
      <c r="H3993" s="2"/>
      <c r="J3993" s="2"/>
      <c r="L3993" s="2"/>
      <c r="N3993" s="2"/>
      <c r="P3993" s="2"/>
    </row>
    <row r="3994" spans="1:22" ht="11.85" customHeight="1" x14ac:dyDescent="0.2">
      <c r="D3994" s="2"/>
      <c r="F3994" s="2"/>
      <c r="H3994" s="2"/>
      <c r="J3994" s="2"/>
      <c r="L3994" s="2"/>
      <c r="N3994" s="2"/>
      <c r="P3994" s="2"/>
    </row>
    <row r="3995" spans="1:22" ht="11.85" customHeight="1" x14ac:dyDescent="0.2">
      <c r="D3995" s="2"/>
      <c r="F3995" s="2"/>
      <c r="H3995" s="2"/>
      <c r="J3995" s="2"/>
      <c r="L3995" s="2"/>
      <c r="N3995" s="2"/>
      <c r="P3995" s="2"/>
    </row>
    <row r="3996" spans="1:22" ht="11.85" customHeight="1" x14ac:dyDescent="0.2">
      <c r="D3996" s="2"/>
      <c r="F3996" s="2"/>
      <c r="H3996" s="2"/>
      <c r="J3996" s="2"/>
      <c r="L3996" s="2"/>
      <c r="N3996" s="2"/>
      <c r="P3996" s="2"/>
    </row>
    <row r="3997" spans="1:22" ht="11.85" customHeight="1" x14ac:dyDescent="0.2">
      <c r="D3997" s="2"/>
      <c r="F3997" s="2"/>
      <c r="H3997" s="2"/>
      <c r="J3997" s="2"/>
      <c r="L3997" s="2"/>
      <c r="N3997" s="2"/>
      <c r="P3997" s="2"/>
    </row>
    <row r="3998" spans="1:22" ht="11.85" customHeight="1" x14ac:dyDescent="0.2">
      <c r="D3998" s="2"/>
      <c r="F3998" s="2"/>
      <c r="H3998" s="2"/>
      <c r="J3998" s="2"/>
      <c r="L3998" s="2"/>
      <c r="N3998" s="2"/>
      <c r="P3998" s="2"/>
    </row>
    <row r="3999" spans="1:22" ht="11.85" customHeight="1" x14ac:dyDescent="0.2">
      <c r="D3999" s="2"/>
      <c r="F3999" s="2"/>
      <c r="H3999" s="2"/>
      <c r="J3999" s="2"/>
      <c r="L3999" s="2"/>
      <c r="N3999" s="2"/>
      <c r="P3999" s="2"/>
    </row>
    <row r="4000" spans="1:22" ht="11.85" customHeight="1" x14ac:dyDescent="0.2">
      <c r="D4000" s="2"/>
      <c r="F4000" s="2"/>
      <c r="H4000" s="2"/>
      <c r="J4000" s="2"/>
      <c r="L4000" s="2"/>
      <c r="N4000" s="2"/>
      <c r="P4000" s="2"/>
    </row>
    <row r="4001" spans="1:20" ht="11.85" customHeight="1" x14ac:dyDescent="0.2">
      <c r="D4001" s="2"/>
      <c r="F4001" s="2"/>
      <c r="H4001" s="2"/>
      <c r="J4001" s="2"/>
      <c r="L4001" s="2"/>
      <c r="N4001" s="2"/>
      <c r="P4001" s="2"/>
    </row>
    <row r="4002" spans="1:20" ht="11.85" customHeight="1" x14ac:dyDescent="0.2">
      <c r="D4002" s="2"/>
      <c r="F4002" s="2"/>
      <c r="H4002" s="2"/>
      <c r="J4002" s="2"/>
      <c r="L4002" s="2"/>
      <c r="N4002" s="2"/>
      <c r="P4002" s="2"/>
    </row>
    <row r="4003" spans="1:20" ht="11.85" customHeight="1" x14ac:dyDescent="0.2">
      <c r="D4003" s="2"/>
      <c r="F4003" s="2"/>
      <c r="H4003" s="2"/>
      <c r="J4003" s="2"/>
      <c r="L4003" s="2"/>
      <c r="N4003" s="2"/>
      <c r="P4003" s="2"/>
    </row>
    <row r="4004" spans="1:20" ht="11.85" customHeight="1" x14ac:dyDescent="0.2">
      <c r="A4004" s="1"/>
      <c r="B4004" s="1"/>
      <c r="E4004" s="2" t="str">
        <f>$E$1</f>
        <v>CITY OF BRADY</v>
      </c>
    </row>
    <row r="4005" spans="1:20" ht="11.85" customHeight="1" x14ac:dyDescent="0.2">
      <c r="E4005" s="2" t="str">
        <f>$E$2</f>
        <v>BUDGET REPORT</v>
      </c>
    </row>
    <row r="4006" spans="1:20" ht="11.85" customHeight="1" x14ac:dyDescent="0.2">
      <c r="E4006" s="2" t="str">
        <f>$E$3</f>
        <v>FISCAL YEAR 2019 - 2020</v>
      </c>
    </row>
    <row r="4007" spans="1:20" ht="11.85" customHeight="1" x14ac:dyDescent="0.2">
      <c r="A4007" s="3" t="s">
        <v>1559</v>
      </c>
    </row>
    <row r="4008" spans="1:20" ht="11.85" customHeight="1" x14ac:dyDescent="0.2">
      <c r="A4008" s="3" t="s">
        <v>1586</v>
      </c>
    </row>
    <row r="4009" spans="1:20" ht="11.85" customHeight="1" x14ac:dyDescent="0.2">
      <c r="I4009" s="55" t="str">
        <f>$I$6</f>
        <v>(----- 2018-2019 ------)</v>
      </c>
      <c r="J4009" s="55"/>
      <c r="K4009" s="55"/>
      <c r="L4009" s="6"/>
      <c r="M4009" s="55" t="str">
        <f>$M$6</f>
        <v>2019-2020</v>
      </c>
      <c r="N4009" s="55"/>
      <c r="O4009" s="55"/>
      <c r="P4009" s="55"/>
      <c r="Q4009" s="55"/>
    </row>
    <row r="4010" spans="1:20" ht="11.85" customHeight="1" x14ac:dyDescent="0.2">
      <c r="C4010" s="7" t="str">
        <f>$C$7</f>
        <v>2015-2016</v>
      </c>
      <c r="D4010" s="6"/>
      <c r="E4010" s="7" t="str">
        <f>$E$7</f>
        <v>2016-2017</v>
      </c>
      <c r="F4010" s="6"/>
      <c r="G4010" s="7" t="str">
        <f>$G$7</f>
        <v>2017-2018</v>
      </c>
      <c r="H4010" s="6"/>
      <c r="I4010" s="7" t="s">
        <v>9</v>
      </c>
      <c r="J4010" s="6"/>
      <c r="K4010" s="8" t="str">
        <f>+$K$7</f>
        <v>PROJECTED</v>
      </c>
      <c r="L4010" s="6"/>
      <c r="M4010" s="8" t="str">
        <f>$M$7</f>
        <v>2019-2020</v>
      </c>
      <c r="N4010" s="6"/>
      <c r="O4010" s="8" t="str">
        <f>$O$7</f>
        <v>2019-2020</v>
      </c>
      <c r="P4010" s="6"/>
      <c r="Q4010" s="8" t="str">
        <f>$Q$7</f>
        <v>APPROVED</v>
      </c>
    </row>
    <row r="4011" spans="1:20" ht="11.85" customHeight="1" x14ac:dyDescent="0.2">
      <c r="A4011" s="9" t="s">
        <v>257</v>
      </c>
      <c r="C4011" s="10" t="s">
        <v>12</v>
      </c>
      <c r="D4011" s="6"/>
      <c r="E4011" s="10" t="s">
        <v>12</v>
      </c>
      <c r="F4011" s="6"/>
      <c r="G4011" s="10" t="s">
        <v>12</v>
      </c>
      <c r="H4011" s="6"/>
      <c r="I4011" s="10" t="s">
        <v>13</v>
      </c>
      <c r="J4011" s="6"/>
      <c r="K4011" s="11" t="s">
        <v>13</v>
      </c>
      <c r="L4011" s="6"/>
      <c r="M4011" s="11" t="str">
        <f>$M$8</f>
        <v>BASE</v>
      </c>
      <c r="N4011" s="6"/>
      <c r="O4011" s="11" t="str">
        <f>$O$8</f>
        <v>SUPPLEMENTAL</v>
      </c>
      <c r="P4011" s="6"/>
      <c r="Q4011" s="11" t="str">
        <f>$Q$8</f>
        <v>BUDGET</v>
      </c>
    </row>
    <row r="4012" spans="1:20" ht="11.85" customHeight="1" x14ac:dyDescent="0.2"/>
    <row r="4013" spans="1:20" ht="11.85" customHeight="1" x14ac:dyDescent="0.2">
      <c r="A4013" s="13" t="s">
        <v>258</v>
      </c>
    </row>
    <row r="4014" spans="1:20" ht="11.85" customHeight="1" x14ac:dyDescent="0.2">
      <c r="A4014" s="3" t="s">
        <v>1587</v>
      </c>
      <c r="C4014" s="2">
        <v>30164.18</v>
      </c>
      <c r="D4014" s="2"/>
      <c r="E4014" s="2">
        <v>31001.66</v>
      </c>
      <c r="F4014" s="2"/>
      <c r="G4014" s="2">
        <v>32448</v>
      </c>
      <c r="H4014" s="2"/>
      <c r="I4014" s="2">
        <v>34950</v>
      </c>
      <c r="J4014" s="2"/>
      <c r="K4014" s="4">
        <v>34950</v>
      </c>
      <c r="L4014" s="2"/>
      <c r="M4014" s="4">
        <v>37019</v>
      </c>
      <c r="N4014" s="2"/>
      <c r="O4014" s="4">
        <v>0</v>
      </c>
      <c r="P4014" s="2"/>
      <c r="Q4014" s="4">
        <f t="shared" ref="Q4014:Q4020" si="110">M4014+O4014</f>
        <v>37019</v>
      </c>
      <c r="T4014" s="14"/>
    </row>
    <row r="4015" spans="1:20" ht="11.85" customHeight="1" x14ac:dyDescent="0.2">
      <c r="A4015" s="3" t="s">
        <v>1588</v>
      </c>
      <c r="C4015" s="2">
        <v>76.14</v>
      </c>
      <c r="D4015" s="2"/>
      <c r="E4015" s="2">
        <v>61.5</v>
      </c>
      <c r="F4015" s="2"/>
      <c r="G4015" s="2">
        <v>0</v>
      </c>
      <c r="H4015" s="2"/>
      <c r="I4015" s="2">
        <v>100</v>
      </c>
      <c r="J4015" s="2"/>
      <c r="K4015" s="4">
        <v>100</v>
      </c>
      <c r="L4015" s="2"/>
      <c r="M4015" s="4">
        <v>100</v>
      </c>
      <c r="N4015" s="2"/>
      <c r="O4015" s="4">
        <v>0</v>
      </c>
      <c r="P4015" s="2"/>
      <c r="Q4015" s="4">
        <f t="shared" si="110"/>
        <v>100</v>
      </c>
      <c r="T4015" s="14"/>
    </row>
    <row r="4016" spans="1:20" ht="11.85" customHeight="1" x14ac:dyDescent="0.2">
      <c r="A4016" s="3" t="s">
        <v>1589</v>
      </c>
      <c r="C4016" s="2">
        <v>9396.24</v>
      </c>
      <c r="D4016" s="2"/>
      <c r="E4016" s="2">
        <v>9864</v>
      </c>
      <c r="F4016" s="2"/>
      <c r="G4016" s="2">
        <v>11434.08</v>
      </c>
      <c r="H4016" s="2"/>
      <c r="I4016" s="2">
        <v>12459</v>
      </c>
      <c r="J4016" s="2"/>
      <c r="K4016" s="4">
        <v>12459</v>
      </c>
      <c r="L4016" s="2"/>
      <c r="M4016" s="4">
        <v>12060</v>
      </c>
      <c r="N4016" s="2"/>
      <c r="O4016" s="4">
        <v>0</v>
      </c>
      <c r="P4016" s="2"/>
      <c r="Q4016" s="4">
        <f t="shared" si="110"/>
        <v>12060</v>
      </c>
      <c r="T4016" s="14"/>
    </row>
    <row r="4017" spans="1:21" ht="11.85" customHeight="1" x14ac:dyDescent="0.2">
      <c r="A4017" s="3" t="s">
        <v>1590</v>
      </c>
      <c r="C4017" s="2">
        <v>3179.83</v>
      </c>
      <c r="D4017" s="2"/>
      <c r="E4017" s="2">
        <v>3368.87</v>
      </c>
      <c r="F4017" s="2"/>
      <c r="G4017" s="2">
        <v>3534.87</v>
      </c>
      <c r="H4017" s="2"/>
      <c r="I4017" s="2">
        <v>3702</v>
      </c>
      <c r="J4017" s="2"/>
      <c r="K4017" s="4">
        <v>3702</v>
      </c>
      <c r="L4017" s="2"/>
      <c r="M4017" s="4">
        <v>3781</v>
      </c>
      <c r="N4017" s="2"/>
      <c r="O4017" s="4">
        <v>0</v>
      </c>
      <c r="P4017" s="2"/>
      <c r="Q4017" s="4">
        <f t="shared" si="110"/>
        <v>3781</v>
      </c>
      <c r="T4017" s="14"/>
    </row>
    <row r="4018" spans="1:21" ht="11.85" customHeight="1" x14ac:dyDescent="0.2">
      <c r="A4018" s="3" t="s">
        <v>1591</v>
      </c>
      <c r="C4018" s="2">
        <v>371.65</v>
      </c>
      <c r="D4018" s="2"/>
      <c r="E4018" s="2">
        <v>383.01</v>
      </c>
      <c r="F4018" s="2"/>
      <c r="G4018" s="2">
        <v>368.79</v>
      </c>
      <c r="H4018" s="2"/>
      <c r="I4018" s="2">
        <v>396</v>
      </c>
      <c r="J4018" s="2"/>
      <c r="K4018" s="4">
        <v>396</v>
      </c>
      <c r="L4018" s="2"/>
      <c r="M4018" s="4">
        <v>388</v>
      </c>
      <c r="N4018" s="2"/>
      <c r="O4018" s="4">
        <v>0</v>
      </c>
      <c r="P4018" s="2"/>
      <c r="Q4018" s="4">
        <f t="shared" si="110"/>
        <v>388</v>
      </c>
      <c r="T4018" s="14"/>
    </row>
    <row r="4019" spans="1:21" ht="11.85" customHeight="1" x14ac:dyDescent="0.2">
      <c r="A4019" s="3" t="s">
        <v>1592</v>
      </c>
      <c r="C4019" s="2">
        <v>171</v>
      </c>
      <c r="D4019" s="2"/>
      <c r="E4019" s="2">
        <v>9</v>
      </c>
      <c r="F4019" s="2"/>
      <c r="G4019" s="2">
        <v>162</v>
      </c>
      <c r="H4019" s="2"/>
      <c r="I4019" s="2">
        <v>180</v>
      </c>
      <c r="J4019" s="2"/>
      <c r="K4019" s="4">
        <v>180</v>
      </c>
      <c r="L4019" s="2"/>
      <c r="M4019" s="4">
        <v>113</v>
      </c>
      <c r="N4019" s="2"/>
      <c r="O4019" s="4">
        <v>0</v>
      </c>
      <c r="P4019" s="2"/>
      <c r="Q4019" s="4">
        <f t="shared" si="110"/>
        <v>113</v>
      </c>
      <c r="T4019" s="14"/>
    </row>
    <row r="4020" spans="1:21" ht="11.85" customHeight="1" x14ac:dyDescent="0.2">
      <c r="A4020" s="3" t="s">
        <v>1593</v>
      </c>
      <c r="C4020" s="15">
        <v>2306.48</v>
      </c>
      <c r="D4020" s="2"/>
      <c r="E4020" s="15">
        <v>2376.92</v>
      </c>
      <c r="F4020" s="2"/>
      <c r="G4020" s="15">
        <v>2497.84</v>
      </c>
      <c r="H4020" s="2"/>
      <c r="I4020" s="15">
        <v>2733</v>
      </c>
      <c r="J4020" s="2"/>
      <c r="K4020" s="16">
        <v>2733</v>
      </c>
      <c r="L4020" s="2"/>
      <c r="M4020" s="16">
        <v>2895</v>
      </c>
      <c r="N4020" s="2"/>
      <c r="O4020" s="16">
        <v>0</v>
      </c>
      <c r="P4020" s="2"/>
      <c r="Q4020" s="16">
        <f t="shared" si="110"/>
        <v>2895</v>
      </c>
      <c r="T4020" s="14"/>
    </row>
    <row r="4021" spans="1:21" ht="11.85" customHeight="1" x14ac:dyDescent="0.2">
      <c r="A4021" s="3" t="s">
        <v>269</v>
      </c>
      <c r="C4021" s="2">
        <f>SUM(C4014:C4020)</f>
        <v>45665.520000000004</v>
      </c>
      <c r="D4021" s="2"/>
      <c r="E4021" s="2">
        <f>SUM(E4014:E4020)</f>
        <v>47064.960000000006</v>
      </c>
      <c r="F4021" s="2"/>
      <c r="G4021" s="2">
        <f>SUM(G4014:G4020)</f>
        <v>50445.58</v>
      </c>
      <c r="H4021" s="2"/>
      <c r="I4021" s="2">
        <f>SUM(I4014:I4020)</f>
        <v>54520</v>
      </c>
      <c r="J4021" s="2"/>
      <c r="K4021" s="4">
        <f>SUM(K4014:K4020)</f>
        <v>54520</v>
      </c>
      <c r="L4021" s="2"/>
      <c r="M4021" s="4">
        <f>SUM(M4014:M4020)</f>
        <v>56356</v>
      </c>
      <c r="N4021" s="2"/>
      <c r="O4021" s="4">
        <f>SUM(O4014:O4020)</f>
        <v>0</v>
      </c>
      <c r="P4021" s="2"/>
      <c r="Q4021" s="4">
        <f>SUM(Q4014:Q4020)</f>
        <v>56356</v>
      </c>
      <c r="R4021" s="2"/>
      <c r="U4021" s="2"/>
    </row>
    <row r="4022" spans="1:21" ht="11.85" customHeight="1" x14ac:dyDescent="0.2">
      <c r="D4022" s="2"/>
      <c r="F4022" s="2"/>
      <c r="H4022" s="2"/>
      <c r="J4022" s="2"/>
      <c r="L4022" s="2"/>
      <c r="N4022" s="2"/>
      <c r="P4022" s="2"/>
    </row>
    <row r="4023" spans="1:21" ht="11.85" customHeight="1" x14ac:dyDescent="0.2">
      <c r="A4023" s="13" t="s">
        <v>270</v>
      </c>
      <c r="D4023" s="2"/>
      <c r="F4023" s="2"/>
      <c r="H4023" s="2"/>
      <c r="J4023" s="2"/>
      <c r="L4023" s="2"/>
      <c r="N4023" s="2"/>
      <c r="P4023" s="2"/>
    </row>
    <row r="4024" spans="1:21" ht="11.85" customHeight="1" x14ac:dyDescent="0.2">
      <c r="A4024" s="3" t="s">
        <v>1594</v>
      </c>
      <c r="C4024" s="2">
        <v>0</v>
      </c>
      <c r="D4024" s="2"/>
      <c r="E4024" s="2">
        <v>0</v>
      </c>
      <c r="F4024" s="2"/>
      <c r="G4024" s="2">
        <v>0</v>
      </c>
      <c r="H4024" s="2"/>
      <c r="I4024" s="2">
        <v>0</v>
      </c>
      <c r="J4024" s="2"/>
      <c r="K4024" s="4">
        <v>0</v>
      </c>
      <c r="L4024" s="2"/>
      <c r="M4024" s="4">
        <v>0</v>
      </c>
      <c r="N4024" s="2"/>
      <c r="O4024" s="4">
        <v>0</v>
      </c>
      <c r="P4024" s="2"/>
      <c r="Q4024" s="4">
        <f t="shared" ref="Q4024:Q4031" si="111">M4024+O4024</f>
        <v>0</v>
      </c>
      <c r="T4024" s="14"/>
    </row>
    <row r="4025" spans="1:21" ht="11.85" customHeight="1" x14ac:dyDescent="0.2">
      <c r="A4025" s="3" t="s">
        <v>1595</v>
      </c>
      <c r="C4025" s="2">
        <v>0</v>
      </c>
      <c r="D4025" s="2"/>
      <c r="E4025" s="2">
        <v>0</v>
      </c>
      <c r="F4025" s="2"/>
      <c r="G4025" s="2">
        <v>0</v>
      </c>
      <c r="H4025" s="2"/>
      <c r="I4025" s="2">
        <v>0</v>
      </c>
      <c r="J4025" s="2"/>
      <c r="K4025" s="4">
        <v>0</v>
      </c>
      <c r="L4025" s="2"/>
      <c r="M4025" s="4">
        <v>0</v>
      </c>
      <c r="N4025" s="2"/>
      <c r="O4025" s="4">
        <v>0</v>
      </c>
      <c r="P4025" s="2"/>
      <c r="Q4025" s="4">
        <f t="shared" si="111"/>
        <v>0</v>
      </c>
      <c r="T4025" s="14"/>
    </row>
    <row r="4026" spans="1:21" ht="11.85" customHeight="1" x14ac:dyDescent="0.2">
      <c r="A4026" s="3" t="s">
        <v>1596</v>
      </c>
      <c r="C4026" s="2">
        <v>0</v>
      </c>
      <c r="D4026" s="2"/>
      <c r="E4026" s="2">
        <v>0</v>
      </c>
      <c r="F4026" s="2"/>
      <c r="G4026" s="2">
        <v>0</v>
      </c>
      <c r="H4026" s="2"/>
      <c r="I4026" s="2">
        <v>0</v>
      </c>
      <c r="J4026" s="2"/>
      <c r="K4026" s="4">
        <v>0</v>
      </c>
      <c r="L4026" s="2"/>
      <c r="M4026" s="4">
        <v>0</v>
      </c>
      <c r="N4026" s="2"/>
      <c r="O4026" s="4">
        <v>0</v>
      </c>
      <c r="P4026" s="2"/>
      <c r="Q4026" s="4">
        <f t="shared" si="111"/>
        <v>0</v>
      </c>
      <c r="T4026" s="14"/>
    </row>
    <row r="4027" spans="1:21" ht="11.85" customHeight="1" x14ac:dyDescent="0.2">
      <c r="A4027" s="3" t="s">
        <v>1597</v>
      </c>
      <c r="C4027" s="2">
        <v>0</v>
      </c>
      <c r="D4027" s="2"/>
      <c r="E4027" s="2">
        <v>0</v>
      </c>
      <c r="F4027" s="2"/>
      <c r="G4027" s="2">
        <v>0</v>
      </c>
      <c r="H4027" s="2"/>
      <c r="I4027" s="2">
        <v>0</v>
      </c>
      <c r="J4027" s="2"/>
      <c r="K4027" s="4">
        <v>0</v>
      </c>
      <c r="L4027" s="2"/>
      <c r="M4027" s="4">
        <v>0</v>
      </c>
      <c r="N4027" s="2"/>
      <c r="O4027" s="4">
        <v>0</v>
      </c>
      <c r="P4027" s="2"/>
      <c r="Q4027" s="4">
        <f t="shared" si="111"/>
        <v>0</v>
      </c>
      <c r="T4027" s="14"/>
    </row>
    <row r="4028" spans="1:21" ht="11.85" customHeight="1" x14ac:dyDescent="0.2">
      <c r="A4028" s="3" t="s">
        <v>1598</v>
      </c>
      <c r="C4028" s="2">
        <v>0</v>
      </c>
      <c r="D4028" s="2"/>
      <c r="E4028" s="2">
        <v>0</v>
      </c>
      <c r="F4028" s="2"/>
      <c r="G4028" s="2">
        <v>0</v>
      </c>
      <c r="H4028" s="2"/>
      <c r="I4028" s="2">
        <v>0</v>
      </c>
      <c r="J4028" s="2"/>
      <c r="K4028" s="4">
        <v>0</v>
      </c>
      <c r="L4028" s="2"/>
      <c r="M4028" s="4">
        <v>0</v>
      </c>
      <c r="N4028" s="2"/>
      <c r="O4028" s="4">
        <v>0</v>
      </c>
      <c r="P4028" s="2"/>
      <c r="Q4028" s="4">
        <f t="shared" si="111"/>
        <v>0</v>
      </c>
      <c r="T4028" s="14"/>
    </row>
    <row r="4029" spans="1:21" ht="11.85" customHeight="1" x14ac:dyDescent="0.2">
      <c r="A4029" s="3" t="s">
        <v>1599</v>
      </c>
      <c r="C4029" s="2">
        <v>0</v>
      </c>
      <c r="D4029" s="2"/>
      <c r="E4029" s="2">
        <v>0</v>
      </c>
      <c r="F4029" s="2"/>
      <c r="G4029" s="2">
        <v>0</v>
      </c>
      <c r="H4029" s="2"/>
      <c r="I4029" s="2">
        <v>0</v>
      </c>
      <c r="J4029" s="2"/>
      <c r="K4029" s="4">
        <v>0</v>
      </c>
      <c r="L4029" s="2"/>
      <c r="M4029" s="4">
        <v>0</v>
      </c>
      <c r="N4029" s="2"/>
      <c r="O4029" s="4">
        <v>0</v>
      </c>
      <c r="P4029" s="2"/>
      <c r="Q4029" s="4">
        <f t="shared" si="111"/>
        <v>0</v>
      </c>
      <c r="T4029" s="14"/>
    </row>
    <row r="4030" spans="1:21" ht="11.85" customHeight="1" x14ac:dyDescent="0.2">
      <c r="A4030" s="3" t="s">
        <v>1600</v>
      </c>
      <c r="C4030" s="2">
        <v>0</v>
      </c>
      <c r="D4030" s="2"/>
      <c r="E4030" s="2">
        <v>0</v>
      </c>
      <c r="F4030" s="2"/>
      <c r="G4030" s="2">
        <v>0</v>
      </c>
      <c r="H4030" s="2"/>
      <c r="I4030" s="2">
        <v>0</v>
      </c>
      <c r="J4030" s="2"/>
      <c r="K4030" s="4">
        <v>0</v>
      </c>
      <c r="L4030" s="2"/>
      <c r="M4030" s="4">
        <v>2800</v>
      </c>
      <c r="N4030" s="2"/>
      <c r="O4030" s="4">
        <v>0</v>
      </c>
      <c r="P4030" s="2"/>
      <c r="Q4030" s="4">
        <f t="shared" si="111"/>
        <v>2800</v>
      </c>
      <c r="T4030" s="14"/>
    </row>
    <row r="4031" spans="1:21" ht="11.85" customHeight="1" x14ac:dyDescent="0.2">
      <c r="A4031" s="3" t="s">
        <v>1601</v>
      </c>
      <c r="C4031" s="15">
        <v>0</v>
      </c>
      <c r="D4031" s="2"/>
      <c r="E4031" s="15">
        <v>4060.74</v>
      </c>
      <c r="F4031" s="2"/>
      <c r="G4031" s="15">
        <v>0</v>
      </c>
      <c r="H4031" s="2"/>
      <c r="I4031" s="15">
        <v>4300</v>
      </c>
      <c r="J4031" s="2"/>
      <c r="K4031" s="16">
        <v>4300</v>
      </c>
      <c r="L4031" s="2"/>
      <c r="M4031" s="16">
        <v>1500</v>
      </c>
      <c r="N4031" s="2"/>
      <c r="O4031" s="16">
        <v>0</v>
      </c>
      <c r="P4031" s="2"/>
      <c r="Q4031" s="16">
        <f t="shared" si="111"/>
        <v>1500</v>
      </c>
      <c r="T4031" s="14"/>
    </row>
    <row r="4032" spans="1:21" ht="11.85" customHeight="1" x14ac:dyDescent="0.2">
      <c r="A4032" s="3" t="s">
        <v>287</v>
      </c>
      <c r="C4032" s="2">
        <f>SUM(C4024:C4031)</f>
        <v>0</v>
      </c>
      <c r="D4032" s="2"/>
      <c r="E4032" s="2">
        <f>SUM(E4024:E4031)</f>
        <v>4060.74</v>
      </c>
      <c r="F4032" s="2"/>
      <c r="G4032" s="2">
        <f>SUM(G4024:G4031)</f>
        <v>0</v>
      </c>
      <c r="H4032" s="2"/>
      <c r="I4032" s="2">
        <f>SUM(I4024:I4031)</f>
        <v>4300</v>
      </c>
      <c r="J4032" s="2"/>
      <c r="K4032" s="4">
        <f>SUM(K4024:K4031)</f>
        <v>4300</v>
      </c>
      <c r="L4032" s="2"/>
      <c r="M4032" s="4">
        <f>SUM(M4024:M4031)</f>
        <v>4300</v>
      </c>
      <c r="N4032" s="2"/>
      <c r="O4032" s="4">
        <f>SUM(O4024:O4031)</f>
        <v>0</v>
      </c>
      <c r="P4032" s="2"/>
      <c r="Q4032" s="4">
        <f>SUM(Q4024:Q4031)</f>
        <v>4300</v>
      </c>
    </row>
    <row r="4033" spans="1:20" ht="11.85" customHeight="1" x14ac:dyDescent="0.2">
      <c r="D4033" s="2"/>
      <c r="F4033" s="2"/>
      <c r="H4033" s="2"/>
      <c r="J4033" s="2"/>
      <c r="L4033" s="2"/>
      <c r="N4033" s="2"/>
      <c r="P4033" s="2"/>
    </row>
    <row r="4034" spans="1:20" ht="11.85" customHeight="1" x14ac:dyDescent="0.2">
      <c r="A4034" s="13" t="s">
        <v>288</v>
      </c>
      <c r="D4034" s="2"/>
      <c r="F4034" s="2"/>
      <c r="H4034" s="2"/>
      <c r="J4034" s="2"/>
      <c r="L4034" s="2"/>
      <c r="N4034" s="2"/>
      <c r="P4034" s="2"/>
    </row>
    <row r="4035" spans="1:20" ht="11.85" customHeight="1" x14ac:dyDescent="0.2">
      <c r="A4035" s="3" t="s">
        <v>1602</v>
      </c>
      <c r="C4035" s="2">
        <v>0</v>
      </c>
      <c r="D4035" s="2"/>
      <c r="E4035" s="2">
        <v>0</v>
      </c>
      <c r="F4035" s="2"/>
      <c r="G4035" s="2">
        <v>0</v>
      </c>
      <c r="H4035" s="2"/>
      <c r="I4035" s="2">
        <v>200</v>
      </c>
      <c r="J4035" s="2"/>
      <c r="K4035" s="4">
        <v>200</v>
      </c>
      <c r="L4035" s="2"/>
      <c r="M4035" s="4">
        <v>200</v>
      </c>
      <c r="N4035" s="2"/>
      <c r="O4035" s="4">
        <v>0</v>
      </c>
      <c r="P4035" s="2"/>
      <c r="Q4035" s="4">
        <f t="shared" ref="Q4035:Q4049" si="112">M4035+O4035</f>
        <v>200</v>
      </c>
      <c r="T4035" s="14"/>
    </row>
    <row r="4036" spans="1:20" ht="11.85" customHeight="1" x14ac:dyDescent="0.2">
      <c r="A4036" s="3" t="s">
        <v>1603</v>
      </c>
      <c r="C4036" s="2">
        <v>125</v>
      </c>
      <c r="D4036" s="2"/>
      <c r="E4036" s="2">
        <v>265</v>
      </c>
      <c r="F4036" s="2"/>
      <c r="G4036" s="2">
        <v>0</v>
      </c>
      <c r="H4036" s="2"/>
      <c r="I4036" s="2">
        <v>1165</v>
      </c>
      <c r="J4036" s="2"/>
      <c r="K4036" s="4">
        <v>1165</v>
      </c>
      <c r="L4036" s="2"/>
      <c r="M4036" s="4">
        <v>1600</v>
      </c>
      <c r="N4036" s="2"/>
      <c r="O4036" s="4">
        <v>0</v>
      </c>
      <c r="P4036" s="2"/>
      <c r="Q4036" s="4">
        <f t="shared" si="112"/>
        <v>1600</v>
      </c>
      <c r="T4036" s="14"/>
    </row>
    <row r="4037" spans="1:20" ht="11.85" customHeight="1" x14ac:dyDescent="0.2">
      <c r="A4037" s="3" t="s">
        <v>1604</v>
      </c>
      <c r="C4037" s="2">
        <v>714.46</v>
      </c>
      <c r="D4037" s="2"/>
      <c r="E4037" s="2">
        <v>985.21</v>
      </c>
      <c r="F4037" s="2"/>
      <c r="G4037" s="2">
        <v>1183.1099999999999</v>
      </c>
      <c r="H4037" s="2"/>
      <c r="I4037" s="2">
        <v>1500</v>
      </c>
      <c r="J4037" s="2"/>
      <c r="K4037" s="4">
        <v>1500</v>
      </c>
      <c r="L4037" s="2"/>
      <c r="M4037" s="4">
        <v>1500</v>
      </c>
      <c r="N4037" s="2"/>
      <c r="O4037" s="4">
        <v>0</v>
      </c>
      <c r="P4037" s="2"/>
      <c r="Q4037" s="4">
        <f t="shared" si="112"/>
        <v>1500</v>
      </c>
      <c r="T4037" s="14"/>
    </row>
    <row r="4038" spans="1:20" ht="11.85" customHeight="1" x14ac:dyDescent="0.2">
      <c r="A4038" s="3" t="s">
        <v>1605</v>
      </c>
      <c r="C4038" s="2">
        <v>1519.39</v>
      </c>
      <c r="D4038" s="2"/>
      <c r="E4038" s="2">
        <v>1774.58</v>
      </c>
      <c r="F4038" s="2"/>
      <c r="G4038" s="2">
        <v>1719.21</v>
      </c>
      <c r="H4038" s="2"/>
      <c r="I4038" s="2">
        <v>2500</v>
      </c>
      <c r="J4038" s="2"/>
      <c r="K4038" s="4">
        <v>2500</v>
      </c>
      <c r="L4038" s="2"/>
      <c r="M4038" s="4">
        <v>2500</v>
      </c>
      <c r="N4038" s="2"/>
      <c r="O4038" s="4">
        <v>0</v>
      </c>
      <c r="P4038" s="2"/>
      <c r="Q4038" s="4">
        <f t="shared" si="112"/>
        <v>2500</v>
      </c>
      <c r="T4038" s="14"/>
    </row>
    <row r="4039" spans="1:20" ht="11.85" customHeight="1" x14ac:dyDescent="0.2">
      <c r="A4039" s="3" t="s">
        <v>1606</v>
      </c>
      <c r="C4039" s="2">
        <v>423.93</v>
      </c>
      <c r="D4039" s="2"/>
      <c r="E4039" s="2">
        <v>1011.83</v>
      </c>
      <c r="F4039" s="2"/>
      <c r="G4039" s="2">
        <v>165.27</v>
      </c>
      <c r="H4039" s="2"/>
      <c r="I4039" s="2">
        <v>2000</v>
      </c>
      <c r="J4039" s="2"/>
      <c r="K4039" s="4">
        <v>2000</v>
      </c>
      <c r="L4039" s="2"/>
      <c r="M4039" s="4">
        <v>2000</v>
      </c>
      <c r="N4039" s="2"/>
      <c r="O4039" s="4">
        <v>0</v>
      </c>
      <c r="P4039" s="2"/>
      <c r="Q4039" s="4">
        <f t="shared" si="112"/>
        <v>2000</v>
      </c>
      <c r="T4039" s="14"/>
    </row>
    <row r="4040" spans="1:20" ht="11.85" customHeight="1" x14ac:dyDescent="0.2">
      <c r="A4040" s="3" t="s">
        <v>1607</v>
      </c>
      <c r="C4040" s="2">
        <v>0</v>
      </c>
      <c r="D4040" s="2"/>
      <c r="E4040" s="2">
        <v>0</v>
      </c>
      <c r="F4040" s="2"/>
      <c r="G4040" s="2">
        <v>0</v>
      </c>
      <c r="H4040" s="2"/>
      <c r="I4040" s="2">
        <v>0</v>
      </c>
      <c r="J4040" s="2"/>
      <c r="K4040" s="4">
        <v>0</v>
      </c>
      <c r="L4040" s="2"/>
      <c r="M4040" s="4">
        <v>0</v>
      </c>
      <c r="N4040" s="2"/>
      <c r="O4040" s="4">
        <v>0</v>
      </c>
      <c r="P4040" s="2"/>
      <c r="Q4040" s="4">
        <f t="shared" si="112"/>
        <v>0</v>
      </c>
      <c r="T4040" s="14"/>
    </row>
    <row r="4041" spans="1:20" ht="11.85" customHeight="1" x14ac:dyDescent="0.2">
      <c r="A4041" s="3" t="s">
        <v>1608</v>
      </c>
      <c r="C4041" s="2">
        <v>0</v>
      </c>
      <c r="D4041" s="2"/>
      <c r="E4041" s="2">
        <v>0</v>
      </c>
      <c r="F4041" s="2"/>
      <c r="G4041" s="2">
        <v>0</v>
      </c>
      <c r="H4041" s="2"/>
      <c r="I4041" s="2">
        <v>0</v>
      </c>
      <c r="J4041" s="2"/>
      <c r="K4041" s="4">
        <v>0</v>
      </c>
      <c r="L4041" s="2"/>
      <c r="M4041" s="4">
        <v>0</v>
      </c>
      <c r="N4041" s="2"/>
      <c r="O4041" s="4">
        <v>0</v>
      </c>
      <c r="P4041" s="2"/>
      <c r="Q4041" s="4">
        <f t="shared" si="112"/>
        <v>0</v>
      </c>
      <c r="T4041" s="14"/>
    </row>
    <row r="4042" spans="1:20" ht="11.85" customHeight="1" x14ac:dyDescent="0.2">
      <c r="A4042" s="3" t="s">
        <v>1609</v>
      </c>
      <c r="C4042" s="2">
        <v>1150</v>
      </c>
      <c r="D4042" s="2"/>
      <c r="E4042" s="2">
        <v>1239</v>
      </c>
      <c r="F4042" s="2"/>
      <c r="G4042" s="2">
        <v>1471.5</v>
      </c>
      <c r="H4042" s="2"/>
      <c r="I4042" s="2">
        <v>1500</v>
      </c>
      <c r="J4042" s="2"/>
      <c r="K4042" s="4">
        <v>1500</v>
      </c>
      <c r="L4042" s="2"/>
      <c r="M4042" s="4">
        <v>1500</v>
      </c>
      <c r="N4042" s="2"/>
      <c r="O4042" s="4">
        <v>0</v>
      </c>
      <c r="P4042" s="2"/>
      <c r="Q4042" s="4">
        <f t="shared" si="112"/>
        <v>1500</v>
      </c>
      <c r="T4042" s="14"/>
    </row>
    <row r="4043" spans="1:20" ht="11.85" customHeight="1" x14ac:dyDescent="0.2">
      <c r="A4043" s="3" t="s">
        <v>1610</v>
      </c>
      <c r="C4043" s="2">
        <v>103</v>
      </c>
      <c r="D4043" s="2"/>
      <c r="E4043" s="2">
        <v>8.36</v>
      </c>
      <c r="F4043" s="2"/>
      <c r="G4043" s="2">
        <v>0.23</v>
      </c>
      <c r="H4043" s="2"/>
      <c r="I4043" s="2">
        <v>500</v>
      </c>
      <c r="J4043" s="2"/>
      <c r="K4043" s="4">
        <v>500</v>
      </c>
      <c r="L4043" s="2"/>
      <c r="M4043" s="4">
        <v>500</v>
      </c>
      <c r="N4043" s="2"/>
      <c r="O4043" s="4">
        <v>0</v>
      </c>
      <c r="P4043" s="2"/>
      <c r="Q4043" s="4">
        <f t="shared" si="112"/>
        <v>500</v>
      </c>
      <c r="T4043" s="14"/>
    </row>
    <row r="4044" spans="1:20" ht="11.85" customHeight="1" x14ac:dyDescent="0.2">
      <c r="A4044" s="3" t="s">
        <v>1611</v>
      </c>
      <c r="C4044" s="2">
        <v>300</v>
      </c>
      <c r="D4044" s="2"/>
      <c r="E4044" s="2">
        <v>400</v>
      </c>
      <c r="F4044" s="2"/>
      <c r="G4044" s="2">
        <v>300</v>
      </c>
      <c r="H4044" s="2"/>
      <c r="I4044" s="2">
        <v>400</v>
      </c>
      <c r="J4044" s="2"/>
      <c r="K4044" s="4">
        <v>400</v>
      </c>
      <c r="L4044" s="2"/>
      <c r="M4044" s="4">
        <v>550</v>
      </c>
      <c r="N4044" s="2"/>
      <c r="O4044" s="4">
        <v>0</v>
      </c>
      <c r="P4044" s="2"/>
      <c r="Q4044" s="4">
        <f t="shared" si="112"/>
        <v>550</v>
      </c>
      <c r="T4044" s="14"/>
    </row>
    <row r="4045" spans="1:20" ht="11.85" customHeight="1" x14ac:dyDescent="0.2">
      <c r="A4045" s="3" t="s">
        <v>1612</v>
      </c>
      <c r="C4045" s="2">
        <v>75</v>
      </c>
      <c r="D4045" s="2"/>
      <c r="E4045" s="2">
        <v>0</v>
      </c>
      <c r="F4045" s="2"/>
      <c r="G4045" s="2">
        <v>134.9</v>
      </c>
      <c r="H4045" s="2"/>
      <c r="I4045" s="2">
        <v>110</v>
      </c>
      <c r="J4045" s="2"/>
      <c r="K4045" s="4">
        <v>110</v>
      </c>
      <c r="L4045" s="2"/>
      <c r="M4045" s="4">
        <v>110</v>
      </c>
      <c r="N4045" s="2"/>
      <c r="O4045" s="4">
        <v>0</v>
      </c>
      <c r="P4045" s="2"/>
      <c r="Q4045" s="4">
        <f t="shared" si="112"/>
        <v>110</v>
      </c>
      <c r="T4045" s="14"/>
    </row>
    <row r="4046" spans="1:20" ht="11.85" hidden="1" customHeight="1" x14ac:dyDescent="0.2">
      <c r="A4046" s="3" t="s">
        <v>1613</v>
      </c>
      <c r="C4046" s="2">
        <v>0</v>
      </c>
      <c r="D4046" s="2"/>
      <c r="E4046" s="2">
        <v>0</v>
      </c>
      <c r="F4046" s="2"/>
      <c r="G4046" s="2">
        <v>0</v>
      </c>
      <c r="H4046" s="2"/>
      <c r="I4046" s="2">
        <v>0</v>
      </c>
      <c r="J4046" s="2"/>
      <c r="K4046" s="4">
        <v>0</v>
      </c>
      <c r="L4046" s="2"/>
      <c r="M4046" s="4">
        <v>0</v>
      </c>
      <c r="N4046" s="2"/>
      <c r="O4046" s="4">
        <v>0</v>
      </c>
      <c r="P4046" s="2"/>
      <c r="Q4046" s="4">
        <f t="shared" si="112"/>
        <v>0</v>
      </c>
      <c r="T4046" s="14"/>
    </row>
    <row r="4047" spans="1:20" ht="11.85" hidden="1" customHeight="1" x14ac:dyDescent="0.2">
      <c r="A4047" s="3" t="s">
        <v>1614</v>
      </c>
      <c r="C4047" s="2">
        <v>0</v>
      </c>
      <c r="D4047" s="2"/>
      <c r="E4047" s="2">
        <v>0</v>
      </c>
      <c r="F4047" s="2"/>
      <c r="G4047" s="2">
        <v>0</v>
      </c>
      <c r="H4047" s="2"/>
      <c r="I4047" s="2">
        <v>0</v>
      </c>
      <c r="J4047" s="2"/>
      <c r="K4047" s="4">
        <v>0</v>
      </c>
      <c r="L4047" s="2"/>
      <c r="M4047" s="4">
        <v>0</v>
      </c>
      <c r="N4047" s="2"/>
      <c r="O4047" s="4">
        <v>0</v>
      </c>
      <c r="P4047" s="2"/>
      <c r="Q4047" s="4">
        <f t="shared" si="112"/>
        <v>0</v>
      </c>
      <c r="T4047" s="14"/>
    </row>
    <row r="4048" spans="1:20" ht="11.85" customHeight="1" x14ac:dyDescent="0.2">
      <c r="A4048" s="3" t="s">
        <v>1615</v>
      </c>
      <c r="C4048" s="2">
        <v>711.5</v>
      </c>
      <c r="D4048" s="2"/>
      <c r="E4048" s="2">
        <v>673.06</v>
      </c>
      <c r="F4048" s="2"/>
      <c r="G4048" s="2">
        <v>670.64</v>
      </c>
      <c r="H4048" s="2"/>
      <c r="I4048" s="2">
        <v>700</v>
      </c>
      <c r="J4048" s="2"/>
      <c r="K4048" s="4">
        <v>700</v>
      </c>
      <c r="L4048" s="2"/>
      <c r="M4048" s="4">
        <v>700</v>
      </c>
      <c r="N4048" s="2"/>
      <c r="O4048" s="4">
        <v>0</v>
      </c>
      <c r="P4048" s="2"/>
      <c r="Q4048" s="4">
        <f t="shared" si="112"/>
        <v>700</v>
      </c>
      <c r="T4048" s="14"/>
    </row>
    <row r="4049" spans="1:20" ht="11.85" customHeight="1" x14ac:dyDescent="0.2">
      <c r="A4049" s="3" t="s">
        <v>1616</v>
      </c>
      <c r="C4049" s="15">
        <v>0</v>
      </c>
      <c r="D4049" s="2"/>
      <c r="E4049" s="15">
        <v>0</v>
      </c>
      <c r="F4049" s="2"/>
      <c r="G4049" s="15">
        <v>0</v>
      </c>
      <c r="H4049" s="2"/>
      <c r="I4049" s="15">
        <v>0</v>
      </c>
      <c r="J4049" s="2"/>
      <c r="K4049" s="16">
        <v>0</v>
      </c>
      <c r="L4049" s="2"/>
      <c r="M4049" s="16">
        <v>0</v>
      </c>
      <c r="N4049" s="2"/>
      <c r="O4049" s="16">
        <v>0</v>
      </c>
      <c r="P4049" s="2"/>
      <c r="Q4049" s="16">
        <f t="shared" si="112"/>
        <v>0</v>
      </c>
      <c r="T4049" s="14"/>
    </row>
    <row r="4050" spans="1:20" ht="11.85" customHeight="1" x14ac:dyDescent="0.2">
      <c r="A4050" s="3" t="s">
        <v>310</v>
      </c>
      <c r="C4050" s="2">
        <f>SUM(C4035:C4046)+SUM(C4047:C4049)</f>
        <v>5122.2800000000007</v>
      </c>
      <c r="D4050" s="2"/>
      <c r="E4050" s="2">
        <f>SUM(E4035:E4046)+SUM(E4047:E4049)</f>
        <v>6357.0399999999991</v>
      </c>
      <c r="F4050" s="2"/>
      <c r="G4050" s="2">
        <f>SUM(G4035:G4046)+SUM(G4047:G4049)</f>
        <v>5644.86</v>
      </c>
      <c r="H4050" s="2"/>
      <c r="I4050" s="2">
        <f>SUM(I4035:I4046)+SUM(I4047:I4049)</f>
        <v>10575</v>
      </c>
      <c r="J4050" s="2"/>
      <c r="K4050" s="4">
        <f>SUM(K4035:K4046)+SUM(K4047:K4049)</f>
        <v>10575</v>
      </c>
      <c r="L4050" s="2"/>
      <c r="M4050" s="4">
        <f>SUM(M4035:M4046)+SUM(M4047:M4049)</f>
        <v>11160</v>
      </c>
      <c r="N4050" s="2"/>
      <c r="O4050" s="4">
        <f>SUM(O4035:O4046)+SUM(O4047:O4049)</f>
        <v>0</v>
      </c>
      <c r="P4050" s="2"/>
      <c r="Q4050" s="4">
        <f>SUM(Q4035:Q4046)+SUM(Q4047:Q4049)</f>
        <v>11160</v>
      </c>
    </row>
    <row r="4051" spans="1:20" ht="11.85" customHeight="1" x14ac:dyDescent="0.2">
      <c r="D4051" s="2"/>
      <c r="F4051" s="2"/>
      <c r="H4051" s="2"/>
      <c r="J4051" s="2"/>
      <c r="L4051" s="2"/>
      <c r="N4051" s="2"/>
      <c r="P4051" s="2"/>
    </row>
    <row r="4052" spans="1:20" ht="11.85" customHeight="1" x14ac:dyDescent="0.2">
      <c r="A4052" s="3" t="s">
        <v>1617</v>
      </c>
      <c r="C4052" s="20">
        <v>0</v>
      </c>
      <c r="D4052" s="2"/>
      <c r="E4052" s="20">
        <v>0</v>
      </c>
      <c r="F4052" s="2"/>
      <c r="G4052" s="20">
        <v>0</v>
      </c>
      <c r="H4052" s="2"/>
      <c r="I4052" s="20">
        <v>0</v>
      </c>
      <c r="J4052" s="2"/>
      <c r="K4052" s="21">
        <v>0</v>
      </c>
      <c r="L4052" s="2"/>
      <c r="M4052" s="21">
        <v>0</v>
      </c>
      <c r="N4052" s="2"/>
      <c r="O4052" s="21">
        <v>0</v>
      </c>
      <c r="P4052" s="2"/>
      <c r="Q4052" s="21">
        <f>M4052+O4052</f>
        <v>0</v>
      </c>
    </row>
    <row r="4053" spans="1:20" ht="11.85" customHeight="1" x14ac:dyDescent="0.2">
      <c r="A4053" s="3" t="s">
        <v>1618</v>
      </c>
      <c r="C4053" s="15">
        <v>0</v>
      </c>
      <c r="D4053" s="2"/>
      <c r="E4053" s="15">
        <v>32490</v>
      </c>
      <c r="F4053" s="2"/>
      <c r="G4053" s="15">
        <v>0</v>
      </c>
      <c r="H4053" s="2"/>
      <c r="I4053" s="15">
        <v>0</v>
      </c>
      <c r="J4053" s="2"/>
      <c r="K4053" s="16">
        <v>0</v>
      </c>
      <c r="L4053" s="2"/>
      <c r="M4053" s="16">
        <v>0</v>
      </c>
      <c r="N4053" s="2"/>
      <c r="O4053" s="16">
        <v>0</v>
      </c>
      <c r="P4053" s="2"/>
      <c r="Q4053" s="16">
        <f>M4053+O4053</f>
        <v>0</v>
      </c>
    </row>
    <row r="4054" spans="1:20" ht="11.85" customHeight="1" x14ac:dyDescent="0.2">
      <c r="A4054" s="3" t="s">
        <v>313</v>
      </c>
      <c r="C4054" s="2">
        <f>SUM(C4052:C4053)</f>
        <v>0</v>
      </c>
      <c r="D4054" s="2"/>
      <c r="E4054" s="2">
        <f>SUM(E4052:E4053)</f>
        <v>32490</v>
      </c>
      <c r="F4054" s="2"/>
      <c r="G4054" s="2">
        <f>SUM(G4052:G4053)</f>
        <v>0</v>
      </c>
      <c r="H4054" s="2"/>
      <c r="I4054" s="2">
        <f>SUM(I4052:I4053)</f>
        <v>0</v>
      </c>
      <c r="J4054" s="2"/>
      <c r="K4054" s="4">
        <f>SUM(K4052:K4053)</f>
        <v>0</v>
      </c>
      <c r="L4054" s="2"/>
      <c r="M4054" s="4">
        <f>SUM(M4052:M4053)</f>
        <v>0</v>
      </c>
      <c r="N4054" s="2"/>
      <c r="O4054" s="4">
        <f>SUM(O4052:O4053)</f>
        <v>0</v>
      </c>
      <c r="P4054" s="2"/>
      <c r="Q4054" s="4">
        <f>SUM(Q4052:Q4053)</f>
        <v>0</v>
      </c>
    </row>
    <row r="4055" spans="1:20" ht="11.85" customHeight="1" x14ac:dyDescent="0.2"/>
    <row r="4056" spans="1:20" ht="11.85" customHeight="1" x14ac:dyDescent="0.2">
      <c r="D4056" s="2"/>
      <c r="F4056" s="2"/>
      <c r="H4056" s="2"/>
      <c r="J4056" s="2"/>
      <c r="L4056" s="2"/>
      <c r="N4056" s="2"/>
      <c r="P4056" s="2"/>
    </row>
    <row r="4057" spans="1:20" ht="11.85" customHeight="1" x14ac:dyDescent="0.2">
      <c r="A4057" s="3" t="s">
        <v>1619</v>
      </c>
      <c r="C4057" s="2">
        <f>C4021+C4032+C4050+C4054</f>
        <v>50787.8</v>
      </c>
      <c r="D4057" s="2"/>
      <c r="E4057" s="2">
        <f>E4021+E4032+E4050+E4054</f>
        <v>89972.74</v>
      </c>
      <c r="F4057" s="2"/>
      <c r="G4057" s="2">
        <f>G4021+G4032+G4050+G4054</f>
        <v>56090.44</v>
      </c>
      <c r="H4057" s="2"/>
      <c r="I4057" s="2">
        <f>I4021+I4032+I4050+I4054</f>
        <v>69395</v>
      </c>
      <c r="J4057" s="2"/>
      <c r="K4057" s="4">
        <f>K4021+K4032+K4050+K4054</f>
        <v>69395</v>
      </c>
      <c r="L4057" s="2"/>
      <c r="M4057" s="4">
        <f>M4021+M4032+M4050+M4054</f>
        <v>71816</v>
      </c>
      <c r="N4057" s="2"/>
      <c r="O4057" s="4">
        <f>O4021+O4032+O4050+O4054</f>
        <v>0</v>
      </c>
      <c r="P4057" s="2"/>
      <c r="Q4057" s="4">
        <f>Q4021+Q4032+Q4050+Q4054</f>
        <v>71816</v>
      </c>
      <c r="R4057" s="2"/>
      <c r="T4057" s="14"/>
    </row>
    <row r="4058" spans="1:20" ht="11.85" customHeight="1" x14ac:dyDescent="0.2">
      <c r="D4058" s="2"/>
      <c r="F4058" s="2"/>
      <c r="H4058" s="2"/>
      <c r="J4058" s="2"/>
      <c r="L4058" s="2"/>
      <c r="N4058" s="2"/>
      <c r="P4058" s="2"/>
    </row>
    <row r="4059" spans="1:20" ht="11.85" customHeight="1" x14ac:dyDescent="0.2">
      <c r="D4059" s="2"/>
      <c r="F4059" s="2"/>
      <c r="H4059" s="2"/>
      <c r="J4059" s="2"/>
      <c r="L4059" s="2"/>
      <c r="N4059" s="2"/>
      <c r="P4059" s="2"/>
    </row>
    <row r="4060" spans="1:20" ht="11.85" customHeight="1" x14ac:dyDescent="0.2">
      <c r="D4060" s="2"/>
      <c r="F4060" s="2"/>
      <c r="H4060" s="2"/>
      <c r="J4060" s="2"/>
      <c r="L4060" s="2"/>
      <c r="N4060" s="2"/>
      <c r="P4060" s="2"/>
    </row>
    <row r="4061" spans="1:20" ht="11.85" customHeight="1" x14ac:dyDescent="0.2">
      <c r="D4061" s="2"/>
      <c r="F4061" s="2"/>
      <c r="H4061" s="2"/>
      <c r="J4061" s="2"/>
      <c r="L4061" s="2"/>
      <c r="N4061" s="2"/>
      <c r="P4061" s="2"/>
    </row>
    <row r="4062" spans="1:20" ht="12" customHeight="1" x14ac:dyDescent="0.2">
      <c r="D4062" s="2"/>
      <c r="F4062" s="2"/>
      <c r="H4062" s="2"/>
      <c r="J4062" s="2"/>
      <c r="L4062" s="2"/>
      <c r="N4062" s="2"/>
      <c r="P4062" s="2"/>
    </row>
    <row r="4063" spans="1:20" ht="11.85" customHeight="1" x14ac:dyDescent="0.2">
      <c r="D4063" s="2"/>
      <c r="F4063" s="2"/>
      <c r="H4063" s="2"/>
      <c r="J4063" s="2"/>
      <c r="L4063" s="2"/>
      <c r="N4063" s="2"/>
      <c r="P4063" s="2"/>
    </row>
    <row r="4064" spans="1:20" ht="11.85" customHeight="1" x14ac:dyDescent="0.2">
      <c r="D4064" s="2"/>
      <c r="F4064" s="2"/>
      <c r="H4064" s="2"/>
      <c r="J4064" s="2"/>
      <c r="L4064" s="2"/>
      <c r="N4064" s="2"/>
      <c r="P4064" s="2"/>
    </row>
    <row r="4065" spans="1:20" ht="11.85" customHeight="1" x14ac:dyDescent="0.2">
      <c r="D4065" s="2"/>
      <c r="F4065" s="2"/>
      <c r="H4065" s="2"/>
      <c r="J4065" s="2"/>
      <c r="L4065" s="2"/>
      <c r="N4065" s="2"/>
      <c r="P4065" s="2"/>
    </row>
    <row r="4066" spans="1:20" ht="11.85" customHeight="1" x14ac:dyDescent="0.2">
      <c r="D4066" s="2"/>
      <c r="F4066" s="2"/>
      <c r="H4066" s="2"/>
      <c r="J4066" s="2"/>
      <c r="L4066" s="2"/>
      <c r="N4066" s="2"/>
      <c r="P4066" s="2"/>
    </row>
    <row r="4067" spans="1:20" ht="11.85" customHeight="1" x14ac:dyDescent="0.2">
      <c r="A4067" s="1"/>
      <c r="B4067" s="1"/>
      <c r="E4067" s="2" t="str">
        <f>$E$1</f>
        <v>CITY OF BRADY</v>
      </c>
    </row>
    <row r="4068" spans="1:20" ht="11.85" customHeight="1" x14ac:dyDescent="0.2">
      <c r="E4068" s="2" t="str">
        <f>$E$2</f>
        <v>BUDGET REPORT</v>
      </c>
    </row>
    <row r="4069" spans="1:20" ht="11.85" customHeight="1" x14ac:dyDescent="0.2">
      <c r="E4069" s="2" t="str">
        <f>$E$3</f>
        <v>FISCAL YEAR 2019 - 2020</v>
      </c>
    </row>
    <row r="4070" spans="1:20" ht="11.85" customHeight="1" x14ac:dyDescent="0.2">
      <c r="A4070" s="3" t="s">
        <v>1559</v>
      </c>
    </row>
    <row r="4071" spans="1:20" ht="11.85" customHeight="1" x14ac:dyDescent="0.2">
      <c r="A4071" s="3" t="s">
        <v>1620</v>
      </c>
    </row>
    <row r="4072" spans="1:20" ht="11.85" customHeight="1" x14ac:dyDescent="0.2">
      <c r="I4072" s="55" t="str">
        <f>$I$6</f>
        <v>(----- 2018-2019 ------)</v>
      </c>
      <c r="J4072" s="55"/>
      <c r="K4072" s="55"/>
      <c r="L4072" s="6"/>
      <c r="M4072" s="55" t="str">
        <f>$M$6</f>
        <v>2019-2020</v>
      </c>
      <c r="N4072" s="55"/>
      <c r="O4072" s="55"/>
      <c r="P4072" s="55"/>
      <c r="Q4072" s="55"/>
    </row>
    <row r="4073" spans="1:20" ht="11.85" customHeight="1" x14ac:dyDescent="0.2">
      <c r="C4073" s="7" t="str">
        <f>$C$7</f>
        <v>2015-2016</v>
      </c>
      <c r="D4073" s="6"/>
      <c r="E4073" s="7" t="str">
        <f>$E$7</f>
        <v>2016-2017</v>
      </c>
      <c r="F4073" s="6"/>
      <c r="G4073" s="7" t="str">
        <f>$G$7</f>
        <v>2017-2018</v>
      </c>
      <c r="H4073" s="6"/>
      <c r="I4073" s="7" t="s">
        <v>9</v>
      </c>
      <c r="J4073" s="6"/>
      <c r="K4073" s="8" t="str">
        <f>+$K$7</f>
        <v>PROJECTED</v>
      </c>
      <c r="L4073" s="6"/>
      <c r="M4073" s="8" t="str">
        <f>$M$7</f>
        <v>2019-2020</v>
      </c>
      <c r="N4073" s="6"/>
      <c r="O4073" s="8" t="str">
        <f>$O$7</f>
        <v>2019-2020</v>
      </c>
      <c r="P4073" s="6"/>
      <c r="Q4073" s="8" t="str">
        <f>$Q$7</f>
        <v>APPROVED</v>
      </c>
    </row>
    <row r="4074" spans="1:20" ht="11.85" customHeight="1" x14ac:dyDescent="0.2">
      <c r="A4074" s="9" t="s">
        <v>257</v>
      </c>
      <c r="C4074" s="10" t="s">
        <v>12</v>
      </c>
      <c r="D4074" s="6"/>
      <c r="E4074" s="10" t="s">
        <v>12</v>
      </c>
      <c r="F4074" s="6"/>
      <c r="G4074" s="10" t="s">
        <v>12</v>
      </c>
      <c r="H4074" s="6"/>
      <c r="I4074" s="10" t="s">
        <v>13</v>
      </c>
      <c r="J4074" s="6"/>
      <c r="K4074" s="11" t="s">
        <v>13</v>
      </c>
      <c r="L4074" s="6"/>
      <c r="M4074" s="11" t="str">
        <f>$M$8</f>
        <v>BASE</v>
      </c>
      <c r="N4074" s="6"/>
      <c r="O4074" s="11" t="str">
        <f>$O$8</f>
        <v>SUPPLEMENTAL</v>
      </c>
      <c r="P4074" s="6"/>
      <c r="Q4074" s="11" t="str">
        <f>$Q$8</f>
        <v>BUDGET</v>
      </c>
    </row>
    <row r="4075" spans="1:20" ht="11.85" customHeight="1" x14ac:dyDescent="0.2"/>
    <row r="4076" spans="1:20" ht="11.85" customHeight="1" x14ac:dyDescent="0.2">
      <c r="A4076" s="13" t="s">
        <v>258</v>
      </c>
    </row>
    <row r="4077" spans="1:20" ht="11.85" customHeight="1" x14ac:dyDescent="0.2">
      <c r="A4077" s="3" t="s">
        <v>1621</v>
      </c>
      <c r="C4077" s="2">
        <v>92490.65</v>
      </c>
      <c r="D4077" s="2"/>
      <c r="E4077" s="2">
        <v>106797.13</v>
      </c>
      <c r="F4077" s="2"/>
      <c r="G4077" s="2">
        <v>100169.35</v>
      </c>
      <c r="H4077" s="2"/>
      <c r="I4077" s="2">
        <v>129487</v>
      </c>
      <c r="J4077" s="2"/>
      <c r="K4077" s="4">
        <v>129487</v>
      </c>
      <c r="L4077" s="2"/>
      <c r="M4077" s="4">
        <v>134451</v>
      </c>
      <c r="N4077" s="2"/>
      <c r="O4077" s="4">
        <v>0</v>
      </c>
      <c r="P4077" s="2"/>
      <c r="Q4077" s="4">
        <f t="shared" ref="Q4077:Q4083" si="113">M4077+O4077</f>
        <v>134451</v>
      </c>
      <c r="T4077" s="14"/>
    </row>
    <row r="4078" spans="1:20" ht="11.85" customHeight="1" x14ac:dyDescent="0.2">
      <c r="A4078" s="3" t="s">
        <v>1622</v>
      </c>
      <c r="C4078" s="2">
        <v>20.85</v>
      </c>
      <c r="D4078" s="2"/>
      <c r="E4078" s="2">
        <v>61.2</v>
      </c>
      <c r="F4078" s="2"/>
      <c r="G4078" s="2">
        <v>105.41</v>
      </c>
      <c r="H4078" s="2"/>
      <c r="I4078" s="2">
        <v>200</v>
      </c>
      <c r="J4078" s="2"/>
      <c r="K4078" s="4">
        <v>200</v>
      </c>
      <c r="L4078" s="2"/>
      <c r="M4078" s="4">
        <v>200</v>
      </c>
      <c r="N4078" s="2"/>
      <c r="O4078" s="4">
        <v>0</v>
      </c>
      <c r="P4078" s="2"/>
      <c r="Q4078" s="4">
        <f t="shared" si="113"/>
        <v>200</v>
      </c>
      <c r="T4078" s="14"/>
    </row>
    <row r="4079" spans="1:20" ht="11.85" customHeight="1" x14ac:dyDescent="0.2">
      <c r="A4079" s="3" t="s">
        <v>1623</v>
      </c>
      <c r="C4079" s="2">
        <v>26941.06</v>
      </c>
      <c r="D4079" s="2"/>
      <c r="E4079" s="2">
        <v>27537</v>
      </c>
      <c r="F4079" s="2"/>
      <c r="G4079" s="2">
        <v>32396.560000000001</v>
      </c>
      <c r="H4079" s="2"/>
      <c r="I4079" s="2">
        <v>37380</v>
      </c>
      <c r="J4079" s="2"/>
      <c r="K4079" s="4">
        <v>37380</v>
      </c>
      <c r="L4079" s="2"/>
      <c r="M4079" s="4">
        <v>36179</v>
      </c>
      <c r="N4079" s="2"/>
      <c r="O4079" s="4">
        <v>0</v>
      </c>
      <c r="P4079" s="2"/>
      <c r="Q4079" s="4">
        <f t="shared" si="113"/>
        <v>36179</v>
      </c>
      <c r="T4079" s="14"/>
    </row>
    <row r="4080" spans="1:20" ht="11.85" customHeight="1" x14ac:dyDescent="0.2">
      <c r="A4080" s="3" t="s">
        <v>1624</v>
      </c>
      <c r="C4080" s="2">
        <v>9538.9500000000007</v>
      </c>
      <c r="D4080" s="2"/>
      <c r="E4080" s="2">
        <v>9924.67</v>
      </c>
      <c r="F4080" s="2"/>
      <c r="G4080" s="2">
        <v>10624.45</v>
      </c>
      <c r="H4080" s="2"/>
      <c r="I4080" s="2">
        <v>13754</v>
      </c>
      <c r="J4080" s="2"/>
      <c r="K4080" s="4">
        <v>13754</v>
      </c>
      <c r="L4080" s="2"/>
      <c r="M4080" s="4">
        <v>13718</v>
      </c>
      <c r="N4080" s="2"/>
      <c r="O4080" s="4">
        <v>0</v>
      </c>
      <c r="P4080" s="2"/>
      <c r="Q4080" s="4">
        <f t="shared" si="113"/>
        <v>13718</v>
      </c>
      <c r="T4080" s="14"/>
    </row>
    <row r="4081" spans="1:21" ht="11.85" customHeight="1" x14ac:dyDescent="0.2">
      <c r="A4081" s="3" t="s">
        <v>1625</v>
      </c>
      <c r="C4081" s="2">
        <v>344.38</v>
      </c>
      <c r="D4081" s="2"/>
      <c r="E4081" s="2">
        <v>276.75</v>
      </c>
      <c r="F4081" s="2"/>
      <c r="G4081" s="2">
        <v>262.57</v>
      </c>
      <c r="H4081" s="2"/>
      <c r="I4081" s="2">
        <v>353</v>
      </c>
      <c r="J4081" s="2"/>
      <c r="K4081" s="4">
        <v>353</v>
      </c>
      <c r="L4081" s="2"/>
      <c r="M4081" s="4">
        <v>336</v>
      </c>
      <c r="N4081" s="2"/>
      <c r="O4081" s="4">
        <v>0</v>
      </c>
      <c r="P4081" s="2"/>
      <c r="Q4081" s="4">
        <f t="shared" si="113"/>
        <v>336</v>
      </c>
      <c r="T4081" s="14"/>
    </row>
    <row r="4082" spans="1:21" ht="11.85" customHeight="1" x14ac:dyDescent="0.2">
      <c r="A4082" s="3" t="s">
        <v>1626</v>
      </c>
      <c r="C4082" s="2">
        <v>593.69000000000005</v>
      </c>
      <c r="D4082" s="2"/>
      <c r="E4082" s="2">
        <v>198.26</v>
      </c>
      <c r="F4082" s="2"/>
      <c r="G4082" s="2">
        <v>574.75</v>
      </c>
      <c r="H4082" s="2"/>
      <c r="I4082" s="2">
        <v>630</v>
      </c>
      <c r="J4082" s="2"/>
      <c r="K4082" s="4">
        <v>630</v>
      </c>
      <c r="L4082" s="2"/>
      <c r="M4082" s="4">
        <v>340</v>
      </c>
      <c r="N4082" s="2"/>
      <c r="O4082" s="4">
        <v>0</v>
      </c>
      <c r="P4082" s="2"/>
      <c r="Q4082" s="4">
        <f t="shared" si="113"/>
        <v>340</v>
      </c>
      <c r="R4082" s="4"/>
      <c r="T4082" s="14"/>
    </row>
    <row r="4083" spans="1:21" ht="11.85" customHeight="1" x14ac:dyDescent="0.2">
      <c r="A4083" s="3" t="s">
        <v>1627</v>
      </c>
      <c r="C4083" s="15">
        <v>6922.15</v>
      </c>
      <c r="D4083" s="2"/>
      <c r="E4083" s="15">
        <v>7972.69</v>
      </c>
      <c r="F4083" s="2"/>
      <c r="G4083" s="15">
        <v>7593.99</v>
      </c>
      <c r="H4083" s="2"/>
      <c r="I4083" s="15">
        <v>10149</v>
      </c>
      <c r="J4083" s="2"/>
      <c r="K4083" s="16">
        <v>10149</v>
      </c>
      <c r="L4083" s="2"/>
      <c r="M4083" s="16">
        <v>10503</v>
      </c>
      <c r="N4083" s="2"/>
      <c r="O4083" s="16">
        <v>0</v>
      </c>
      <c r="P4083" s="2"/>
      <c r="Q4083" s="16">
        <f t="shared" si="113"/>
        <v>10503</v>
      </c>
      <c r="T4083" s="14"/>
    </row>
    <row r="4084" spans="1:21" ht="11.85" customHeight="1" x14ac:dyDescent="0.2">
      <c r="A4084" s="3" t="s">
        <v>269</v>
      </c>
      <c r="C4084" s="2">
        <f>SUM(C4077:C4083)</f>
        <v>136851.73000000001</v>
      </c>
      <c r="D4084" s="2"/>
      <c r="E4084" s="2">
        <f>SUM(E4077:E4083)</f>
        <v>152767.70000000004</v>
      </c>
      <c r="F4084" s="2"/>
      <c r="G4084" s="2">
        <f>SUM(G4077:G4083)</f>
        <v>151727.08000000002</v>
      </c>
      <c r="H4084" s="2"/>
      <c r="I4084" s="2">
        <f>SUM(I4077:I4083)</f>
        <v>191953</v>
      </c>
      <c r="J4084" s="2"/>
      <c r="K4084" s="4">
        <f>SUM(K4077:K4083)</f>
        <v>191953</v>
      </c>
      <c r="L4084" s="2"/>
      <c r="M4084" s="4">
        <f>SUM(M4077:M4083)</f>
        <v>195727</v>
      </c>
      <c r="N4084" s="2"/>
      <c r="O4084" s="4">
        <f>SUM(O4077:O4083)</f>
        <v>0</v>
      </c>
      <c r="P4084" s="2"/>
      <c r="Q4084" s="4">
        <f>SUM(Q4077:Q4083)</f>
        <v>195727</v>
      </c>
      <c r="R4084" s="4"/>
      <c r="U4084" s="2"/>
    </row>
    <row r="4085" spans="1:21" ht="11.85" customHeight="1" x14ac:dyDescent="0.2">
      <c r="D4085" s="2"/>
      <c r="F4085" s="2"/>
      <c r="H4085" s="2"/>
      <c r="J4085" s="2"/>
      <c r="L4085" s="2"/>
      <c r="N4085" s="2"/>
      <c r="P4085" s="2"/>
    </row>
    <row r="4086" spans="1:21" ht="11.85" customHeight="1" x14ac:dyDescent="0.2">
      <c r="A4086" s="13" t="s">
        <v>270</v>
      </c>
      <c r="D4086" s="2"/>
      <c r="F4086" s="2"/>
      <c r="H4086" s="2"/>
      <c r="J4086" s="2"/>
      <c r="L4086" s="2"/>
      <c r="N4086" s="2"/>
      <c r="P4086" s="2"/>
    </row>
    <row r="4087" spans="1:21" ht="11.85" customHeight="1" x14ac:dyDescent="0.2">
      <c r="A4087" s="3" t="s">
        <v>1628</v>
      </c>
      <c r="C4087" s="2">
        <v>0</v>
      </c>
      <c r="D4087" s="2"/>
      <c r="E4087" s="2">
        <v>0</v>
      </c>
      <c r="F4087" s="2"/>
      <c r="G4087" s="2">
        <v>0</v>
      </c>
      <c r="H4087" s="2"/>
      <c r="I4087" s="2">
        <v>0</v>
      </c>
      <c r="J4087" s="2"/>
      <c r="K4087" s="4">
        <v>0</v>
      </c>
      <c r="L4087" s="2"/>
      <c r="M4087" s="4">
        <v>0</v>
      </c>
      <c r="N4087" s="2"/>
      <c r="O4087" s="4">
        <v>0</v>
      </c>
      <c r="P4087" s="2"/>
      <c r="Q4087" s="4">
        <f t="shared" ref="Q4087:Q4093" si="114">M4087+O4087</f>
        <v>0</v>
      </c>
      <c r="T4087" s="14"/>
    </row>
    <row r="4088" spans="1:21" ht="11.85" customHeight="1" x14ac:dyDescent="0.2">
      <c r="A4088" s="3" t="s">
        <v>1629</v>
      </c>
      <c r="C4088" s="2">
        <v>642.9</v>
      </c>
      <c r="D4088" s="2"/>
      <c r="E4088" s="2">
        <v>574.6</v>
      </c>
      <c r="F4088" s="2"/>
      <c r="G4088" s="2">
        <v>414.6</v>
      </c>
      <c r="H4088" s="2"/>
      <c r="I4088" s="2">
        <v>1000</v>
      </c>
      <c r="J4088" s="2"/>
      <c r="K4088" s="4">
        <v>1000</v>
      </c>
      <c r="L4088" s="2"/>
      <c r="M4088" s="4">
        <v>1000</v>
      </c>
      <c r="N4088" s="2"/>
      <c r="O4088" s="4">
        <v>0</v>
      </c>
      <c r="P4088" s="2"/>
      <c r="Q4088" s="4">
        <f t="shared" si="114"/>
        <v>1000</v>
      </c>
      <c r="T4088" s="14"/>
    </row>
    <row r="4089" spans="1:21" ht="11.85" customHeight="1" x14ac:dyDescent="0.2">
      <c r="A4089" s="3" t="s">
        <v>1630</v>
      </c>
      <c r="C4089" s="2">
        <v>0</v>
      </c>
      <c r="D4089" s="2"/>
      <c r="E4089" s="2">
        <v>0</v>
      </c>
      <c r="F4089" s="2"/>
      <c r="G4089" s="2">
        <v>0</v>
      </c>
      <c r="H4089" s="2"/>
      <c r="I4089" s="2">
        <v>0</v>
      </c>
      <c r="J4089" s="2"/>
      <c r="K4089" s="4">
        <v>0</v>
      </c>
      <c r="L4089" s="2"/>
      <c r="M4089" s="4">
        <v>0</v>
      </c>
      <c r="N4089" s="2"/>
      <c r="O4089" s="4">
        <v>0</v>
      </c>
      <c r="P4089" s="2"/>
      <c r="Q4089" s="4">
        <f t="shared" si="114"/>
        <v>0</v>
      </c>
      <c r="T4089" s="14"/>
    </row>
    <row r="4090" spans="1:21" ht="11.85" customHeight="1" x14ac:dyDescent="0.2">
      <c r="A4090" s="3" t="s">
        <v>1631</v>
      </c>
      <c r="C4090" s="2">
        <v>6839</v>
      </c>
      <c r="D4090" s="2"/>
      <c r="E4090" s="2">
        <v>5598.3</v>
      </c>
      <c r="F4090" s="2"/>
      <c r="G4090" s="2">
        <v>7794.6</v>
      </c>
      <c r="H4090" s="2"/>
      <c r="I4090" s="2">
        <v>7800</v>
      </c>
      <c r="J4090" s="2"/>
      <c r="K4090" s="4">
        <v>7800</v>
      </c>
      <c r="L4090" s="2"/>
      <c r="M4090" s="4">
        <v>7800</v>
      </c>
      <c r="N4090" s="2"/>
      <c r="O4090" s="4">
        <v>0</v>
      </c>
      <c r="P4090" s="2"/>
      <c r="Q4090" s="4">
        <f t="shared" si="114"/>
        <v>7800</v>
      </c>
      <c r="T4090" s="14"/>
    </row>
    <row r="4091" spans="1:21" ht="11.85" customHeight="1" x14ac:dyDescent="0.2">
      <c r="A4091" s="3" t="s">
        <v>1632</v>
      </c>
      <c r="C4091" s="2">
        <v>0</v>
      </c>
      <c r="D4091" s="2"/>
      <c r="E4091" s="2">
        <v>0</v>
      </c>
      <c r="F4091" s="2"/>
      <c r="G4091" s="2">
        <v>0</v>
      </c>
      <c r="H4091" s="2"/>
      <c r="I4091" s="2">
        <v>0</v>
      </c>
      <c r="J4091" s="2"/>
      <c r="K4091" s="4">
        <v>0</v>
      </c>
      <c r="L4091" s="2"/>
      <c r="M4091" s="4">
        <v>0</v>
      </c>
      <c r="N4091" s="2"/>
      <c r="O4091" s="4">
        <v>0</v>
      </c>
      <c r="P4091" s="2"/>
      <c r="Q4091" s="4">
        <f t="shared" si="114"/>
        <v>0</v>
      </c>
      <c r="T4091" s="14"/>
    </row>
    <row r="4092" spans="1:21" ht="11.85" customHeight="1" x14ac:dyDescent="0.2">
      <c r="A4092" s="3" t="s">
        <v>1633</v>
      </c>
      <c r="C4092" s="2">
        <v>45555.91</v>
      </c>
      <c r="D4092" s="2"/>
      <c r="E4092" s="2">
        <v>50464.71</v>
      </c>
      <c r="F4092" s="2"/>
      <c r="G4092" s="2">
        <v>51568.14</v>
      </c>
      <c r="H4092" s="2"/>
      <c r="I4092" s="2">
        <v>61000</v>
      </c>
      <c r="J4092" s="2"/>
      <c r="K4092" s="4">
        <v>61000</v>
      </c>
      <c r="L4092" s="2"/>
      <c r="M4092" s="4">
        <v>61000</v>
      </c>
      <c r="N4092" s="2"/>
      <c r="O4092" s="4">
        <v>0</v>
      </c>
      <c r="P4092" s="2"/>
      <c r="Q4092" s="4">
        <f t="shared" si="114"/>
        <v>61000</v>
      </c>
      <c r="T4092" s="14"/>
    </row>
    <row r="4093" spans="1:21" ht="11.85" customHeight="1" x14ac:dyDescent="0.2">
      <c r="A4093" s="3" t="s">
        <v>1634</v>
      </c>
      <c r="C4093" s="15">
        <v>7275.23</v>
      </c>
      <c r="D4093" s="2"/>
      <c r="E4093" s="15">
        <v>4357.5600000000004</v>
      </c>
      <c r="F4093" s="2"/>
      <c r="G4093" s="15">
        <v>4477.5600000000004</v>
      </c>
      <c r="H4093" s="2"/>
      <c r="I4093" s="15">
        <v>7205</v>
      </c>
      <c r="J4093" s="2"/>
      <c r="K4093" s="16">
        <v>7205</v>
      </c>
      <c r="L4093" s="2"/>
      <c r="M4093" s="16">
        <v>10000</v>
      </c>
      <c r="N4093" s="2"/>
      <c r="O4093" s="16">
        <v>0</v>
      </c>
      <c r="P4093" s="2"/>
      <c r="Q4093" s="16">
        <f t="shared" si="114"/>
        <v>10000</v>
      </c>
      <c r="T4093" s="14"/>
    </row>
    <row r="4094" spans="1:21" ht="11.85" customHeight="1" x14ac:dyDescent="0.2">
      <c r="A4094" s="3" t="s">
        <v>287</v>
      </c>
      <c r="C4094" s="2">
        <f>SUM(C4087:C4093)</f>
        <v>60313.040000000008</v>
      </c>
      <c r="D4094" s="2"/>
      <c r="E4094" s="2">
        <f>SUM(E4087:E4093)</f>
        <v>60995.17</v>
      </c>
      <c r="F4094" s="2"/>
      <c r="G4094" s="2">
        <f>SUM(G4087:G4093)</f>
        <v>64254.899999999994</v>
      </c>
      <c r="H4094" s="2"/>
      <c r="I4094" s="2">
        <f>SUM(I4087:I4093)</f>
        <v>77005</v>
      </c>
      <c r="J4094" s="2"/>
      <c r="K4094" s="4">
        <f>SUM(K4087:K4093)</f>
        <v>77005</v>
      </c>
      <c r="L4094" s="2"/>
      <c r="M4094" s="4">
        <f>SUM(M4087:M4093)</f>
        <v>79800</v>
      </c>
      <c r="N4094" s="2"/>
      <c r="O4094" s="4">
        <f>SUM(O4087:O4093)</f>
        <v>0</v>
      </c>
      <c r="P4094" s="2"/>
      <c r="Q4094" s="4">
        <f>SUM(Q4087:Q4093)</f>
        <v>79800</v>
      </c>
    </row>
    <row r="4095" spans="1:21" ht="11.85" customHeight="1" x14ac:dyDescent="0.2">
      <c r="D4095" s="2"/>
      <c r="F4095" s="2"/>
      <c r="H4095" s="2"/>
      <c r="J4095" s="2"/>
      <c r="L4095" s="2"/>
      <c r="N4095" s="2"/>
      <c r="P4095" s="2"/>
    </row>
    <row r="4096" spans="1:21" ht="11.85" customHeight="1" x14ac:dyDescent="0.2">
      <c r="A4096" s="3" t="s">
        <v>288</v>
      </c>
      <c r="D4096" s="2"/>
      <c r="F4096" s="2"/>
      <c r="H4096" s="2"/>
      <c r="J4096" s="2"/>
      <c r="L4096" s="2"/>
      <c r="N4096" s="2"/>
      <c r="P4096" s="2"/>
    </row>
    <row r="4097" spans="1:20" ht="11.85" customHeight="1" x14ac:dyDescent="0.2">
      <c r="A4097" s="3" t="s">
        <v>1635</v>
      </c>
      <c r="C4097" s="2">
        <v>488.07</v>
      </c>
      <c r="D4097" s="2"/>
      <c r="E4097" s="2">
        <v>-100</v>
      </c>
      <c r="F4097" s="2"/>
      <c r="G4097" s="2">
        <v>100</v>
      </c>
      <c r="H4097" s="2"/>
      <c r="I4097" s="2">
        <v>200</v>
      </c>
      <c r="J4097" s="2"/>
      <c r="K4097" s="4">
        <v>200</v>
      </c>
      <c r="L4097" s="2"/>
      <c r="M4097" s="4">
        <v>200</v>
      </c>
      <c r="N4097" s="2"/>
      <c r="O4097" s="4">
        <v>0</v>
      </c>
      <c r="P4097" s="2"/>
      <c r="Q4097" s="4">
        <f t="shared" ref="Q4097:Q4111" si="115">M4097+O4097</f>
        <v>200</v>
      </c>
      <c r="T4097" s="14"/>
    </row>
    <row r="4098" spans="1:20" ht="11.85" customHeight="1" x14ac:dyDescent="0.2">
      <c r="A4098" s="3" t="s">
        <v>1636</v>
      </c>
      <c r="C4098" s="2">
        <v>0</v>
      </c>
      <c r="D4098" s="2"/>
      <c r="E4098" s="2">
        <v>100</v>
      </c>
      <c r="F4098" s="2"/>
      <c r="G4098" s="2">
        <v>65</v>
      </c>
      <c r="H4098" s="2"/>
      <c r="I4098" s="2">
        <v>900</v>
      </c>
      <c r="J4098" s="2"/>
      <c r="K4098" s="4">
        <v>1071</v>
      </c>
      <c r="L4098" s="2"/>
      <c r="M4098" s="4">
        <v>1500</v>
      </c>
      <c r="N4098" s="2"/>
      <c r="O4098" s="4">
        <v>0</v>
      </c>
      <c r="P4098" s="2"/>
      <c r="Q4098" s="4">
        <f t="shared" si="115"/>
        <v>1500</v>
      </c>
      <c r="T4098" s="14"/>
    </row>
    <row r="4099" spans="1:20" ht="11.85" customHeight="1" x14ac:dyDescent="0.2">
      <c r="A4099" s="3" t="s">
        <v>1637</v>
      </c>
      <c r="C4099" s="2">
        <v>3767.19</v>
      </c>
      <c r="D4099" s="2"/>
      <c r="E4099" s="2">
        <v>4535.95</v>
      </c>
      <c r="F4099" s="2"/>
      <c r="G4099" s="2">
        <v>4652.78</v>
      </c>
      <c r="H4099" s="2"/>
      <c r="I4099" s="2">
        <v>6000</v>
      </c>
      <c r="J4099" s="2"/>
      <c r="K4099" s="4">
        <v>6000</v>
      </c>
      <c r="L4099" s="2"/>
      <c r="M4099" s="4">
        <v>6000</v>
      </c>
      <c r="N4099" s="2"/>
      <c r="O4099" s="4">
        <v>0</v>
      </c>
      <c r="P4099" s="2"/>
      <c r="Q4099" s="4">
        <f t="shared" si="115"/>
        <v>6000</v>
      </c>
      <c r="T4099" s="14"/>
    </row>
    <row r="4100" spans="1:20" ht="11.85" hidden="1" customHeight="1" x14ac:dyDescent="0.2">
      <c r="A4100" s="3" t="s">
        <v>1638</v>
      </c>
      <c r="C4100" s="2">
        <v>0</v>
      </c>
      <c r="D4100" s="2"/>
      <c r="E4100" s="2">
        <v>0</v>
      </c>
      <c r="F4100" s="2"/>
      <c r="G4100" s="2">
        <v>0</v>
      </c>
      <c r="H4100" s="2"/>
      <c r="I4100" s="2">
        <v>0</v>
      </c>
      <c r="J4100" s="2"/>
      <c r="K4100" s="4">
        <v>0</v>
      </c>
      <c r="L4100" s="2"/>
      <c r="M4100" s="4">
        <v>0</v>
      </c>
      <c r="N4100" s="2"/>
      <c r="O4100" s="4">
        <v>0</v>
      </c>
      <c r="P4100" s="2"/>
      <c r="Q4100" s="4">
        <f t="shared" si="115"/>
        <v>0</v>
      </c>
      <c r="T4100" s="14"/>
    </row>
    <row r="4101" spans="1:20" ht="11.85" hidden="1" customHeight="1" x14ac:dyDescent="0.2">
      <c r="A4101" s="3" t="s">
        <v>1639</v>
      </c>
      <c r="C4101" s="2">
        <v>0</v>
      </c>
      <c r="D4101" s="2"/>
      <c r="E4101" s="2">
        <v>0</v>
      </c>
      <c r="F4101" s="2"/>
      <c r="G4101" s="2">
        <v>0</v>
      </c>
      <c r="H4101" s="2"/>
      <c r="I4101" s="2">
        <v>0</v>
      </c>
      <c r="J4101" s="2"/>
      <c r="K4101" s="4">
        <v>0</v>
      </c>
      <c r="L4101" s="2"/>
      <c r="M4101" s="4">
        <v>0</v>
      </c>
      <c r="N4101" s="2"/>
      <c r="O4101" s="4">
        <v>0</v>
      </c>
      <c r="P4101" s="2"/>
      <c r="Q4101" s="4">
        <f t="shared" si="115"/>
        <v>0</v>
      </c>
      <c r="T4101" s="14"/>
    </row>
    <row r="4102" spans="1:20" ht="11.85" customHeight="1" x14ac:dyDescent="0.2">
      <c r="A4102" s="3" t="s">
        <v>1640</v>
      </c>
      <c r="C4102" s="2">
        <v>1738.46</v>
      </c>
      <c r="D4102" s="2"/>
      <c r="E4102" s="2">
        <v>1794.93</v>
      </c>
      <c r="F4102" s="2"/>
      <c r="G4102" s="2">
        <v>0</v>
      </c>
      <c r="H4102" s="2"/>
      <c r="I4102" s="2">
        <v>2000</v>
      </c>
      <c r="J4102" s="2"/>
      <c r="K4102" s="4">
        <v>1829</v>
      </c>
      <c r="L4102" s="2"/>
      <c r="M4102" s="4">
        <v>500</v>
      </c>
      <c r="N4102" s="2"/>
      <c r="O4102" s="4">
        <v>0</v>
      </c>
      <c r="P4102" s="2"/>
      <c r="Q4102" s="4">
        <f t="shared" si="115"/>
        <v>500</v>
      </c>
      <c r="T4102" s="14"/>
    </row>
    <row r="4103" spans="1:20" ht="11.85" customHeight="1" x14ac:dyDescent="0.2">
      <c r="A4103" s="3" t="s">
        <v>1641</v>
      </c>
      <c r="C4103" s="2">
        <v>1228.19</v>
      </c>
      <c r="D4103" s="2"/>
      <c r="E4103" s="2">
        <v>0</v>
      </c>
      <c r="F4103" s="2"/>
      <c r="G4103" s="2">
        <v>0</v>
      </c>
      <c r="H4103" s="2"/>
      <c r="I4103" s="2">
        <v>0</v>
      </c>
      <c r="J4103" s="2"/>
      <c r="K4103" s="4">
        <v>0</v>
      </c>
      <c r="L4103" s="2"/>
      <c r="M4103" s="4">
        <v>0</v>
      </c>
      <c r="N4103" s="2"/>
      <c r="O4103" s="4">
        <v>0</v>
      </c>
      <c r="P4103" s="2"/>
      <c r="Q4103" s="4">
        <f t="shared" si="115"/>
        <v>0</v>
      </c>
      <c r="T4103" s="14"/>
    </row>
    <row r="4104" spans="1:20" ht="11.85" customHeight="1" x14ac:dyDescent="0.2">
      <c r="A4104" s="3" t="s">
        <v>1642</v>
      </c>
      <c r="C4104" s="2">
        <v>0</v>
      </c>
      <c r="D4104" s="2"/>
      <c r="E4104" s="2">
        <v>0</v>
      </c>
      <c r="F4104" s="2"/>
      <c r="G4104" s="2">
        <v>46</v>
      </c>
      <c r="H4104" s="2"/>
      <c r="I4104" s="2">
        <v>0</v>
      </c>
      <c r="J4104" s="2"/>
      <c r="K4104" s="4">
        <v>0</v>
      </c>
      <c r="L4104" s="2"/>
      <c r="M4104" s="4">
        <v>0</v>
      </c>
      <c r="N4104" s="2"/>
      <c r="O4104" s="4">
        <v>0</v>
      </c>
      <c r="P4104" s="2"/>
      <c r="Q4104" s="4">
        <f t="shared" si="115"/>
        <v>0</v>
      </c>
      <c r="T4104" s="14"/>
    </row>
    <row r="4105" spans="1:20" ht="11.85" hidden="1" customHeight="1" x14ac:dyDescent="0.2">
      <c r="A4105" s="3" t="s">
        <v>1643</v>
      </c>
      <c r="C4105" s="2">
        <v>0</v>
      </c>
      <c r="D4105" s="2"/>
      <c r="E4105" s="2">
        <v>0</v>
      </c>
      <c r="F4105" s="2"/>
      <c r="G4105" s="2">
        <v>0</v>
      </c>
      <c r="H4105" s="2"/>
      <c r="I4105" s="2">
        <v>0</v>
      </c>
      <c r="J4105" s="2"/>
      <c r="K4105" s="4">
        <v>0</v>
      </c>
      <c r="L4105" s="2"/>
      <c r="M4105" s="4">
        <v>0</v>
      </c>
      <c r="N4105" s="2"/>
      <c r="O4105" s="4">
        <v>0</v>
      </c>
      <c r="P4105" s="2"/>
      <c r="Q4105" s="4">
        <f t="shared" si="115"/>
        <v>0</v>
      </c>
      <c r="T4105" s="14"/>
    </row>
    <row r="4106" spans="1:20" ht="11.85" customHeight="1" x14ac:dyDescent="0.2">
      <c r="A4106" s="3" t="s">
        <v>1644</v>
      </c>
      <c r="C4106" s="2">
        <v>231</v>
      </c>
      <c r="D4106" s="2"/>
      <c r="E4106" s="2">
        <v>36</v>
      </c>
      <c r="F4106" s="2"/>
      <c r="G4106" s="2">
        <v>304.16000000000003</v>
      </c>
      <c r="H4106" s="2"/>
      <c r="I4106" s="2">
        <v>200</v>
      </c>
      <c r="J4106" s="2"/>
      <c r="K4106" s="4">
        <v>200</v>
      </c>
      <c r="L4106" s="2"/>
      <c r="M4106" s="4">
        <v>200</v>
      </c>
      <c r="N4106" s="2"/>
      <c r="O4106" s="4">
        <v>0</v>
      </c>
      <c r="P4106" s="2"/>
      <c r="Q4106" s="4">
        <f t="shared" si="115"/>
        <v>200</v>
      </c>
      <c r="T4106" s="14"/>
    </row>
    <row r="4107" spans="1:20" ht="11.85" customHeight="1" x14ac:dyDescent="0.2">
      <c r="A4107" s="3" t="s">
        <v>1645</v>
      </c>
      <c r="C4107" s="2">
        <v>0</v>
      </c>
      <c r="D4107" s="2"/>
      <c r="E4107" s="2">
        <v>0</v>
      </c>
      <c r="F4107" s="2"/>
      <c r="G4107" s="2">
        <v>0</v>
      </c>
      <c r="H4107" s="2"/>
      <c r="I4107" s="2">
        <v>0</v>
      </c>
      <c r="J4107" s="2"/>
      <c r="K4107" s="4">
        <v>0</v>
      </c>
      <c r="L4107" s="2"/>
      <c r="M4107" s="4">
        <v>0</v>
      </c>
      <c r="N4107" s="2"/>
      <c r="O4107" s="4">
        <v>0</v>
      </c>
      <c r="P4107" s="2"/>
      <c r="Q4107" s="4">
        <f t="shared" si="115"/>
        <v>0</v>
      </c>
      <c r="T4107" s="14"/>
    </row>
    <row r="4108" spans="1:20" ht="11.85" customHeight="1" x14ac:dyDescent="0.2">
      <c r="A4108" s="3" t="s">
        <v>1646</v>
      </c>
      <c r="C4108" s="2">
        <v>0</v>
      </c>
      <c r="D4108" s="2"/>
      <c r="E4108" s="2">
        <v>0</v>
      </c>
      <c r="F4108" s="2"/>
      <c r="G4108" s="2">
        <v>0</v>
      </c>
      <c r="H4108" s="2"/>
      <c r="I4108" s="2">
        <v>0</v>
      </c>
      <c r="J4108" s="2"/>
      <c r="K4108" s="4">
        <v>0</v>
      </c>
      <c r="L4108" s="2"/>
      <c r="M4108" s="4">
        <v>0</v>
      </c>
      <c r="N4108" s="2"/>
      <c r="O4108" s="4">
        <v>0</v>
      </c>
      <c r="P4108" s="2"/>
      <c r="Q4108" s="4">
        <f t="shared" si="115"/>
        <v>0</v>
      </c>
      <c r="T4108" s="14"/>
    </row>
    <row r="4109" spans="1:20" ht="11.85" customHeight="1" x14ac:dyDescent="0.2">
      <c r="A4109" s="3" t="s">
        <v>1647</v>
      </c>
      <c r="C4109" s="2">
        <v>0</v>
      </c>
      <c r="D4109" s="2"/>
      <c r="E4109" s="2">
        <v>150</v>
      </c>
      <c r="F4109" s="2"/>
      <c r="G4109" s="2">
        <v>0</v>
      </c>
      <c r="H4109" s="2"/>
      <c r="I4109" s="2">
        <v>0</v>
      </c>
      <c r="J4109" s="2"/>
      <c r="K4109" s="4">
        <v>0</v>
      </c>
      <c r="L4109" s="2"/>
      <c r="M4109" s="4">
        <v>0</v>
      </c>
      <c r="N4109" s="2"/>
      <c r="O4109" s="4">
        <v>0</v>
      </c>
      <c r="P4109" s="2"/>
      <c r="Q4109" s="4">
        <f t="shared" si="115"/>
        <v>0</v>
      </c>
      <c r="T4109" s="14"/>
    </row>
    <row r="4110" spans="1:20" ht="11.85" hidden="1" customHeight="1" x14ac:dyDescent="0.2">
      <c r="A4110" s="3" t="s">
        <v>1648</v>
      </c>
      <c r="C4110" s="2">
        <v>0</v>
      </c>
      <c r="D4110" s="2"/>
      <c r="E4110" s="2">
        <v>0</v>
      </c>
      <c r="F4110" s="2"/>
      <c r="G4110" s="2">
        <v>0</v>
      </c>
      <c r="H4110" s="2"/>
      <c r="I4110" s="2">
        <v>0</v>
      </c>
      <c r="J4110" s="2"/>
      <c r="K4110" s="4">
        <v>0</v>
      </c>
      <c r="L4110" s="2"/>
      <c r="M4110" s="4">
        <v>0</v>
      </c>
      <c r="N4110" s="2"/>
      <c r="O4110" s="4">
        <v>0</v>
      </c>
      <c r="P4110" s="2"/>
      <c r="Q4110" s="4">
        <f t="shared" si="115"/>
        <v>0</v>
      </c>
      <c r="T4110" s="14"/>
    </row>
    <row r="4111" spans="1:20" ht="11.85" customHeight="1" x14ac:dyDescent="0.2">
      <c r="A4111" s="3" t="s">
        <v>1649</v>
      </c>
      <c r="C4111" s="15">
        <v>0</v>
      </c>
      <c r="D4111" s="2"/>
      <c r="E4111" s="15">
        <v>0</v>
      </c>
      <c r="F4111" s="2"/>
      <c r="G4111" s="15">
        <v>0</v>
      </c>
      <c r="H4111" s="2"/>
      <c r="I4111" s="15">
        <v>0</v>
      </c>
      <c r="J4111" s="2"/>
      <c r="K4111" s="16">
        <v>0</v>
      </c>
      <c r="L4111" s="2"/>
      <c r="M4111" s="16">
        <v>0</v>
      </c>
      <c r="N4111" s="2"/>
      <c r="O4111" s="16">
        <v>0</v>
      </c>
      <c r="P4111" s="2"/>
      <c r="Q4111" s="16">
        <f t="shared" si="115"/>
        <v>0</v>
      </c>
      <c r="T4111" s="14"/>
    </row>
    <row r="4112" spans="1:20" ht="11.85" customHeight="1" x14ac:dyDescent="0.2">
      <c r="A4112" s="3" t="s">
        <v>310</v>
      </c>
      <c r="C4112" s="2">
        <f>SUM(C4097:C4111)</f>
        <v>7452.91</v>
      </c>
      <c r="D4112" s="2"/>
      <c r="E4112" s="2">
        <f>SUM(E4097:E4111)</f>
        <v>6516.88</v>
      </c>
      <c r="F4112" s="2"/>
      <c r="G4112" s="2">
        <f>SUM(G4097:G4111)</f>
        <v>5167.9399999999996</v>
      </c>
      <c r="H4112" s="2"/>
      <c r="I4112" s="2">
        <f>SUM(I4097:I4111)</f>
        <v>9300</v>
      </c>
      <c r="J4112" s="2"/>
      <c r="K4112" s="4">
        <f>SUM(K4097:K4111)</f>
        <v>9300</v>
      </c>
      <c r="L4112" s="2"/>
      <c r="M4112" s="4">
        <f>SUM(M4097:M4111)</f>
        <v>8400</v>
      </c>
      <c r="N4112" s="2"/>
      <c r="O4112" s="4">
        <f>SUM(O4097:O4111)</f>
        <v>0</v>
      </c>
      <c r="P4112" s="2"/>
      <c r="Q4112" s="4">
        <f>SUM(Q4097:Q4111)</f>
        <v>8400</v>
      </c>
    </row>
    <row r="4113" spans="1:20" ht="11.85" customHeight="1" x14ac:dyDescent="0.2">
      <c r="D4113" s="2"/>
      <c r="F4113" s="2"/>
      <c r="H4113" s="2"/>
      <c r="J4113" s="2"/>
      <c r="L4113" s="2"/>
      <c r="M4113" s="21"/>
      <c r="N4113" s="2"/>
      <c r="P4113" s="2"/>
    </row>
    <row r="4114" spans="1:20" ht="11.85" customHeight="1" x14ac:dyDescent="0.2">
      <c r="A4114" s="3" t="s">
        <v>1650</v>
      </c>
      <c r="C4114" s="2">
        <f>C4084+C4094+C4112</f>
        <v>204617.68000000002</v>
      </c>
      <c r="D4114" s="2"/>
      <c r="E4114" s="2">
        <f>E4084+E4094+E4112</f>
        <v>220279.75000000006</v>
      </c>
      <c r="F4114" s="2"/>
      <c r="G4114" s="2">
        <f>G4084+G4094+G4112</f>
        <v>221149.92</v>
      </c>
      <c r="H4114" s="2"/>
      <c r="I4114" s="2">
        <f>I4084+I4094+I4112</f>
        <v>278258</v>
      </c>
      <c r="J4114" s="2"/>
      <c r="K4114" s="4">
        <f>K4084+K4094+K4112</f>
        <v>278258</v>
      </c>
      <c r="L4114" s="2"/>
      <c r="M4114" s="4">
        <f>M4084+M4094+M4112</f>
        <v>283927</v>
      </c>
      <c r="N4114" s="2"/>
      <c r="O4114" s="4">
        <f>O4084+O4094+O4112</f>
        <v>0</v>
      </c>
      <c r="P4114" s="2"/>
      <c r="Q4114" s="4">
        <f>Q4084+Q4094+Q4112</f>
        <v>283927</v>
      </c>
      <c r="R4114" s="2"/>
      <c r="T4114" s="14"/>
    </row>
    <row r="4115" spans="1:20" ht="11.85" customHeight="1" x14ac:dyDescent="0.2">
      <c r="D4115" s="2"/>
      <c r="F4115" s="2"/>
      <c r="H4115" s="2"/>
      <c r="J4115" s="2"/>
      <c r="L4115" s="2"/>
      <c r="N4115" s="2"/>
      <c r="P4115" s="2"/>
    </row>
    <row r="4116" spans="1:20" ht="11.85" customHeight="1" x14ac:dyDescent="0.2">
      <c r="D4116" s="2"/>
      <c r="F4116" s="2"/>
      <c r="H4116" s="2"/>
      <c r="J4116" s="2"/>
      <c r="L4116" s="2"/>
      <c r="N4116" s="2"/>
      <c r="P4116" s="2"/>
    </row>
    <row r="4117" spans="1:20" ht="11.85" customHeight="1" x14ac:dyDescent="0.2">
      <c r="D4117" s="2"/>
      <c r="F4117" s="2"/>
      <c r="H4117" s="2"/>
      <c r="J4117" s="2"/>
      <c r="L4117" s="2"/>
      <c r="N4117" s="2"/>
      <c r="P4117" s="2"/>
    </row>
    <row r="4118" spans="1:20" ht="11.85" customHeight="1" x14ac:dyDescent="0.2">
      <c r="D4118" s="2"/>
      <c r="F4118" s="2"/>
      <c r="H4118" s="2"/>
      <c r="J4118" s="2"/>
      <c r="L4118" s="2"/>
      <c r="N4118" s="2"/>
      <c r="P4118" s="2"/>
    </row>
    <row r="4119" spans="1:20" ht="11.85" customHeight="1" x14ac:dyDescent="0.2">
      <c r="D4119" s="2"/>
      <c r="F4119" s="2"/>
      <c r="H4119" s="2"/>
      <c r="J4119" s="2"/>
      <c r="L4119" s="2"/>
      <c r="N4119" s="2"/>
      <c r="P4119" s="2"/>
    </row>
    <row r="4120" spans="1:20" ht="11.85" customHeight="1" x14ac:dyDescent="0.2">
      <c r="D4120" s="2"/>
      <c r="F4120" s="2"/>
      <c r="H4120" s="2"/>
      <c r="J4120" s="2"/>
      <c r="L4120" s="2"/>
      <c r="N4120" s="2"/>
      <c r="P4120" s="2"/>
    </row>
    <row r="4121" spans="1:20" ht="11.85" customHeight="1" x14ac:dyDescent="0.2">
      <c r="D4121" s="2"/>
      <c r="F4121" s="2"/>
      <c r="H4121" s="2"/>
      <c r="J4121" s="2"/>
      <c r="L4121" s="2"/>
      <c r="N4121" s="2"/>
      <c r="P4121" s="2"/>
    </row>
    <row r="4122" spans="1:20" ht="11.85" customHeight="1" x14ac:dyDescent="0.2">
      <c r="D4122" s="2"/>
      <c r="F4122" s="2"/>
      <c r="H4122" s="2"/>
      <c r="J4122" s="2"/>
      <c r="L4122" s="2"/>
      <c r="N4122" s="2"/>
      <c r="P4122" s="2"/>
    </row>
    <row r="4123" spans="1:20" ht="11.85" customHeight="1" x14ac:dyDescent="0.2">
      <c r="D4123" s="2"/>
      <c r="F4123" s="2"/>
      <c r="H4123" s="2"/>
      <c r="J4123" s="2"/>
      <c r="L4123" s="2"/>
      <c r="N4123" s="2"/>
      <c r="P4123" s="2"/>
    </row>
    <row r="4124" spans="1:20" ht="11.85" customHeight="1" x14ac:dyDescent="0.2">
      <c r="D4124" s="2"/>
      <c r="F4124" s="2"/>
      <c r="H4124" s="2"/>
      <c r="J4124" s="2"/>
      <c r="L4124" s="2"/>
      <c r="N4124" s="2"/>
      <c r="P4124" s="2"/>
    </row>
    <row r="4125" spans="1:20" ht="11.85" customHeight="1" x14ac:dyDescent="0.2">
      <c r="D4125" s="2"/>
      <c r="F4125" s="2"/>
      <c r="H4125" s="2"/>
      <c r="J4125" s="2"/>
      <c r="L4125" s="2"/>
      <c r="N4125" s="2"/>
      <c r="P4125" s="2"/>
    </row>
    <row r="4126" spans="1:20" ht="11.85" customHeight="1" x14ac:dyDescent="0.2">
      <c r="D4126" s="2"/>
      <c r="F4126" s="2"/>
      <c r="H4126" s="2"/>
      <c r="J4126" s="2"/>
      <c r="L4126" s="2"/>
      <c r="N4126" s="2"/>
      <c r="P4126" s="2"/>
    </row>
    <row r="4127" spans="1:20" ht="11.85" customHeight="1" x14ac:dyDescent="0.2">
      <c r="D4127" s="2"/>
      <c r="F4127" s="2"/>
      <c r="H4127" s="2"/>
      <c r="J4127" s="2"/>
      <c r="L4127" s="2"/>
      <c r="N4127" s="2"/>
      <c r="P4127" s="2"/>
    </row>
    <row r="4128" spans="1:20" ht="11.85" customHeight="1" x14ac:dyDescent="0.2">
      <c r="D4128" s="2"/>
      <c r="F4128" s="2"/>
      <c r="H4128" s="2"/>
      <c r="J4128" s="2"/>
      <c r="L4128" s="2"/>
      <c r="N4128" s="2"/>
      <c r="P4128" s="2"/>
    </row>
    <row r="4129" spans="1:20" ht="11.85" customHeight="1" x14ac:dyDescent="0.2">
      <c r="D4129" s="2"/>
      <c r="F4129" s="2"/>
      <c r="H4129" s="2"/>
      <c r="J4129" s="2"/>
      <c r="L4129" s="2"/>
      <c r="N4129" s="2"/>
      <c r="P4129" s="2"/>
    </row>
    <row r="4130" spans="1:20" ht="11.85" customHeight="1" x14ac:dyDescent="0.2">
      <c r="D4130" s="2"/>
      <c r="F4130" s="2"/>
      <c r="H4130" s="2"/>
      <c r="J4130" s="2"/>
      <c r="L4130" s="2"/>
      <c r="N4130" s="2"/>
      <c r="P4130" s="2"/>
    </row>
    <row r="4131" spans="1:20" ht="11.85" customHeight="1" x14ac:dyDescent="0.2">
      <c r="A4131" s="1"/>
      <c r="B4131" s="1"/>
      <c r="E4131" s="2" t="str">
        <f>$E$1</f>
        <v>CITY OF BRADY</v>
      </c>
    </row>
    <row r="4132" spans="1:20" ht="11.85" customHeight="1" x14ac:dyDescent="0.2">
      <c r="E4132" s="2" t="str">
        <f>$E$2</f>
        <v>BUDGET REPORT</v>
      </c>
    </row>
    <row r="4133" spans="1:20" ht="11.85" customHeight="1" x14ac:dyDescent="0.2">
      <c r="E4133" s="2" t="str">
        <f>$E$3</f>
        <v>FISCAL YEAR 2019 - 2020</v>
      </c>
    </row>
    <row r="4134" spans="1:20" ht="11.85" customHeight="1" x14ac:dyDescent="0.2">
      <c r="A4134" s="3" t="s">
        <v>1559</v>
      </c>
    </row>
    <row r="4135" spans="1:20" ht="11.85" customHeight="1" x14ac:dyDescent="0.2">
      <c r="A4135" s="3" t="s">
        <v>1651</v>
      </c>
    </row>
    <row r="4136" spans="1:20" ht="11.85" customHeight="1" x14ac:dyDescent="0.2">
      <c r="I4136" s="55" t="str">
        <f>$I$6</f>
        <v>(----- 2018-2019 ------)</v>
      </c>
      <c r="J4136" s="55"/>
      <c r="K4136" s="55"/>
      <c r="L4136" s="6"/>
      <c r="M4136" s="55" t="str">
        <f>$M$6</f>
        <v>2019-2020</v>
      </c>
      <c r="N4136" s="55"/>
      <c r="O4136" s="55"/>
      <c r="P4136" s="55"/>
      <c r="Q4136" s="55"/>
    </row>
    <row r="4137" spans="1:20" ht="11.85" customHeight="1" x14ac:dyDescent="0.2">
      <c r="C4137" s="7" t="str">
        <f>$C$7</f>
        <v>2015-2016</v>
      </c>
      <c r="D4137" s="6"/>
      <c r="E4137" s="7" t="str">
        <f>$E$7</f>
        <v>2016-2017</v>
      </c>
      <c r="F4137" s="6"/>
      <c r="G4137" s="7" t="str">
        <f>$G$7</f>
        <v>2017-2018</v>
      </c>
      <c r="H4137" s="6"/>
      <c r="I4137" s="7" t="s">
        <v>9</v>
      </c>
      <c r="J4137" s="6"/>
      <c r="K4137" s="8" t="str">
        <f>+$K$7</f>
        <v>PROJECTED</v>
      </c>
      <c r="L4137" s="6"/>
      <c r="M4137" s="8" t="str">
        <f>$M$7</f>
        <v>2019-2020</v>
      </c>
      <c r="N4137" s="6"/>
      <c r="O4137" s="8" t="str">
        <f>$O$7</f>
        <v>2019-2020</v>
      </c>
      <c r="P4137" s="6"/>
      <c r="Q4137" s="8" t="str">
        <f>$Q$7</f>
        <v>APPROVED</v>
      </c>
    </row>
    <row r="4138" spans="1:20" ht="11.85" customHeight="1" x14ac:dyDescent="0.2">
      <c r="A4138" s="9" t="s">
        <v>257</v>
      </c>
      <c r="C4138" s="10" t="s">
        <v>12</v>
      </c>
      <c r="D4138" s="6"/>
      <c r="E4138" s="10" t="s">
        <v>12</v>
      </c>
      <c r="F4138" s="6"/>
      <c r="G4138" s="10" t="s">
        <v>12</v>
      </c>
      <c r="H4138" s="6"/>
      <c r="I4138" s="10" t="s">
        <v>13</v>
      </c>
      <c r="J4138" s="6"/>
      <c r="K4138" s="11" t="s">
        <v>13</v>
      </c>
      <c r="L4138" s="6"/>
      <c r="M4138" s="11" t="str">
        <f>$M$8</f>
        <v>BASE</v>
      </c>
      <c r="N4138" s="6"/>
      <c r="O4138" s="11" t="str">
        <f>$O$8</f>
        <v>SUPPLEMENTAL</v>
      </c>
      <c r="P4138" s="6"/>
      <c r="Q4138" s="11" t="str">
        <f>$Q$8</f>
        <v>BUDGET</v>
      </c>
    </row>
    <row r="4139" spans="1:20" ht="11.85" customHeight="1" x14ac:dyDescent="0.2"/>
    <row r="4140" spans="1:20" ht="11.85" customHeight="1" x14ac:dyDescent="0.2">
      <c r="A4140" s="13" t="s">
        <v>270</v>
      </c>
    </row>
    <row r="4141" spans="1:20" ht="11.85" customHeight="1" x14ac:dyDescent="0.2">
      <c r="A4141" s="3" t="s">
        <v>1652</v>
      </c>
      <c r="C4141" s="2">
        <v>19799.740000000002</v>
      </c>
      <c r="D4141" s="2"/>
      <c r="E4141" s="2">
        <v>20021.259999999998</v>
      </c>
      <c r="F4141" s="2"/>
      <c r="G4141" s="2">
        <v>20947.68</v>
      </c>
      <c r="H4141" s="2"/>
      <c r="I4141" s="2">
        <v>20000</v>
      </c>
      <c r="J4141" s="2"/>
      <c r="K4141" s="4">
        <v>20000</v>
      </c>
      <c r="L4141" s="2"/>
      <c r="M4141" s="4">
        <v>23000</v>
      </c>
      <c r="N4141" s="2"/>
      <c r="O4141" s="4">
        <v>0</v>
      </c>
      <c r="P4141" s="2"/>
      <c r="Q4141" s="4">
        <f t="shared" ref="Q4141:Q4150" si="116">M4141+O4141</f>
        <v>23000</v>
      </c>
      <c r="T4141" s="14"/>
    </row>
    <row r="4142" spans="1:20" ht="10.5" customHeight="1" x14ac:dyDescent="0.2">
      <c r="A4142" s="3" t="s">
        <v>1653</v>
      </c>
      <c r="C4142" s="2">
        <v>0</v>
      </c>
      <c r="D4142" s="2"/>
      <c r="E4142" s="2">
        <v>0</v>
      </c>
      <c r="F4142" s="2"/>
      <c r="G4142" s="2">
        <v>0</v>
      </c>
      <c r="H4142" s="2"/>
      <c r="I4142" s="2">
        <v>500</v>
      </c>
      <c r="J4142" s="2"/>
      <c r="K4142" s="4">
        <v>0</v>
      </c>
      <c r="L4142" s="2"/>
      <c r="M4142" s="4">
        <v>500</v>
      </c>
      <c r="N4142" s="2"/>
      <c r="O4142" s="4">
        <v>0</v>
      </c>
      <c r="P4142" s="2"/>
      <c r="Q4142" s="4">
        <f t="shared" si="116"/>
        <v>500</v>
      </c>
      <c r="T4142" s="14"/>
    </row>
    <row r="4143" spans="1:20" ht="11.85" hidden="1" customHeight="1" x14ac:dyDescent="0.2">
      <c r="A4143" s="3" t="s">
        <v>1654</v>
      </c>
      <c r="C4143" s="2">
        <v>0</v>
      </c>
      <c r="D4143" s="2"/>
      <c r="E4143" s="2">
        <v>0</v>
      </c>
      <c r="F4143" s="2"/>
      <c r="G4143" s="2">
        <v>0</v>
      </c>
      <c r="H4143" s="2"/>
      <c r="I4143" s="2">
        <v>0</v>
      </c>
      <c r="J4143" s="2"/>
      <c r="K4143" s="4">
        <v>0</v>
      </c>
      <c r="L4143" s="2"/>
      <c r="M4143" s="4">
        <v>0</v>
      </c>
      <c r="N4143" s="2"/>
      <c r="O4143" s="4">
        <v>0</v>
      </c>
      <c r="P4143" s="2"/>
      <c r="Q4143" s="4">
        <f t="shared" si="116"/>
        <v>0</v>
      </c>
      <c r="T4143" s="14"/>
    </row>
    <row r="4144" spans="1:20" ht="11.85" customHeight="1" x14ac:dyDescent="0.2">
      <c r="A4144" s="3" t="s">
        <v>1655</v>
      </c>
      <c r="C4144" s="2">
        <v>6914.36</v>
      </c>
      <c r="D4144" s="2"/>
      <c r="E4144" s="2">
        <v>7035.84</v>
      </c>
      <c r="F4144" s="2"/>
      <c r="G4144" s="2">
        <v>7242.08</v>
      </c>
      <c r="H4144" s="2"/>
      <c r="I4144" s="2">
        <v>7600</v>
      </c>
      <c r="J4144" s="2"/>
      <c r="K4144" s="4">
        <v>7600</v>
      </c>
      <c r="L4144" s="2"/>
      <c r="M4144" s="4">
        <v>7600</v>
      </c>
      <c r="N4144" s="2"/>
      <c r="O4144" s="4">
        <v>0</v>
      </c>
      <c r="P4144" s="2"/>
      <c r="Q4144" s="4">
        <f t="shared" si="116"/>
        <v>7600</v>
      </c>
      <c r="T4144" s="14"/>
    </row>
    <row r="4145" spans="1:21" ht="11.85" customHeight="1" x14ac:dyDescent="0.2">
      <c r="A4145" s="3" t="s">
        <v>1656</v>
      </c>
      <c r="C4145" s="2">
        <v>4390.25</v>
      </c>
      <c r="D4145" s="2"/>
      <c r="E4145" s="2">
        <v>4128.83</v>
      </c>
      <c r="F4145" s="2"/>
      <c r="G4145" s="2">
        <v>4126.21</v>
      </c>
      <c r="H4145" s="2"/>
      <c r="I4145" s="2">
        <v>3600</v>
      </c>
      <c r="J4145" s="2"/>
      <c r="K4145" s="4">
        <v>3600</v>
      </c>
      <c r="L4145" s="2"/>
      <c r="M4145" s="4">
        <v>3600</v>
      </c>
      <c r="N4145" s="2"/>
      <c r="O4145" s="4">
        <v>0</v>
      </c>
      <c r="P4145" s="2"/>
      <c r="Q4145" s="4">
        <f t="shared" si="116"/>
        <v>3600</v>
      </c>
      <c r="T4145" s="14"/>
    </row>
    <row r="4146" spans="1:21" ht="11.85" customHeight="1" x14ac:dyDescent="0.2">
      <c r="A4146" s="3" t="s">
        <v>1657</v>
      </c>
      <c r="C4146" s="2">
        <v>0</v>
      </c>
      <c r="D4146" s="2"/>
      <c r="E4146" s="2">
        <v>0</v>
      </c>
      <c r="F4146" s="2"/>
      <c r="G4146" s="2">
        <v>0</v>
      </c>
      <c r="H4146" s="2"/>
      <c r="I4146" s="2">
        <v>4000</v>
      </c>
      <c r="J4146" s="2"/>
      <c r="K4146" s="4">
        <v>2000</v>
      </c>
      <c r="L4146" s="2"/>
      <c r="M4146" s="4">
        <v>0</v>
      </c>
      <c r="N4146" s="2"/>
      <c r="O4146" s="4">
        <v>0</v>
      </c>
      <c r="P4146" s="2"/>
      <c r="Q4146" s="4">
        <f t="shared" si="116"/>
        <v>0</v>
      </c>
      <c r="T4146" s="14"/>
    </row>
    <row r="4147" spans="1:21" ht="11.85" customHeight="1" x14ac:dyDescent="0.2">
      <c r="A4147" s="3" t="s">
        <v>1658</v>
      </c>
      <c r="C4147" s="2">
        <v>26747.97</v>
      </c>
      <c r="D4147" s="2"/>
      <c r="E4147" s="2">
        <v>8114.41</v>
      </c>
      <c r="F4147" s="2"/>
      <c r="G4147" s="2">
        <v>13463.65</v>
      </c>
      <c r="H4147" s="2"/>
      <c r="I4147" s="2">
        <v>24000</v>
      </c>
      <c r="J4147" s="2"/>
      <c r="K4147" s="4">
        <v>24000</v>
      </c>
      <c r="L4147" s="2"/>
      <c r="M4147" s="4">
        <v>28500</v>
      </c>
      <c r="N4147" s="2"/>
      <c r="O4147" s="4">
        <v>0</v>
      </c>
      <c r="P4147" s="2"/>
      <c r="Q4147" s="4">
        <f t="shared" si="116"/>
        <v>28500</v>
      </c>
      <c r="T4147" s="14"/>
    </row>
    <row r="4148" spans="1:21" ht="11.85" customHeight="1" x14ac:dyDescent="0.2">
      <c r="A4148" s="3" t="s">
        <v>1659</v>
      </c>
      <c r="C4148" s="20">
        <v>1136.5</v>
      </c>
      <c r="D4148" s="2"/>
      <c r="E4148" s="20">
        <v>890.71</v>
      </c>
      <c r="F4148" s="2"/>
      <c r="G4148" s="20">
        <v>1060.45</v>
      </c>
      <c r="H4148" s="2"/>
      <c r="I4148" s="20">
        <v>1000</v>
      </c>
      <c r="J4148" s="2"/>
      <c r="K4148" s="21">
        <v>1000</v>
      </c>
      <c r="L4148" s="2"/>
      <c r="M4148" s="21">
        <v>1000</v>
      </c>
      <c r="N4148" s="2"/>
      <c r="O4148" s="21">
        <v>0</v>
      </c>
      <c r="P4148" s="2"/>
      <c r="Q4148" s="21">
        <f>M4148+O4148</f>
        <v>1000</v>
      </c>
      <c r="T4148" s="14"/>
    </row>
    <row r="4149" spans="1:21" ht="11.85" customHeight="1" x14ac:dyDescent="0.2">
      <c r="A4149" s="3" t="s">
        <v>1660</v>
      </c>
      <c r="C4149" s="20">
        <v>40830</v>
      </c>
      <c r="D4149" s="2"/>
      <c r="E4149" s="20">
        <v>43250</v>
      </c>
      <c r="F4149" s="2"/>
      <c r="G4149" s="20">
        <v>45100</v>
      </c>
      <c r="H4149" s="2"/>
      <c r="I4149" s="20">
        <v>56200</v>
      </c>
      <c r="J4149" s="2"/>
      <c r="K4149" s="21">
        <v>56200</v>
      </c>
      <c r="L4149" s="2"/>
      <c r="M4149" s="21">
        <v>61000</v>
      </c>
      <c r="N4149" s="2"/>
      <c r="O4149" s="21">
        <v>0</v>
      </c>
      <c r="P4149" s="2"/>
      <c r="Q4149" s="21">
        <f>M4149+O4149</f>
        <v>61000</v>
      </c>
      <c r="T4149" s="14"/>
    </row>
    <row r="4150" spans="1:21" ht="11.85" customHeight="1" x14ac:dyDescent="0.2">
      <c r="A4150" s="3" t="s">
        <v>1661</v>
      </c>
      <c r="C4150" s="15">
        <v>0</v>
      </c>
      <c r="D4150" s="2"/>
      <c r="E4150" s="15">
        <v>0</v>
      </c>
      <c r="F4150" s="2"/>
      <c r="G4150" s="15">
        <v>0</v>
      </c>
      <c r="H4150" s="2"/>
      <c r="I4150" s="15">
        <v>36000</v>
      </c>
      <c r="J4150" s="2"/>
      <c r="K4150" s="16">
        <v>26700</v>
      </c>
      <c r="L4150" s="2"/>
      <c r="M4150" s="16">
        <v>27000</v>
      </c>
      <c r="N4150" s="2"/>
      <c r="O4150" s="16">
        <v>0</v>
      </c>
      <c r="P4150" s="2"/>
      <c r="Q4150" s="16">
        <f t="shared" si="116"/>
        <v>27000</v>
      </c>
      <c r="T4150" s="14"/>
    </row>
    <row r="4151" spans="1:21" ht="11.85" customHeight="1" x14ac:dyDescent="0.2">
      <c r="A4151" s="3" t="s">
        <v>287</v>
      </c>
      <c r="C4151" s="2">
        <f>SUM(C4141:C4150)</f>
        <v>99818.82</v>
      </c>
      <c r="D4151" s="2"/>
      <c r="E4151" s="2">
        <f>SUM(E4141:E4150)</f>
        <v>83441.049999999988</v>
      </c>
      <c r="F4151" s="2"/>
      <c r="G4151" s="2">
        <f>SUM(G4141:G4150)</f>
        <v>91940.07</v>
      </c>
      <c r="H4151" s="2"/>
      <c r="I4151" s="2">
        <f>SUM(I4141:I4150)</f>
        <v>152900</v>
      </c>
      <c r="J4151" s="2"/>
      <c r="K4151" s="4">
        <f>SUM(K4141:K4150)</f>
        <v>141100</v>
      </c>
      <c r="L4151" s="2"/>
      <c r="M4151" s="4">
        <f>SUM(M4141:M4150)</f>
        <v>152200</v>
      </c>
      <c r="N4151" s="2"/>
      <c r="O4151" s="4">
        <f>SUM(O4141:O4150)</f>
        <v>0</v>
      </c>
      <c r="P4151" s="2"/>
      <c r="Q4151" s="4">
        <f>SUM(Q4141:Q4150)</f>
        <v>152200</v>
      </c>
      <c r="R4151" s="2"/>
      <c r="U4151" s="2"/>
    </row>
    <row r="4152" spans="1:21" ht="11.85" customHeight="1" x14ac:dyDescent="0.2">
      <c r="D4152" s="2"/>
      <c r="F4152" s="2"/>
      <c r="H4152" s="2"/>
      <c r="J4152" s="2"/>
      <c r="L4152" s="2"/>
      <c r="N4152" s="2"/>
      <c r="P4152" s="2"/>
    </row>
    <row r="4153" spans="1:21" ht="11.85" customHeight="1" x14ac:dyDescent="0.2">
      <c r="A4153" s="13" t="s">
        <v>288</v>
      </c>
      <c r="D4153" s="2"/>
      <c r="F4153" s="2"/>
      <c r="H4153" s="2"/>
      <c r="J4153" s="2"/>
      <c r="L4153" s="2"/>
      <c r="N4153" s="2"/>
      <c r="P4153" s="2"/>
    </row>
    <row r="4154" spans="1:21" ht="11.85" customHeight="1" x14ac:dyDescent="0.2">
      <c r="A4154" s="3" t="s">
        <v>1662</v>
      </c>
      <c r="C4154" s="2">
        <v>1223.69</v>
      </c>
      <c r="D4154" s="2"/>
      <c r="E4154" s="2">
        <v>671.65</v>
      </c>
      <c r="F4154" s="2"/>
      <c r="G4154" s="2">
        <v>2086.15</v>
      </c>
      <c r="H4154" s="2"/>
      <c r="I4154" s="2">
        <v>2500</v>
      </c>
      <c r="J4154" s="2"/>
      <c r="K4154" s="4">
        <v>2500</v>
      </c>
      <c r="L4154" s="2"/>
      <c r="M4154" s="4">
        <v>2500</v>
      </c>
      <c r="N4154" s="2"/>
      <c r="O4154" s="4">
        <v>0</v>
      </c>
      <c r="P4154" s="2"/>
      <c r="Q4154" s="4">
        <f t="shared" ref="Q4154:Q4164" si="117">M4154+O4154</f>
        <v>2500</v>
      </c>
      <c r="T4154" s="14"/>
    </row>
    <row r="4155" spans="1:21" ht="11.85" customHeight="1" x14ac:dyDescent="0.2">
      <c r="A4155" s="3" t="s">
        <v>1663</v>
      </c>
      <c r="C4155" s="2">
        <v>15616.04</v>
      </c>
      <c r="D4155" s="2"/>
      <c r="E4155" s="2">
        <v>16200</v>
      </c>
      <c r="F4155" s="2"/>
      <c r="G4155" s="2">
        <v>15992.2</v>
      </c>
      <c r="H4155" s="2"/>
      <c r="I4155" s="2">
        <v>20000</v>
      </c>
      <c r="J4155" s="2"/>
      <c r="K4155" s="4">
        <v>20000</v>
      </c>
      <c r="L4155" s="2"/>
      <c r="M4155" s="4">
        <v>18000</v>
      </c>
      <c r="N4155" s="2"/>
      <c r="O4155" s="4">
        <v>0</v>
      </c>
      <c r="P4155" s="2"/>
      <c r="Q4155" s="4">
        <f t="shared" si="117"/>
        <v>18000</v>
      </c>
      <c r="T4155" s="14"/>
    </row>
    <row r="4156" spans="1:21" ht="11.85" customHeight="1" x14ac:dyDescent="0.2">
      <c r="A4156" s="3" t="s">
        <v>1664</v>
      </c>
      <c r="C4156" s="2">
        <v>5340.08</v>
      </c>
      <c r="D4156" s="2"/>
      <c r="E4156" s="2">
        <v>3390.11</v>
      </c>
      <c r="F4156" s="2"/>
      <c r="G4156" s="2">
        <v>3331.63</v>
      </c>
      <c r="H4156" s="2"/>
      <c r="I4156" s="2">
        <v>10000</v>
      </c>
      <c r="J4156" s="2"/>
      <c r="K4156" s="4">
        <v>10000</v>
      </c>
      <c r="L4156" s="2"/>
      <c r="M4156" s="4">
        <v>10000</v>
      </c>
      <c r="N4156" s="2"/>
      <c r="O4156" s="4">
        <v>0</v>
      </c>
      <c r="P4156" s="2"/>
      <c r="Q4156" s="4">
        <f t="shared" si="117"/>
        <v>10000</v>
      </c>
      <c r="T4156" s="14"/>
    </row>
    <row r="4157" spans="1:21" ht="11.85" customHeight="1" x14ac:dyDescent="0.2">
      <c r="A4157" s="3" t="s">
        <v>1665</v>
      </c>
      <c r="C4157" s="2">
        <v>0</v>
      </c>
      <c r="D4157" s="2"/>
      <c r="E4157" s="2">
        <v>0</v>
      </c>
      <c r="F4157" s="2"/>
      <c r="G4157" s="2">
        <v>5583.97</v>
      </c>
      <c r="H4157" s="2"/>
      <c r="I4157" s="2">
        <v>1200</v>
      </c>
      <c r="J4157" s="2"/>
      <c r="K4157" s="4">
        <v>1200</v>
      </c>
      <c r="L4157" s="2"/>
      <c r="M4157" s="4">
        <v>0</v>
      </c>
      <c r="N4157" s="2"/>
      <c r="O4157" s="4">
        <v>0</v>
      </c>
      <c r="P4157" s="2"/>
      <c r="Q4157" s="4">
        <f t="shared" si="117"/>
        <v>0</v>
      </c>
      <c r="T4157" s="14"/>
    </row>
    <row r="4158" spans="1:21" ht="11.85" customHeight="1" x14ac:dyDescent="0.2">
      <c r="A4158" s="3" t="s">
        <v>1666</v>
      </c>
      <c r="C4158" s="2">
        <v>4237.13</v>
      </c>
      <c r="D4158" s="2"/>
      <c r="E4158" s="2">
        <v>3292.11</v>
      </c>
      <c r="F4158" s="2"/>
      <c r="G4158" s="2">
        <v>3138.69</v>
      </c>
      <c r="H4158" s="2"/>
      <c r="I4158" s="2">
        <v>4600</v>
      </c>
      <c r="J4158" s="2"/>
      <c r="K4158" s="4">
        <v>4600</v>
      </c>
      <c r="L4158" s="2"/>
      <c r="M4158" s="4">
        <v>4600</v>
      </c>
      <c r="N4158" s="2"/>
      <c r="O4158" s="4">
        <v>0</v>
      </c>
      <c r="P4158" s="2"/>
      <c r="Q4158" s="4">
        <f t="shared" si="117"/>
        <v>4600</v>
      </c>
      <c r="T4158" s="14"/>
    </row>
    <row r="4159" spans="1:21" ht="11.85" hidden="1" customHeight="1" x14ac:dyDescent="0.2">
      <c r="A4159" s="3" t="s">
        <v>1667</v>
      </c>
      <c r="C4159" s="2">
        <v>0</v>
      </c>
      <c r="D4159" s="2"/>
      <c r="E4159" s="2">
        <v>0</v>
      </c>
      <c r="F4159" s="2"/>
      <c r="G4159" s="2">
        <v>0</v>
      </c>
      <c r="H4159" s="2"/>
      <c r="I4159" s="2">
        <v>0</v>
      </c>
      <c r="J4159" s="2"/>
      <c r="K4159" s="4">
        <v>0</v>
      </c>
      <c r="L4159" s="2"/>
      <c r="M4159" s="4">
        <v>0</v>
      </c>
      <c r="N4159" s="2"/>
      <c r="O4159" s="4">
        <v>0</v>
      </c>
      <c r="P4159" s="2"/>
      <c r="Q4159" s="4">
        <f t="shared" si="117"/>
        <v>0</v>
      </c>
      <c r="T4159" s="14"/>
    </row>
    <row r="4160" spans="1:21" ht="11.85" customHeight="1" x14ac:dyDescent="0.2">
      <c r="A4160" s="3" t="s">
        <v>1668</v>
      </c>
      <c r="C4160" s="2">
        <v>13596.67</v>
      </c>
      <c r="D4160" s="2"/>
      <c r="E4160" s="2">
        <v>20758.18</v>
      </c>
      <c r="F4160" s="2"/>
      <c r="G4160" s="2">
        <v>26506.639999999999</v>
      </c>
      <c r="H4160" s="2"/>
      <c r="I4160" s="2">
        <v>28000</v>
      </c>
      <c r="J4160" s="2"/>
      <c r="K4160" s="4">
        <v>28000</v>
      </c>
      <c r="L4160" s="2"/>
      <c r="M4160" s="4">
        <v>30000</v>
      </c>
      <c r="N4160" s="2"/>
      <c r="O4160" s="4">
        <v>0</v>
      </c>
      <c r="P4160" s="2"/>
      <c r="Q4160" s="4">
        <f t="shared" si="117"/>
        <v>30000</v>
      </c>
      <c r="T4160" s="14"/>
    </row>
    <row r="4161" spans="1:20" ht="11.85" hidden="1" customHeight="1" x14ac:dyDescent="0.2">
      <c r="A4161" s="3" t="s">
        <v>1669</v>
      </c>
      <c r="C4161" s="2">
        <v>0</v>
      </c>
      <c r="D4161" s="2"/>
      <c r="E4161" s="2">
        <v>0</v>
      </c>
      <c r="F4161" s="2"/>
      <c r="G4161" s="2">
        <v>0</v>
      </c>
      <c r="H4161" s="2"/>
      <c r="I4161" s="2">
        <v>0</v>
      </c>
      <c r="J4161" s="2"/>
      <c r="K4161" s="4">
        <v>0</v>
      </c>
      <c r="L4161" s="2"/>
      <c r="M4161" s="4">
        <v>0</v>
      </c>
      <c r="N4161" s="2"/>
      <c r="O4161" s="4">
        <v>0</v>
      </c>
      <c r="P4161" s="2"/>
      <c r="Q4161" s="4">
        <f t="shared" si="117"/>
        <v>0</v>
      </c>
      <c r="T4161" s="14"/>
    </row>
    <row r="4162" spans="1:20" ht="11.85" customHeight="1" x14ac:dyDescent="0.2">
      <c r="A4162" s="3" t="s">
        <v>1670</v>
      </c>
      <c r="C4162" s="2">
        <v>-56.63</v>
      </c>
      <c r="D4162" s="52"/>
      <c r="E4162" s="2">
        <v>9.77</v>
      </c>
      <c r="F4162" s="52"/>
      <c r="G4162" s="2">
        <v>125.91</v>
      </c>
      <c r="H4162" s="52"/>
      <c r="I4162" s="2">
        <v>200</v>
      </c>
      <c r="J4162" s="53"/>
      <c r="K4162" s="4">
        <v>200</v>
      </c>
      <c r="L4162" s="53"/>
      <c r="M4162" s="4">
        <v>200</v>
      </c>
      <c r="N4162" s="53"/>
      <c r="O4162" s="4">
        <v>0</v>
      </c>
      <c r="P4162" s="53"/>
      <c r="Q4162" s="4">
        <f t="shared" si="117"/>
        <v>200</v>
      </c>
      <c r="T4162" s="14"/>
    </row>
    <row r="4163" spans="1:20" ht="11.85" customHeight="1" x14ac:dyDescent="0.2">
      <c r="A4163" s="3" t="s">
        <v>1671</v>
      </c>
      <c r="C4163" s="2">
        <v>2497</v>
      </c>
      <c r="D4163" s="2"/>
      <c r="E4163" s="2">
        <v>2620</v>
      </c>
      <c r="F4163" s="2"/>
      <c r="G4163" s="2">
        <v>4400</v>
      </c>
      <c r="H4163" s="2"/>
      <c r="I4163" s="2">
        <v>3500</v>
      </c>
      <c r="J4163" s="2"/>
      <c r="K4163" s="4">
        <v>3500</v>
      </c>
      <c r="L4163" s="2"/>
      <c r="M4163" s="4">
        <v>3500</v>
      </c>
      <c r="N4163" s="2"/>
      <c r="O4163" s="4">
        <v>0</v>
      </c>
      <c r="P4163" s="2"/>
      <c r="Q4163" s="4">
        <f t="shared" si="117"/>
        <v>3500</v>
      </c>
      <c r="T4163" s="14"/>
    </row>
    <row r="4164" spans="1:20" ht="11.85" customHeight="1" x14ac:dyDescent="0.2">
      <c r="A4164" s="3" t="s">
        <v>1672</v>
      </c>
      <c r="C4164" s="15">
        <v>585.12</v>
      </c>
      <c r="D4164" s="2"/>
      <c r="E4164" s="15">
        <v>376.21</v>
      </c>
      <c r="F4164" s="2"/>
      <c r="G4164" s="15">
        <v>158.88</v>
      </c>
      <c r="H4164" s="2"/>
      <c r="I4164" s="15">
        <v>5</v>
      </c>
      <c r="J4164" s="2"/>
      <c r="K4164" s="16">
        <v>5</v>
      </c>
      <c r="L4164" s="2"/>
      <c r="M4164" s="16">
        <v>0</v>
      </c>
      <c r="N4164" s="2"/>
      <c r="O4164" s="16">
        <v>0</v>
      </c>
      <c r="P4164" s="2"/>
      <c r="Q4164" s="16">
        <f t="shared" si="117"/>
        <v>0</v>
      </c>
      <c r="T4164" s="14"/>
    </row>
    <row r="4165" spans="1:20" ht="11.85" customHeight="1" x14ac:dyDescent="0.2">
      <c r="A4165" s="3" t="s">
        <v>310</v>
      </c>
      <c r="C4165" s="2">
        <f>SUM(C4154:C4164)</f>
        <v>43039.100000000006</v>
      </c>
      <c r="D4165" s="2"/>
      <c r="E4165" s="2">
        <f>SUM(E4154:E4164)</f>
        <v>47318.03</v>
      </c>
      <c r="F4165" s="2"/>
      <c r="G4165" s="2">
        <f>SUM(G4154:G4164)</f>
        <v>61324.07</v>
      </c>
      <c r="H4165" s="2"/>
      <c r="I4165" s="2">
        <f>SUM(I4154:I4164)</f>
        <v>70005</v>
      </c>
      <c r="J4165" s="2"/>
      <c r="K4165" s="4">
        <f>SUM(K4154:K4164)</f>
        <v>70005</v>
      </c>
      <c r="L4165" s="2"/>
      <c r="M4165" s="4">
        <f>SUM(M4154:M4164)</f>
        <v>68800</v>
      </c>
      <c r="N4165" s="2"/>
      <c r="O4165" s="4">
        <f>SUM(O4154:O4164)</f>
        <v>0</v>
      </c>
      <c r="P4165" s="2"/>
      <c r="Q4165" s="4">
        <f>SUM(Q4154:Q4164)</f>
        <v>68800</v>
      </c>
      <c r="R4165" s="4"/>
    </row>
    <row r="4166" spans="1:20" ht="11.85" customHeight="1" x14ac:dyDescent="0.2">
      <c r="D4166" s="2"/>
      <c r="F4166" s="2"/>
      <c r="H4166" s="2"/>
      <c r="J4166" s="2"/>
      <c r="L4166" s="2"/>
      <c r="N4166" s="2"/>
      <c r="P4166" s="2"/>
    </row>
    <row r="4167" spans="1:20" ht="11.85" customHeight="1" x14ac:dyDescent="0.2">
      <c r="A4167" s="3" t="s">
        <v>1673</v>
      </c>
      <c r="C4167" s="20">
        <v>0</v>
      </c>
      <c r="D4167" s="2"/>
      <c r="E4167" s="20">
        <v>86000</v>
      </c>
      <c r="F4167" s="2"/>
      <c r="G4167" s="20">
        <v>18014.509999999998</v>
      </c>
      <c r="H4167" s="2"/>
      <c r="I4167" s="20">
        <v>53000</v>
      </c>
      <c r="J4167" s="2"/>
      <c r="K4167" s="21">
        <v>121475</v>
      </c>
      <c r="L4167" s="2"/>
      <c r="M4167" s="21">
        <v>0</v>
      </c>
      <c r="N4167" s="2"/>
      <c r="O4167" s="21">
        <v>0</v>
      </c>
      <c r="P4167" s="2"/>
      <c r="Q4167" s="21">
        <f>M4167+O4167</f>
        <v>0</v>
      </c>
    </row>
    <row r="4168" spans="1:20" ht="11.85" customHeight="1" x14ac:dyDescent="0.2">
      <c r="A4168" s="3" t="s">
        <v>1674</v>
      </c>
      <c r="C4168" s="15">
        <v>0</v>
      </c>
      <c r="D4168" s="2"/>
      <c r="E4168" s="15">
        <v>0</v>
      </c>
      <c r="F4168" s="2"/>
      <c r="G4168" s="15">
        <v>0</v>
      </c>
      <c r="H4168" s="2"/>
      <c r="I4168" s="15">
        <v>0</v>
      </c>
      <c r="J4168" s="2"/>
      <c r="K4168" s="16">
        <v>0</v>
      </c>
      <c r="L4168" s="2"/>
      <c r="M4168" s="16">
        <v>0</v>
      </c>
      <c r="N4168" s="2"/>
      <c r="O4168" s="16">
        <v>0</v>
      </c>
      <c r="P4168" s="2"/>
      <c r="Q4168" s="16">
        <v>0</v>
      </c>
    </row>
    <row r="4169" spans="1:20" ht="11.85" customHeight="1" x14ac:dyDescent="0.2">
      <c r="A4169" s="3" t="s">
        <v>313</v>
      </c>
      <c r="C4169" s="2">
        <f>SUM(C4167:C4168)</f>
        <v>0</v>
      </c>
      <c r="D4169" s="2"/>
      <c r="E4169" s="2">
        <f>SUM(E4167:E4168)</f>
        <v>86000</v>
      </c>
      <c r="F4169" s="2"/>
      <c r="G4169" s="2">
        <f>SUM(G4167:G4168)</f>
        <v>18014.509999999998</v>
      </c>
      <c r="H4169" s="2"/>
      <c r="I4169" s="2">
        <f>SUM(I4167:I4168)</f>
        <v>53000</v>
      </c>
      <c r="J4169" s="2"/>
      <c r="K4169" s="4">
        <f>SUM(K4167:K4168)</f>
        <v>121475</v>
      </c>
      <c r="L4169" s="2"/>
      <c r="M4169" s="4">
        <f>SUM(M4167:M4168)</f>
        <v>0</v>
      </c>
      <c r="N4169" s="2"/>
      <c r="O4169" s="4">
        <f>SUM(O4167:O4168)</f>
        <v>0</v>
      </c>
      <c r="P4169" s="2"/>
      <c r="Q4169" s="4">
        <f>SUM(Q4167:Q4168)</f>
        <v>0</v>
      </c>
    </row>
    <row r="4170" spans="1:20" ht="11.85" customHeight="1" x14ac:dyDescent="0.2">
      <c r="D4170" s="2"/>
      <c r="F4170" s="2"/>
      <c r="H4170" s="2"/>
      <c r="J4170" s="2"/>
      <c r="L4170" s="2"/>
      <c r="N4170" s="2"/>
      <c r="P4170" s="2"/>
    </row>
    <row r="4171" spans="1:20" ht="11.85" customHeight="1" x14ac:dyDescent="0.2">
      <c r="A4171" s="13" t="s">
        <v>976</v>
      </c>
      <c r="D4171" s="2"/>
      <c r="F4171" s="2"/>
      <c r="H4171" s="2"/>
      <c r="J4171" s="2"/>
      <c r="L4171" s="2"/>
      <c r="N4171" s="2"/>
      <c r="P4171" s="2"/>
    </row>
    <row r="4172" spans="1:20" ht="11.85" customHeight="1" x14ac:dyDescent="0.2">
      <c r="A4172" s="3" t="s">
        <v>1675</v>
      </c>
      <c r="C4172" s="15">
        <v>57185.62</v>
      </c>
      <c r="D4172" s="2"/>
      <c r="E4172" s="15">
        <v>8856.99</v>
      </c>
      <c r="F4172" s="2"/>
      <c r="G4172" s="15">
        <v>4496.37</v>
      </c>
      <c r="H4172" s="2"/>
      <c r="I4172" s="15">
        <v>10000</v>
      </c>
      <c r="J4172" s="2"/>
      <c r="K4172" s="16">
        <v>19800</v>
      </c>
      <c r="L4172" s="2"/>
      <c r="M4172" s="16">
        <v>20000</v>
      </c>
      <c r="N4172" s="2"/>
      <c r="O4172" s="16">
        <v>0</v>
      </c>
      <c r="P4172" s="2"/>
      <c r="Q4172" s="16">
        <f>M4172+O4172</f>
        <v>20000</v>
      </c>
      <c r="T4172" s="14"/>
    </row>
    <row r="4173" spans="1:20" ht="11.85" customHeight="1" x14ac:dyDescent="0.2">
      <c r="A4173" s="3" t="s">
        <v>978</v>
      </c>
      <c r="C4173" s="2">
        <f>SUM(C4172:C4172)</f>
        <v>57185.62</v>
      </c>
      <c r="D4173" s="2"/>
      <c r="E4173" s="2">
        <f>SUM(E4172:E4172)</f>
        <v>8856.99</v>
      </c>
      <c r="F4173" s="2"/>
      <c r="G4173" s="2">
        <f>SUM(G4172:G4172)</f>
        <v>4496.37</v>
      </c>
      <c r="H4173" s="2"/>
      <c r="I4173" s="2">
        <f>SUM(I4172:I4172)</f>
        <v>10000</v>
      </c>
      <c r="J4173" s="2"/>
      <c r="K4173" s="4">
        <f>SUM(K4172:K4172)</f>
        <v>19800</v>
      </c>
      <c r="L4173" s="2"/>
      <c r="M4173" s="4">
        <f>SUM(M4172:M4172)</f>
        <v>20000</v>
      </c>
      <c r="N4173" s="2"/>
      <c r="O4173" s="4">
        <f>SUM(O4172:O4172)</f>
        <v>0</v>
      </c>
      <c r="P4173" s="2"/>
      <c r="Q4173" s="4">
        <f>SUM(Q4172:Q4172)</f>
        <v>20000</v>
      </c>
    </row>
    <row r="4174" spans="1:20" ht="11.85" customHeight="1" x14ac:dyDescent="0.2">
      <c r="D4174" s="2"/>
      <c r="F4174" s="2"/>
      <c r="H4174" s="2"/>
      <c r="J4174" s="2"/>
      <c r="L4174" s="2"/>
      <c r="N4174" s="2"/>
      <c r="P4174" s="2"/>
    </row>
    <row r="4175" spans="1:20" ht="11.85" customHeight="1" x14ac:dyDescent="0.2">
      <c r="A4175" s="13" t="s">
        <v>314</v>
      </c>
      <c r="D4175" s="2"/>
      <c r="F4175" s="2"/>
      <c r="H4175" s="2"/>
      <c r="J4175" s="2"/>
      <c r="L4175" s="2"/>
      <c r="N4175" s="2"/>
      <c r="P4175" s="2"/>
    </row>
    <row r="4176" spans="1:20" ht="11.85" customHeight="1" x14ac:dyDescent="0.2">
      <c r="A4176" s="3" t="s">
        <v>1676</v>
      </c>
      <c r="C4176" s="2">
        <v>5159.28</v>
      </c>
      <c r="D4176" s="2"/>
      <c r="E4176" s="2">
        <v>5368.2</v>
      </c>
      <c r="F4176" s="2"/>
      <c r="G4176" s="2">
        <v>5585.52</v>
      </c>
      <c r="H4176" s="2"/>
      <c r="I4176" s="2">
        <v>1000</v>
      </c>
      <c r="J4176" s="2"/>
      <c r="K4176" s="4">
        <v>1000</v>
      </c>
      <c r="L4176" s="2"/>
      <c r="M4176" s="4">
        <v>0</v>
      </c>
      <c r="N4176" s="2"/>
      <c r="O4176" s="4">
        <v>0</v>
      </c>
      <c r="P4176" s="2"/>
      <c r="Q4176" s="4">
        <f>M4176+O4176</f>
        <v>0</v>
      </c>
      <c r="T4176" s="14"/>
    </row>
    <row r="4177" spans="1:34" ht="11.85" customHeight="1" x14ac:dyDescent="0.2">
      <c r="A4177" s="3" t="s">
        <v>1677</v>
      </c>
      <c r="C4177" s="2">
        <v>0</v>
      </c>
      <c r="D4177" s="2"/>
      <c r="E4177" s="2">
        <v>0</v>
      </c>
      <c r="F4177" s="2"/>
      <c r="G4177" s="2">
        <v>0</v>
      </c>
      <c r="H4177" s="2"/>
      <c r="I4177" s="2">
        <v>0</v>
      </c>
      <c r="J4177" s="2"/>
      <c r="K4177" s="4">
        <v>0</v>
      </c>
      <c r="L4177" s="2"/>
      <c r="M4177" s="4">
        <v>0</v>
      </c>
      <c r="N4177" s="2"/>
      <c r="O4177" s="4">
        <v>0</v>
      </c>
      <c r="P4177" s="2"/>
      <c r="Q4177" s="4">
        <f>M4177+O4177</f>
        <v>0</v>
      </c>
    </row>
    <row r="4178" spans="1:34" ht="11.85" customHeight="1" x14ac:dyDescent="0.2">
      <c r="A4178" s="3" t="s">
        <v>1678</v>
      </c>
      <c r="C4178" s="15">
        <v>10640</v>
      </c>
      <c r="D4178" s="2"/>
      <c r="E4178" s="15">
        <v>0</v>
      </c>
      <c r="F4178" s="2"/>
      <c r="G4178" s="15">
        <v>0</v>
      </c>
      <c r="H4178" s="2"/>
      <c r="I4178" s="15">
        <v>0</v>
      </c>
      <c r="J4178" s="2"/>
      <c r="K4178" s="16">
        <v>0</v>
      </c>
      <c r="L4178" s="2"/>
      <c r="M4178" s="16">
        <v>0</v>
      </c>
      <c r="N4178" s="2"/>
      <c r="O4178" s="16">
        <v>0</v>
      </c>
      <c r="P4178" s="2"/>
      <c r="Q4178" s="16">
        <f>M4178+O4178</f>
        <v>0</v>
      </c>
    </row>
    <row r="4179" spans="1:34" ht="11.85" customHeight="1" x14ac:dyDescent="0.2">
      <c r="A4179" s="3" t="s">
        <v>318</v>
      </c>
      <c r="C4179" s="2">
        <f>SUM(C4176:C4178)</f>
        <v>15799.279999999999</v>
      </c>
      <c r="D4179" s="2"/>
      <c r="E4179" s="2">
        <f>SUM(E4176:E4178)</f>
        <v>5368.2</v>
      </c>
      <c r="F4179" s="2"/>
      <c r="G4179" s="2">
        <f>SUM(G4176:G4178)</f>
        <v>5585.52</v>
      </c>
      <c r="H4179" s="2"/>
      <c r="I4179" s="2">
        <f>SUM(I4176:I4178)</f>
        <v>1000</v>
      </c>
      <c r="J4179" s="2"/>
      <c r="K4179" s="4">
        <f>SUM(K4176:K4178)</f>
        <v>1000</v>
      </c>
      <c r="L4179" s="2"/>
      <c r="M4179" s="4">
        <f>SUM(M4176:M4178)</f>
        <v>0</v>
      </c>
      <c r="N4179" s="2"/>
      <c r="O4179" s="4">
        <f>SUM(O4176:O4178)</f>
        <v>0</v>
      </c>
      <c r="P4179" s="2"/>
      <c r="Q4179" s="4">
        <f>SUM(Q4176:Q4178)</f>
        <v>0</v>
      </c>
    </row>
    <row r="4180" spans="1:34" ht="11.85" customHeight="1" x14ac:dyDescent="0.2">
      <c r="D4180" s="2"/>
      <c r="F4180" s="2"/>
      <c r="H4180" s="2"/>
      <c r="J4180" s="2"/>
      <c r="L4180" s="2"/>
      <c r="N4180" s="2"/>
      <c r="P4180" s="2"/>
    </row>
    <row r="4181" spans="1:34" ht="11.85" customHeight="1" x14ac:dyDescent="0.2">
      <c r="A4181" s="3" t="s">
        <v>1679</v>
      </c>
      <c r="C4181" s="2">
        <f>C4151+C4165+C4169+C4173+C4179</f>
        <v>215842.82</v>
      </c>
      <c r="D4181" s="2"/>
      <c r="E4181" s="2">
        <f>E4151+E4165+E4169+E4173+E4179</f>
        <v>230984.27</v>
      </c>
      <c r="F4181" s="2"/>
      <c r="G4181" s="2">
        <f>G4151+G4165+G4169+G4173+G4179</f>
        <v>181360.54</v>
      </c>
      <c r="H4181" s="2"/>
      <c r="I4181" s="2">
        <f>I4151+I4165+I4169+I4173+I4179</f>
        <v>286905</v>
      </c>
      <c r="J4181" s="2"/>
      <c r="K4181" s="4">
        <f>K4151+K4165+K4169+K4173+K4179</f>
        <v>353380</v>
      </c>
      <c r="L4181" s="2"/>
      <c r="M4181" s="4">
        <f>M4151+M4165+M4169+M4173+M4179</f>
        <v>241000</v>
      </c>
      <c r="N4181" s="2"/>
      <c r="O4181" s="4">
        <f>O4151+O4165+O4169+O4173+O4179</f>
        <v>0</v>
      </c>
      <c r="P4181" s="2"/>
      <c r="Q4181" s="4">
        <f>Q4151+Q4165+Q4169+Q4173+Q4179</f>
        <v>241000</v>
      </c>
      <c r="R4181" s="2"/>
      <c r="T4181" s="14"/>
      <c r="U4181" s="2"/>
      <c r="V4181" s="2"/>
    </row>
    <row r="4182" spans="1:34" ht="11.85" customHeight="1" x14ac:dyDescent="0.2">
      <c r="D4182" s="2"/>
      <c r="F4182" s="2"/>
      <c r="H4182" s="2"/>
      <c r="J4182" s="2"/>
      <c r="L4182" s="2"/>
      <c r="N4182" s="2"/>
      <c r="P4182" s="2"/>
    </row>
    <row r="4183" spans="1:34" ht="11.85" customHeight="1" x14ac:dyDescent="0.2">
      <c r="D4183" s="2"/>
      <c r="F4183" s="2"/>
      <c r="H4183" s="2"/>
      <c r="J4183" s="2"/>
      <c r="L4183" s="2"/>
      <c r="N4183" s="2"/>
      <c r="P4183" s="2"/>
    </row>
    <row r="4184" spans="1:34" ht="11.85" customHeight="1" x14ac:dyDescent="0.2">
      <c r="D4184" s="2"/>
      <c r="F4184" s="2"/>
      <c r="H4184" s="2"/>
      <c r="J4184" s="2"/>
      <c r="L4184" s="2"/>
      <c r="N4184" s="2"/>
      <c r="P4184" s="2"/>
    </row>
    <row r="4185" spans="1:34" ht="11.85" customHeight="1" x14ac:dyDescent="0.2">
      <c r="D4185" s="2"/>
      <c r="F4185" s="2"/>
      <c r="H4185" s="2"/>
      <c r="J4185" s="2"/>
      <c r="L4185" s="2"/>
      <c r="N4185" s="2"/>
      <c r="P4185" s="2"/>
    </row>
    <row r="4186" spans="1:34" ht="11.85" customHeight="1" x14ac:dyDescent="0.2">
      <c r="D4186" s="2"/>
      <c r="F4186" s="2"/>
      <c r="H4186" s="2"/>
      <c r="J4186" s="2"/>
      <c r="L4186" s="2"/>
      <c r="N4186" s="2"/>
      <c r="P4186" s="2"/>
    </row>
    <row r="4187" spans="1:34" ht="11.85" customHeight="1" x14ac:dyDescent="0.2">
      <c r="D4187" s="2"/>
      <c r="F4187" s="2"/>
      <c r="H4187" s="2"/>
      <c r="J4187" s="2"/>
      <c r="L4187" s="2"/>
      <c r="N4187" s="2"/>
      <c r="P4187" s="2"/>
    </row>
    <row r="4188" spans="1:34" ht="11.85" customHeight="1" x14ac:dyDescent="0.2">
      <c r="D4188" s="2"/>
      <c r="F4188" s="2"/>
      <c r="H4188" s="2"/>
      <c r="J4188" s="2"/>
      <c r="L4188" s="2"/>
      <c r="N4188" s="2"/>
      <c r="P4188" s="2"/>
    </row>
    <row r="4189" spans="1:34" ht="11.85" customHeight="1" x14ac:dyDescent="0.2">
      <c r="D4189" s="2"/>
      <c r="F4189" s="2"/>
      <c r="H4189" s="2"/>
      <c r="J4189" s="2"/>
      <c r="L4189" s="2"/>
      <c r="N4189" s="2"/>
      <c r="P4189" s="2"/>
    </row>
    <row r="4190" spans="1:34" ht="11.85" customHeight="1" x14ac:dyDescent="0.2">
      <c r="D4190" s="2"/>
      <c r="F4190" s="2"/>
      <c r="H4190" s="2"/>
      <c r="J4190" s="2"/>
      <c r="L4190" s="2"/>
      <c r="N4190" s="2"/>
      <c r="P4190" s="2"/>
    </row>
    <row r="4191" spans="1:34" s="4" customFormat="1" ht="11.85" customHeight="1" x14ac:dyDescent="0.2">
      <c r="A4191" s="3"/>
      <c r="B4191" s="3"/>
      <c r="C4191" s="2"/>
      <c r="D4191" s="2"/>
      <c r="E4191" s="2"/>
      <c r="F4191" s="2"/>
      <c r="G4191" s="2"/>
      <c r="H4191" s="2"/>
      <c r="I4191" s="2"/>
      <c r="J4191" s="2"/>
      <c r="L4191" s="2"/>
      <c r="N4191" s="2"/>
      <c r="P4191" s="2"/>
      <c r="R4191" s="3"/>
      <c r="T4191" s="5"/>
      <c r="U4191" s="3"/>
      <c r="V4191" s="3"/>
      <c r="W4191" s="3"/>
      <c r="X4191" s="3"/>
      <c r="Y4191" s="3"/>
      <c r="Z4191" s="3"/>
      <c r="AA4191" s="3"/>
      <c r="AB4191" s="3"/>
      <c r="AC4191" s="3"/>
      <c r="AD4191" s="3"/>
      <c r="AE4191" s="3"/>
      <c r="AF4191" s="3"/>
      <c r="AG4191" s="3"/>
      <c r="AH4191" s="3"/>
    </row>
    <row r="4192" spans="1:34" s="4" customFormat="1" ht="11.85" customHeight="1" x14ac:dyDescent="0.2">
      <c r="A4192" s="3"/>
      <c r="B4192" s="3"/>
      <c r="C4192" s="2"/>
      <c r="D4192" s="2"/>
      <c r="E4192" s="2"/>
      <c r="F4192" s="2"/>
      <c r="G4192" s="2"/>
      <c r="H4192" s="2"/>
      <c r="I4192" s="2"/>
      <c r="J4192" s="2"/>
      <c r="L4192" s="2"/>
      <c r="N4192" s="2"/>
      <c r="P4192" s="2"/>
      <c r="R4192" s="3"/>
      <c r="T4192" s="5"/>
      <c r="U4192" s="3"/>
      <c r="V4192" s="3"/>
      <c r="W4192" s="3"/>
      <c r="X4192" s="3"/>
      <c r="Y4192" s="3"/>
      <c r="Z4192" s="3"/>
      <c r="AA4192" s="3"/>
      <c r="AB4192" s="3"/>
      <c r="AC4192" s="3"/>
      <c r="AD4192" s="3"/>
      <c r="AE4192" s="3"/>
      <c r="AF4192" s="3"/>
      <c r="AG4192" s="3"/>
      <c r="AH4192" s="3"/>
    </row>
    <row r="4193" spans="1:34" s="4" customFormat="1" ht="11.85" customHeight="1" x14ac:dyDescent="0.2">
      <c r="A4193" s="3"/>
      <c r="B4193" s="3"/>
      <c r="C4193" s="2"/>
      <c r="D4193" s="2"/>
      <c r="E4193" s="2"/>
      <c r="F4193" s="2"/>
      <c r="G4193" s="2"/>
      <c r="H4193" s="2"/>
      <c r="I4193" s="2"/>
      <c r="J4193" s="2"/>
      <c r="L4193" s="2"/>
      <c r="N4193" s="2"/>
      <c r="P4193" s="2"/>
      <c r="R4193" s="3"/>
      <c r="T4193" s="5"/>
      <c r="U4193" s="3"/>
      <c r="V4193" s="3"/>
      <c r="W4193" s="3"/>
      <c r="X4193" s="3"/>
      <c r="Y4193" s="3"/>
      <c r="Z4193" s="3"/>
      <c r="AA4193" s="3"/>
      <c r="AB4193" s="3"/>
      <c r="AC4193" s="3"/>
      <c r="AD4193" s="3"/>
      <c r="AE4193" s="3"/>
      <c r="AF4193" s="3"/>
      <c r="AG4193" s="3"/>
      <c r="AH4193" s="3"/>
    </row>
    <row r="4194" spans="1:34" s="4" customFormat="1" ht="11.85" customHeight="1" x14ac:dyDescent="0.2">
      <c r="A4194" s="3"/>
      <c r="B4194" s="3"/>
      <c r="C4194" s="2"/>
      <c r="D4194" s="2"/>
      <c r="E4194" s="2"/>
      <c r="F4194" s="2"/>
      <c r="G4194" s="2"/>
      <c r="H4194" s="2"/>
      <c r="I4194" s="2"/>
      <c r="J4194" s="2"/>
      <c r="L4194" s="2"/>
      <c r="N4194" s="2"/>
      <c r="P4194" s="2"/>
      <c r="R4194" s="3"/>
      <c r="T4194" s="5"/>
      <c r="U4194" s="3"/>
      <c r="V4194" s="3"/>
      <c r="W4194" s="3"/>
      <c r="X4194" s="3"/>
      <c r="Y4194" s="3"/>
      <c r="Z4194" s="3"/>
      <c r="AA4194" s="3"/>
      <c r="AB4194" s="3"/>
      <c r="AC4194" s="3"/>
      <c r="AD4194" s="3"/>
      <c r="AE4194" s="3"/>
      <c r="AF4194" s="3"/>
      <c r="AG4194" s="3"/>
      <c r="AH4194" s="3"/>
    </row>
    <row r="4195" spans="1:34" s="4" customFormat="1" ht="11.85" customHeight="1" x14ac:dyDescent="0.2">
      <c r="A4195" s="3"/>
      <c r="B4195" s="3"/>
      <c r="C4195" s="2"/>
      <c r="D4195" s="2"/>
      <c r="E4195" s="2"/>
      <c r="F4195" s="2"/>
      <c r="G4195" s="2"/>
      <c r="H4195" s="2"/>
      <c r="I4195" s="2"/>
      <c r="J4195" s="2"/>
      <c r="L4195" s="2"/>
      <c r="N4195" s="2"/>
      <c r="P4195" s="2"/>
      <c r="R4195" s="3"/>
      <c r="T4195" s="5"/>
      <c r="U4195" s="3"/>
      <c r="V4195" s="3"/>
      <c r="W4195" s="3"/>
      <c r="X4195" s="3"/>
      <c r="Y4195" s="3"/>
      <c r="Z4195" s="3"/>
      <c r="AA4195" s="3"/>
      <c r="AB4195" s="3"/>
      <c r="AC4195" s="3"/>
      <c r="AD4195" s="3"/>
      <c r="AE4195" s="3"/>
      <c r="AF4195" s="3"/>
      <c r="AG4195" s="3"/>
      <c r="AH4195" s="3"/>
    </row>
    <row r="4196" spans="1:34" s="4" customFormat="1" ht="11.85" customHeight="1" x14ac:dyDescent="0.2">
      <c r="A4196" s="3"/>
      <c r="B4196" s="3"/>
      <c r="C4196" s="2"/>
      <c r="D4196" s="2"/>
      <c r="E4196" s="2"/>
      <c r="F4196" s="2"/>
      <c r="G4196" s="2"/>
      <c r="H4196" s="2"/>
      <c r="I4196" s="2"/>
      <c r="J4196" s="2"/>
      <c r="L4196" s="2"/>
      <c r="N4196" s="2"/>
      <c r="P4196" s="2"/>
      <c r="R4196" s="3"/>
      <c r="T4196" s="5"/>
      <c r="U4196" s="3"/>
      <c r="V4196" s="3"/>
      <c r="W4196" s="3"/>
      <c r="X4196" s="3"/>
      <c r="Y4196" s="3"/>
      <c r="Z4196" s="3"/>
      <c r="AA4196" s="3"/>
      <c r="AB4196" s="3"/>
      <c r="AC4196" s="3"/>
      <c r="AD4196" s="3"/>
      <c r="AE4196" s="3"/>
      <c r="AF4196" s="3"/>
      <c r="AG4196" s="3"/>
      <c r="AH4196" s="3"/>
    </row>
    <row r="4197" spans="1:34" s="4" customFormat="1" ht="11.85" customHeight="1" x14ac:dyDescent="0.2">
      <c r="A4197" s="1"/>
      <c r="B4197" s="1"/>
      <c r="C4197" s="2"/>
      <c r="D4197" s="3"/>
      <c r="E4197" s="2" t="str">
        <f>$E$1</f>
        <v>CITY OF BRADY</v>
      </c>
      <c r="F4197" s="3"/>
      <c r="G4197" s="2"/>
      <c r="H4197" s="3"/>
      <c r="I4197" s="2"/>
      <c r="J4197" s="3"/>
      <c r="L4197" s="3"/>
      <c r="N4197" s="3"/>
      <c r="P4197" s="3"/>
      <c r="R4197" s="3"/>
      <c r="T4197" s="5"/>
      <c r="U4197" s="3"/>
      <c r="V4197" s="3"/>
      <c r="W4197" s="3"/>
      <c r="X4197" s="3"/>
      <c r="Y4197" s="3"/>
      <c r="Z4197" s="3"/>
      <c r="AA4197" s="3"/>
      <c r="AB4197" s="3"/>
      <c r="AC4197" s="3"/>
      <c r="AD4197" s="3"/>
      <c r="AE4197" s="3"/>
      <c r="AF4197" s="3"/>
      <c r="AG4197" s="3"/>
      <c r="AH4197" s="3"/>
    </row>
    <row r="4198" spans="1:34" s="4" customFormat="1" ht="11.85" customHeight="1" x14ac:dyDescent="0.2">
      <c r="A4198" s="3"/>
      <c r="B4198" s="3"/>
      <c r="C4198" s="2"/>
      <c r="D4198" s="3"/>
      <c r="E4198" s="2" t="str">
        <f>$E$2</f>
        <v>BUDGET REPORT</v>
      </c>
      <c r="F4198" s="3"/>
      <c r="G4198" s="2"/>
      <c r="H4198" s="3"/>
      <c r="I4198" s="2"/>
      <c r="J4198" s="3"/>
      <c r="L4198" s="3"/>
      <c r="N4198" s="3"/>
      <c r="P4198" s="3"/>
      <c r="R4198" s="3"/>
      <c r="T4198" s="5"/>
      <c r="U4198" s="3"/>
      <c r="V4198" s="3"/>
      <c r="W4198" s="3"/>
      <c r="X4198" s="3"/>
      <c r="Y4198" s="3"/>
      <c r="Z4198" s="3"/>
      <c r="AA4198" s="3"/>
      <c r="AB4198" s="3"/>
      <c r="AC4198" s="3"/>
      <c r="AD4198" s="3"/>
      <c r="AE4198" s="3"/>
      <c r="AF4198" s="3"/>
      <c r="AG4198" s="3"/>
      <c r="AH4198" s="3"/>
    </row>
    <row r="4199" spans="1:34" s="4" customFormat="1" ht="11.85" customHeight="1" x14ac:dyDescent="0.2">
      <c r="A4199" s="3"/>
      <c r="B4199" s="3"/>
      <c r="C4199" s="2"/>
      <c r="D4199" s="3"/>
      <c r="E4199" s="2" t="str">
        <f>$E$3</f>
        <v>FISCAL YEAR 2019 - 2020</v>
      </c>
      <c r="F4199" s="3"/>
      <c r="G4199" s="2"/>
      <c r="H4199" s="3"/>
      <c r="I4199" s="2"/>
      <c r="J4199" s="3"/>
      <c r="L4199" s="3"/>
      <c r="N4199" s="3"/>
      <c r="P4199" s="3"/>
      <c r="R4199" s="3"/>
      <c r="T4199" s="5"/>
      <c r="U4199" s="3"/>
      <c r="V4199" s="3"/>
      <c r="W4199" s="3"/>
      <c r="X4199" s="3"/>
      <c r="Y4199" s="3"/>
      <c r="Z4199" s="3"/>
      <c r="AA4199" s="3"/>
      <c r="AB4199" s="3"/>
      <c r="AC4199" s="3"/>
      <c r="AD4199" s="3"/>
      <c r="AE4199" s="3"/>
      <c r="AF4199" s="3"/>
      <c r="AG4199" s="3"/>
      <c r="AH4199" s="3"/>
    </row>
    <row r="4200" spans="1:34" s="4" customFormat="1" ht="11.85" customHeight="1" x14ac:dyDescent="0.2">
      <c r="A4200" s="3" t="s">
        <v>1559</v>
      </c>
      <c r="B4200" s="3"/>
      <c r="C4200" s="2"/>
      <c r="D4200" s="3"/>
      <c r="E4200" s="2"/>
      <c r="F4200" s="3"/>
      <c r="G4200" s="2"/>
      <c r="H4200" s="3"/>
      <c r="I4200" s="2"/>
      <c r="J4200" s="3"/>
      <c r="L4200" s="3"/>
      <c r="N4200" s="3"/>
      <c r="P4200" s="3"/>
      <c r="R4200" s="3"/>
      <c r="T4200" s="5"/>
      <c r="U4200" s="3"/>
      <c r="V4200" s="3"/>
      <c r="W4200" s="3"/>
      <c r="X4200" s="3"/>
      <c r="Y4200" s="3"/>
      <c r="Z4200" s="3"/>
      <c r="AA4200" s="3"/>
      <c r="AB4200" s="3"/>
      <c r="AC4200" s="3"/>
      <c r="AD4200" s="3"/>
      <c r="AE4200" s="3"/>
      <c r="AF4200" s="3"/>
      <c r="AG4200" s="3"/>
      <c r="AH4200" s="3"/>
    </row>
    <row r="4201" spans="1:34" s="4" customFormat="1" ht="11.85" customHeight="1" x14ac:dyDescent="0.2">
      <c r="A4201" s="3"/>
      <c r="B4201" s="3"/>
      <c r="C4201" s="2"/>
      <c r="D4201" s="3"/>
      <c r="E4201" s="2"/>
      <c r="F4201" s="3"/>
      <c r="G4201" s="2"/>
      <c r="H4201" s="3"/>
      <c r="I4201" s="2"/>
      <c r="J4201" s="3"/>
      <c r="L4201" s="3"/>
      <c r="N4201" s="3"/>
      <c r="P4201" s="3"/>
      <c r="R4201" s="3"/>
      <c r="T4201" s="5"/>
      <c r="U4201" s="3"/>
      <c r="V4201" s="3"/>
      <c r="W4201" s="3"/>
      <c r="X4201" s="3"/>
      <c r="Y4201" s="3"/>
      <c r="Z4201" s="3"/>
      <c r="AA4201" s="3"/>
      <c r="AB4201" s="3"/>
      <c r="AC4201" s="3"/>
      <c r="AD4201" s="3"/>
      <c r="AE4201" s="3"/>
      <c r="AF4201" s="3"/>
      <c r="AG4201" s="3"/>
      <c r="AH4201" s="3"/>
    </row>
    <row r="4202" spans="1:34" s="4" customFormat="1" ht="11.85" customHeight="1" x14ac:dyDescent="0.2">
      <c r="A4202" s="3"/>
      <c r="B4202" s="3"/>
      <c r="C4202" s="2"/>
      <c r="D4202" s="3"/>
      <c r="E4202" s="2"/>
      <c r="F4202" s="3"/>
      <c r="G4202" s="2"/>
      <c r="H4202" s="3"/>
      <c r="I4202" s="55" t="str">
        <f>$I$6</f>
        <v>(----- 2018-2019 ------)</v>
      </c>
      <c r="J4202" s="55"/>
      <c r="K4202" s="55"/>
      <c r="L4202" s="6"/>
      <c r="M4202" s="55" t="str">
        <f>$M$6</f>
        <v>2019-2020</v>
      </c>
      <c r="N4202" s="55"/>
      <c r="O4202" s="55"/>
      <c r="P4202" s="55"/>
      <c r="Q4202" s="55"/>
      <c r="R4202" s="3"/>
      <c r="T4202" s="5"/>
      <c r="U4202" s="3"/>
      <c r="V4202" s="3"/>
      <c r="W4202" s="3"/>
      <c r="X4202" s="3"/>
      <c r="Y4202" s="3"/>
      <c r="Z4202" s="3"/>
      <c r="AA4202" s="3"/>
      <c r="AB4202" s="3"/>
      <c r="AC4202" s="3"/>
      <c r="AD4202" s="3"/>
      <c r="AE4202" s="3"/>
      <c r="AF4202" s="3"/>
      <c r="AG4202" s="3"/>
      <c r="AH4202" s="3"/>
    </row>
    <row r="4203" spans="1:34" s="4" customFormat="1" ht="11.85" customHeight="1" x14ac:dyDescent="0.2">
      <c r="A4203" s="3"/>
      <c r="B4203" s="3"/>
      <c r="C4203" s="7" t="str">
        <f>$C$7</f>
        <v>2015-2016</v>
      </c>
      <c r="D4203" s="6"/>
      <c r="E4203" s="7" t="str">
        <f>$E$7</f>
        <v>2016-2017</v>
      </c>
      <c r="F4203" s="6"/>
      <c r="G4203" s="7" t="str">
        <f>$G$7</f>
        <v>2017-2018</v>
      </c>
      <c r="H4203" s="6"/>
      <c r="I4203" s="7" t="s">
        <v>9</v>
      </c>
      <c r="J4203" s="6"/>
      <c r="K4203" s="8" t="str">
        <f>+$K$7</f>
        <v>PROJECTED</v>
      </c>
      <c r="L4203" s="6"/>
      <c r="M4203" s="8" t="str">
        <f>$M$7</f>
        <v>2019-2020</v>
      </c>
      <c r="N4203" s="6"/>
      <c r="O4203" s="8" t="str">
        <f>$O$7</f>
        <v>2019-2020</v>
      </c>
      <c r="P4203" s="6"/>
      <c r="Q4203" s="8" t="str">
        <f>$Q$7</f>
        <v>APPROVED</v>
      </c>
      <c r="R4203" s="3"/>
      <c r="T4203" s="5"/>
      <c r="U4203" s="3"/>
      <c r="V4203" s="3"/>
      <c r="W4203" s="3"/>
      <c r="X4203" s="3"/>
      <c r="Y4203" s="3"/>
      <c r="Z4203" s="3"/>
      <c r="AA4203" s="3"/>
      <c r="AB4203" s="3"/>
      <c r="AC4203" s="3"/>
      <c r="AD4203" s="3"/>
      <c r="AE4203" s="3"/>
      <c r="AF4203" s="3"/>
      <c r="AG4203" s="3"/>
      <c r="AH4203" s="3"/>
    </row>
    <row r="4204" spans="1:34" s="4" customFormat="1" ht="11.85" customHeight="1" x14ac:dyDescent="0.2">
      <c r="A4204" s="9" t="s">
        <v>257</v>
      </c>
      <c r="B4204" s="3"/>
      <c r="C4204" s="10" t="s">
        <v>12</v>
      </c>
      <c r="D4204" s="6"/>
      <c r="E4204" s="10" t="s">
        <v>12</v>
      </c>
      <c r="F4204" s="6"/>
      <c r="G4204" s="10" t="s">
        <v>12</v>
      </c>
      <c r="H4204" s="6"/>
      <c r="I4204" s="10" t="s">
        <v>13</v>
      </c>
      <c r="J4204" s="6"/>
      <c r="K4204" s="11" t="s">
        <v>13</v>
      </c>
      <c r="L4204" s="6"/>
      <c r="M4204" s="11" t="str">
        <f>$M$8</f>
        <v>BASE</v>
      </c>
      <c r="N4204" s="6"/>
      <c r="O4204" s="11" t="str">
        <f>$O$8</f>
        <v>SUPPLEMENTAL</v>
      </c>
      <c r="P4204" s="6"/>
      <c r="Q4204" s="11" t="str">
        <f>$Q$8</f>
        <v>BUDGET</v>
      </c>
      <c r="R4204" s="3"/>
      <c r="T4204" s="5"/>
      <c r="U4204" s="3"/>
      <c r="V4204" s="3"/>
      <c r="W4204" s="3"/>
      <c r="X4204" s="3"/>
      <c r="Y4204" s="3"/>
      <c r="Z4204" s="3"/>
      <c r="AA4204" s="3"/>
      <c r="AB4204" s="3"/>
      <c r="AC4204" s="3"/>
      <c r="AD4204" s="3"/>
      <c r="AE4204" s="3"/>
      <c r="AF4204" s="3"/>
      <c r="AG4204" s="3"/>
      <c r="AH4204" s="3"/>
    </row>
    <row r="4205" spans="1:34" s="4" customFormat="1" ht="11.85" customHeight="1" x14ac:dyDescent="0.2">
      <c r="A4205" s="3"/>
      <c r="B4205" s="3"/>
      <c r="C4205" s="2"/>
      <c r="D4205" s="3"/>
      <c r="E4205" s="2"/>
      <c r="F4205" s="3"/>
      <c r="G4205" s="2"/>
      <c r="H4205" s="3"/>
      <c r="I4205" s="2"/>
      <c r="J4205" s="3"/>
      <c r="L4205" s="3"/>
      <c r="N4205" s="3"/>
      <c r="P4205" s="3"/>
      <c r="R4205" s="3"/>
      <c r="T4205" s="5"/>
      <c r="U4205" s="3"/>
      <c r="V4205" s="3"/>
      <c r="W4205" s="3"/>
      <c r="X4205" s="3"/>
      <c r="Y4205" s="3"/>
      <c r="Z4205" s="3"/>
      <c r="AA4205" s="3"/>
      <c r="AB4205" s="3"/>
      <c r="AC4205" s="3"/>
      <c r="AD4205" s="3"/>
      <c r="AE4205" s="3"/>
      <c r="AF4205" s="3"/>
      <c r="AG4205" s="3"/>
      <c r="AH4205" s="3"/>
    </row>
    <row r="4206" spans="1:34" s="4" customFormat="1" ht="11.85" customHeight="1" thickBot="1" x14ac:dyDescent="0.25">
      <c r="A4206" s="3" t="s">
        <v>1081</v>
      </c>
      <c r="B4206" s="3"/>
      <c r="C4206" s="27">
        <f>C4057+C4114+C4181</f>
        <v>471248.30000000005</v>
      </c>
      <c r="D4206" s="2"/>
      <c r="E4206" s="27">
        <f>E4057+E4114+E4181</f>
        <v>541236.76</v>
      </c>
      <c r="F4206" s="2"/>
      <c r="G4206" s="27">
        <f>G4057+G4114+G4181</f>
        <v>458600.9</v>
      </c>
      <c r="H4206" s="2"/>
      <c r="I4206" s="27">
        <f>I4057+I4114+I4181</f>
        <v>634558</v>
      </c>
      <c r="J4206" s="2"/>
      <c r="K4206" s="28">
        <f>K4057+K4114+K4181</f>
        <v>701033</v>
      </c>
      <c r="L4206" s="2"/>
      <c r="M4206" s="28">
        <f>M4057+M4114+M4181</f>
        <v>596743</v>
      </c>
      <c r="N4206" s="2"/>
      <c r="O4206" s="28">
        <f>O4057+O4114+O4181</f>
        <v>0</v>
      </c>
      <c r="P4206" s="2"/>
      <c r="Q4206" s="28">
        <f>Q4057+Q4114+Q4181</f>
        <v>596743</v>
      </c>
      <c r="R4206" s="2"/>
      <c r="T4206" s="5"/>
      <c r="U4206" s="3"/>
      <c r="V4206" s="3"/>
      <c r="W4206" s="3"/>
      <c r="X4206" s="3"/>
      <c r="Y4206" s="3"/>
      <c r="Z4206" s="3"/>
      <c r="AA4206" s="3"/>
      <c r="AB4206" s="3"/>
      <c r="AC4206" s="3"/>
      <c r="AD4206" s="3"/>
      <c r="AE4206" s="3"/>
      <c r="AF4206" s="3"/>
      <c r="AG4206" s="3"/>
      <c r="AH4206" s="3"/>
    </row>
    <row r="4207" spans="1:34" ht="11.85" customHeight="1" thickTop="1" x14ac:dyDescent="0.2">
      <c r="D4207" s="2"/>
      <c r="F4207" s="2"/>
      <c r="H4207" s="2"/>
      <c r="J4207" s="2"/>
      <c r="L4207" s="2"/>
      <c r="N4207" s="2"/>
      <c r="P4207" s="2"/>
    </row>
    <row r="4208" spans="1:34" ht="11.85" customHeight="1" thickBot="1" x14ac:dyDescent="0.25">
      <c r="A4208" s="3" t="s">
        <v>1082</v>
      </c>
      <c r="C4208" s="27">
        <f>C3987-C4206</f>
        <v>-145451.55000000005</v>
      </c>
      <c r="D4208" s="2"/>
      <c r="E4208" s="27">
        <f>E3987-E4206</f>
        <v>-80470.06</v>
      </c>
      <c r="F4208" s="2"/>
      <c r="G4208" s="27">
        <f>G3987-G4206</f>
        <v>61921.179999999993</v>
      </c>
      <c r="H4208" s="2"/>
      <c r="I4208" s="27">
        <f>I3987-I4206</f>
        <v>25842</v>
      </c>
      <c r="J4208" s="2"/>
      <c r="K4208" s="27">
        <f>K3987-K4206</f>
        <v>-40633</v>
      </c>
      <c r="L4208" s="2"/>
      <c r="M4208" s="27">
        <f>M3987-M4206</f>
        <v>-17943</v>
      </c>
      <c r="N4208" s="2"/>
      <c r="O4208" s="27">
        <f>O3987-O4206</f>
        <v>0</v>
      </c>
      <c r="P4208" s="2"/>
      <c r="Q4208" s="27">
        <f>Q3987-Q4206</f>
        <v>-17943</v>
      </c>
    </row>
    <row r="4209" spans="1:21" ht="11.85" customHeight="1" thickTop="1" x14ac:dyDescent="0.2">
      <c r="D4209" s="2"/>
      <c r="F4209" s="2"/>
      <c r="H4209" s="2"/>
      <c r="J4209" s="2"/>
      <c r="L4209" s="2"/>
      <c r="N4209" s="2"/>
      <c r="P4209" s="2"/>
    </row>
    <row r="4210" spans="1:21" ht="11.85" customHeight="1" x14ac:dyDescent="0.2">
      <c r="D4210" s="2"/>
      <c r="F4210" s="2"/>
      <c r="H4210" s="2"/>
      <c r="J4210" s="2"/>
      <c r="L4210" s="2"/>
      <c r="N4210" s="2"/>
      <c r="P4210" s="2"/>
    </row>
    <row r="4211" spans="1:21" ht="11.85" customHeight="1" x14ac:dyDescent="0.2">
      <c r="A4211" s="3" t="s">
        <v>1083</v>
      </c>
      <c r="D4211" s="2"/>
      <c r="F4211" s="2"/>
      <c r="H4211" s="2"/>
      <c r="J4211" s="2"/>
      <c r="L4211" s="2"/>
      <c r="N4211" s="2"/>
      <c r="P4211" s="2"/>
    </row>
    <row r="4212" spans="1:21" ht="11.85" customHeight="1" thickBot="1" x14ac:dyDescent="0.25">
      <c r="A4212" s="3" t="s">
        <v>17</v>
      </c>
      <c r="C4212" s="27">
        <f>C3948+C3987-C4206</f>
        <v>229290.09999999998</v>
      </c>
      <c r="D4212" s="2"/>
      <c r="E4212" s="27">
        <f>E3948+E3987-E4206</f>
        <v>148820.04000000004</v>
      </c>
      <c r="F4212" s="2"/>
      <c r="G4212" s="27">
        <f>G3948+G3987-G4206</f>
        <v>210741.22000000009</v>
      </c>
      <c r="H4212" s="2"/>
      <c r="I4212" s="27">
        <f>I3948+I3987-I4206</f>
        <v>236583.22000000009</v>
      </c>
      <c r="J4212" s="2"/>
      <c r="K4212" s="28">
        <f>K3948+K3987-K4206</f>
        <v>170108.22000000009</v>
      </c>
      <c r="L4212" s="2"/>
      <c r="M4212" s="27">
        <f>M3948+M3987-M4206</f>
        <v>152165.22000000009</v>
      </c>
      <c r="N4212" s="2"/>
      <c r="P4212" s="2"/>
      <c r="Q4212" s="27">
        <f>Q3948+Q3987-Q4206</f>
        <v>152165.22000000009</v>
      </c>
      <c r="U4212" s="2"/>
    </row>
    <row r="4213" spans="1:21" ht="11.85" customHeight="1" thickTop="1" x14ac:dyDescent="0.2"/>
    <row r="4214" spans="1:21" ht="11.85" customHeight="1" x14ac:dyDescent="0.2"/>
    <row r="4215" spans="1:21" ht="11.85" customHeight="1" x14ac:dyDescent="0.2">
      <c r="O4215" s="21"/>
    </row>
    <row r="4216" spans="1:21" ht="11.85" customHeight="1" x14ac:dyDescent="0.2"/>
    <row r="4217" spans="1:21" ht="11.85" customHeight="1" x14ac:dyDescent="0.2"/>
    <row r="4218" spans="1:21" ht="11.85" customHeight="1" x14ac:dyDescent="0.2"/>
    <row r="4219" spans="1:21" ht="11.85" customHeight="1" x14ac:dyDescent="0.2"/>
    <row r="4220" spans="1:21" ht="11.85" customHeight="1" x14ac:dyDescent="0.2"/>
    <row r="4221" spans="1:21" ht="11.85" customHeight="1" x14ac:dyDescent="0.2"/>
    <row r="4222" spans="1:21" ht="11.85" customHeight="1" x14ac:dyDescent="0.2"/>
    <row r="4223" spans="1:21" ht="11.85" customHeight="1" x14ac:dyDescent="0.2"/>
    <row r="4224" spans="1:21" ht="11.85" customHeight="1" x14ac:dyDescent="0.2"/>
    <row r="4225" ht="11.85" customHeight="1" x14ac:dyDescent="0.2"/>
    <row r="4226" ht="11.85" customHeight="1" x14ac:dyDescent="0.2"/>
    <row r="4227" ht="11.85" customHeight="1" x14ac:dyDescent="0.2"/>
    <row r="4228" ht="11.85" customHeight="1" x14ac:dyDescent="0.2"/>
    <row r="4229" ht="11.85" customHeight="1" x14ac:dyDescent="0.2"/>
    <row r="4230" ht="11.85" customHeight="1" x14ac:dyDescent="0.2"/>
    <row r="4231" ht="11.85" customHeight="1" x14ac:dyDescent="0.2"/>
    <row r="4232" ht="11.85" customHeight="1" x14ac:dyDescent="0.2"/>
    <row r="4233" ht="11.85" customHeight="1" x14ac:dyDescent="0.2"/>
    <row r="4234" ht="11.85" customHeight="1" x14ac:dyDescent="0.2"/>
    <row r="4235" ht="11.85" customHeight="1" x14ac:dyDescent="0.2"/>
    <row r="4236" ht="11.85" customHeight="1" x14ac:dyDescent="0.2"/>
    <row r="4237" ht="11.85" customHeight="1" x14ac:dyDescent="0.2"/>
    <row r="4238" ht="11.85" customHeight="1" x14ac:dyDescent="0.2"/>
    <row r="4239" ht="11.85" customHeight="1" x14ac:dyDescent="0.2"/>
    <row r="4240" ht="11.85" customHeight="1" x14ac:dyDescent="0.2"/>
    <row r="4241" spans="1:34" ht="11.85" customHeight="1" x14ac:dyDescent="0.2"/>
    <row r="4242" spans="1:34" ht="11.85" customHeight="1" x14ac:dyDescent="0.2"/>
    <row r="4243" spans="1:34" ht="11.85" customHeight="1" x14ac:dyDescent="0.2"/>
    <row r="4244" spans="1:34" ht="11.85" customHeight="1" x14ac:dyDescent="0.2"/>
    <row r="4245" spans="1:34" ht="11.85" customHeight="1" x14ac:dyDescent="0.2"/>
    <row r="4246" spans="1:34" ht="11.85" customHeight="1" x14ac:dyDescent="0.2"/>
    <row r="4247" spans="1:34" ht="11.85" customHeight="1" x14ac:dyDescent="0.2"/>
    <row r="4248" spans="1:34" ht="11.85" customHeight="1" x14ac:dyDescent="0.2"/>
    <row r="4249" spans="1:34" ht="11.85" customHeight="1" x14ac:dyDescent="0.2"/>
    <row r="4250" spans="1:34" ht="11.85" customHeight="1" x14ac:dyDescent="0.2"/>
    <row r="4251" spans="1:34" ht="11.85" customHeight="1" x14ac:dyDescent="0.2"/>
    <row r="4252" spans="1:34" ht="11.85" customHeight="1" x14ac:dyDescent="0.2"/>
    <row r="4253" spans="1:34" ht="11.85" customHeight="1" x14ac:dyDescent="0.2"/>
    <row r="4254" spans="1:34" ht="11.85" customHeight="1" x14ac:dyDescent="0.2"/>
    <row r="4255" spans="1:34" s="5" customFormat="1" ht="11.85" customHeight="1" x14ac:dyDescent="0.2">
      <c r="A4255" s="3"/>
      <c r="B4255" s="3"/>
      <c r="C4255" s="2"/>
      <c r="D4255" s="3"/>
      <c r="E4255" s="2"/>
      <c r="F4255" s="3"/>
      <c r="G4255" s="2"/>
      <c r="H4255" s="3"/>
      <c r="I4255" s="2"/>
      <c r="J4255" s="3"/>
      <c r="K4255" s="4"/>
      <c r="L4255" s="3"/>
      <c r="M4255" s="4"/>
      <c r="N4255" s="3"/>
      <c r="O4255" s="4"/>
      <c r="P4255" s="3"/>
      <c r="Q4255" s="4"/>
      <c r="R4255" s="3"/>
      <c r="S4255" s="4"/>
      <c r="U4255" s="3"/>
      <c r="V4255" s="3"/>
      <c r="W4255" s="3"/>
      <c r="X4255" s="3"/>
      <c r="Y4255" s="3"/>
      <c r="Z4255" s="3"/>
      <c r="AA4255" s="3"/>
      <c r="AB4255" s="3"/>
      <c r="AC4255" s="3"/>
      <c r="AD4255" s="3"/>
      <c r="AE4255" s="3"/>
      <c r="AF4255" s="3"/>
      <c r="AG4255" s="3"/>
      <c r="AH4255" s="3"/>
    </row>
    <row r="4256" spans="1:34" s="5" customFormat="1" ht="11.85" customHeight="1" x14ac:dyDescent="0.2">
      <c r="A4256" s="3"/>
      <c r="B4256" s="3"/>
      <c r="C4256" s="2"/>
      <c r="D4256" s="3"/>
      <c r="E4256" s="2"/>
      <c r="F4256" s="3"/>
      <c r="G4256" s="2"/>
      <c r="H4256" s="3"/>
      <c r="I4256" s="2"/>
      <c r="J4256" s="3"/>
      <c r="K4256" s="4"/>
      <c r="L4256" s="3"/>
      <c r="M4256" s="4"/>
      <c r="N4256" s="3"/>
      <c r="O4256" s="4"/>
      <c r="P4256" s="3"/>
      <c r="Q4256" s="4"/>
      <c r="R4256" s="3"/>
      <c r="S4256" s="4"/>
      <c r="U4256" s="3"/>
      <c r="V4256" s="3"/>
      <c r="W4256" s="3"/>
      <c r="X4256" s="3"/>
      <c r="Y4256" s="3"/>
      <c r="Z4256" s="3"/>
      <c r="AA4256" s="3"/>
      <c r="AB4256" s="3"/>
      <c r="AC4256" s="3"/>
      <c r="AD4256" s="3"/>
      <c r="AE4256" s="3"/>
      <c r="AF4256" s="3"/>
      <c r="AG4256" s="3"/>
      <c r="AH4256" s="3"/>
    </row>
    <row r="4257" spans="1:34" s="5" customFormat="1" ht="11.85" customHeight="1" x14ac:dyDescent="0.2">
      <c r="A4257" s="3"/>
      <c r="B4257" s="3"/>
      <c r="C4257" s="2"/>
      <c r="D4257" s="3"/>
      <c r="E4257" s="2"/>
      <c r="F4257" s="3"/>
      <c r="G4257" s="2"/>
      <c r="H4257" s="3"/>
      <c r="I4257" s="2"/>
      <c r="J4257" s="3"/>
      <c r="K4257" s="4"/>
      <c r="L4257" s="3"/>
      <c r="M4257" s="4"/>
      <c r="N4257" s="3"/>
      <c r="O4257" s="4"/>
      <c r="P4257" s="3"/>
      <c r="Q4257" s="4"/>
      <c r="R4257" s="3"/>
      <c r="S4257" s="4"/>
      <c r="U4257" s="3"/>
      <c r="V4257" s="3"/>
      <c r="W4257" s="3"/>
      <c r="X4257" s="3"/>
      <c r="Y4257" s="3"/>
      <c r="Z4257" s="3"/>
      <c r="AA4257" s="3"/>
      <c r="AB4257" s="3"/>
      <c r="AC4257" s="3"/>
      <c r="AD4257" s="3"/>
      <c r="AE4257" s="3"/>
      <c r="AF4257" s="3"/>
      <c r="AG4257" s="3"/>
      <c r="AH4257" s="3"/>
    </row>
    <row r="4258" spans="1:34" s="5" customFormat="1" ht="11.85" customHeight="1" x14ac:dyDescent="0.2">
      <c r="A4258" s="3"/>
      <c r="B4258" s="3"/>
      <c r="C4258" s="2"/>
      <c r="D4258" s="3"/>
      <c r="E4258" s="2"/>
      <c r="F4258" s="3"/>
      <c r="G4258" s="2"/>
      <c r="H4258" s="3"/>
      <c r="I4258" s="2"/>
      <c r="J4258" s="3"/>
      <c r="K4258" s="4"/>
      <c r="L4258" s="3"/>
      <c r="M4258" s="4"/>
      <c r="N4258" s="3"/>
      <c r="O4258" s="4"/>
      <c r="P4258" s="3"/>
      <c r="Q4258" s="4"/>
      <c r="R4258" s="3"/>
      <c r="S4258" s="4"/>
      <c r="U4258" s="3"/>
      <c r="V4258" s="3"/>
      <c r="W4258" s="3"/>
      <c r="X4258" s="3"/>
      <c r="Y4258" s="3"/>
      <c r="Z4258" s="3"/>
      <c r="AA4258" s="3"/>
      <c r="AB4258" s="3"/>
      <c r="AC4258" s="3"/>
      <c r="AD4258" s="3"/>
      <c r="AE4258" s="3"/>
      <c r="AF4258" s="3"/>
      <c r="AG4258" s="3"/>
      <c r="AH4258" s="3"/>
    </row>
    <row r="4259" spans="1:34" s="5" customFormat="1" ht="11.85" customHeight="1" x14ac:dyDescent="0.2">
      <c r="A4259" s="3"/>
      <c r="B4259" s="3"/>
      <c r="C4259" s="2"/>
      <c r="D4259" s="3"/>
      <c r="E4259" s="2"/>
      <c r="F4259" s="3"/>
      <c r="G4259" s="2"/>
      <c r="H4259" s="3"/>
      <c r="I4259" s="2"/>
      <c r="J4259" s="3"/>
      <c r="K4259" s="4"/>
      <c r="L4259" s="3"/>
      <c r="M4259" s="4"/>
      <c r="N4259" s="3"/>
      <c r="O4259" s="4"/>
      <c r="P4259" s="3"/>
      <c r="Q4259" s="4"/>
      <c r="R4259" s="3"/>
      <c r="S4259" s="4"/>
      <c r="U4259" s="3"/>
      <c r="V4259" s="3"/>
      <c r="W4259" s="3"/>
      <c r="X4259" s="3"/>
      <c r="Y4259" s="3"/>
      <c r="Z4259" s="3"/>
      <c r="AA4259" s="3"/>
      <c r="AB4259" s="3"/>
      <c r="AC4259" s="3"/>
      <c r="AD4259" s="3"/>
      <c r="AE4259" s="3"/>
      <c r="AF4259" s="3"/>
      <c r="AG4259" s="3"/>
      <c r="AH4259" s="3"/>
    </row>
    <row r="4260" spans="1:34" s="5" customFormat="1" ht="11.85" customHeight="1" x14ac:dyDescent="0.2">
      <c r="A4260" s="1"/>
      <c r="B4260" s="1"/>
      <c r="C4260" s="2"/>
      <c r="D4260" s="3"/>
      <c r="E4260" s="2" t="str">
        <f>$E$1</f>
        <v>CITY OF BRADY</v>
      </c>
      <c r="F4260" s="3"/>
      <c r="G4260" s="2"/>
      <c r="H4260" s="3"/>
      <c r="I4260" s="2"/>
      <c r="J4260" s="3"/>
      <c r="K4260" s="4"/>
      <c r="L4260" s="3"/>
      <c r="M4260" s="4"/>
      <c r="N4260" s="3"/>
      <c r="O4260" s="4"/>
      <c r="P4260" s="3"/>
      <c r="Q4260" s="4"/>
      <c r="R4260" s="3"/>
      <c r="S4260" s="4"/>
      <c r="U4260" s="3"/>
      <c r="V4260" s="3"/>
      <c r="W4260" s="3"/>
      <c r="X4260" s="3"/>
      <c r="Y4260" s="3"/>
      <c r="Z4260" s="3"/>
      <c r="AA4260" s="3"/>
      <c r="AB4260" s="3"/>
      <c r="AC4260" s="3"/>
      <c r="AD4260" s="3"/>
      <c r="AE4260" s="3"/>
      <c r="AF4260" s="3"/>
      <c r="AG4260" s="3"/>
      <c r="AH4260" s="3"/>
    </row>
    <row r="4261" spans="1:34" s="5" customFormat="1" ht="11.85" customHeight="1" x14ac:dyDescent="0.2">
      <c r="A4261" s="3"/>
      <c r="B4261" s="3"/>
      <c r="C4261" s="2"/>
      <c r="D4261" s="3"/>
      <c r="E4261" s="2" t="str">
        <f>$E$2</f>
        <v>BUDGET REPORT</v>
      </c>
      <c r="F4261" s="3"/>
      <c r="G4261" s="2"/>
      <c r="H4261" s="3"/>
      <c r="I4261" s="2"/>
      <c r="J4261" s="3"/>
      <c r="K4261" s="4"/>
      <c r="L4261" s="3"/>
      <c r="M4261" s="4"/>
      <c r="N4261" s="3"/>
      <c r="O4261" s="4"/>
      <c r="P4261" s="3"/>
      <c r="Q4261" s="4"/>
      <c r="R4261" s="3"/>
      <c r="S4261" s="4"/>
      <c r="U4261" s="3"/>
      <c r="V4261" s="3"/>
      <c r="W4261" s="3"/>
      <c r="X4261" s="3"/>
      <c r="Y4261" s="3"/>
      <c r="Z4261" s="3"/>
      <c r="AA4261" s="3"/>
      <c r="AB4261" s="3"/>
      <c r="AC4261" s="3"/>
      <c r="AD4261" s="3"/>
      <c r="AE4261" s="3"/>
      <c r="AF4261" s="3"/>
      <c r="AG4261" s="3"/>
      <c r="AH4261" s="3"/>
    </row>
    <row r="4262" spans="1:34" s="5" customFormat="1" ht="11.85" customHeight="1" x14ac:dyDescent="0.2">
      <c r="A4262" s="3"/>
      <c r="B4262" s="3"/>
      <c r="C4262" s="2"/>
      <c r="D4262" s="3"/>
      <c r="E4262" s="2" t="str">
        <f>$E$3</f>
        <v>FISCAL YEAR 2019 - 2020</v>
      </c>
      <c r="F4262" s="3"/>
      <c r="G4262" s="2"/>
      <c r="H4262" s="3"/>
      <c r="I4262" s="2"/>
      <c r="J4262" s="3"/>
      <c r="K4262" s="4"/>
      <c r="L4262" s="3"/>
      <c r="M4262" s="4"/>
      <c r="N4262" s="3"/>
      <c r="O4262" s="4"/>
      <c r="P4262" s="3"/>
      <c r="Q4262" s="4"/>
      <c r="R4262" s="3"/>
      <c r="S4262" s="4"/>
      <c r="U4262" s="3"/>
      <c r="V4262" s="3"/>
      <c r="W4262" s="3"/>
      <c r="X4262" s="3"/>
      <c r="Y4262" s="3"/>
      <c r="Z4262" s="3"/>
      <c r="AA4262" s="3"/>
      <c r="AB4262" s="3"/>
      <c r="AC4262" s="3"/>
      <c r="AD4262" s="3"/>
      <c r="AE4262" s="3"/>
      <c r="AF4262" s="3"/>
      <c r="AG4262" s="3"/>
      <c r="AH4262" s="3"/>
    </row>
    <row r="4263" spans="1:34" s="5" customFormat="1" ht="11.85" customHeight="1" x14ac:dyDescent="0.2">
      <c r="A4263" s="3" t="s">
        <v>1680</v>
      </c>
      <c r="B4263" s="3"/>
      <c r="C4263" s="2"/>
      <c r="D4263" s="3"/>
      <c r="E4263" s="2"/>
      <c r="F4263" s="3"/>
      <c r="G4263" s="2"/>
      <c r="H4263" s="3"/>
      <c r="I4263" s="2"/>
      <c r="J4263" s="3"/>
      <c r="K4263" s="4"/>
      <c r="L4263" s="3"/>
      <c r="M4263" s="4"/>
      <c r="N4263" s="3"/>
      <c r="O4263" s="4"/>
      <c r="P4263" s="3"/>
      <c r="Q4263" s="4"/>
      <c r="R4263" s="3"/>
      <c r="S4263" s="4"/>
      <c r="U4263" s="3"/>
      <c r="V4263" s="3"/>
      <c r="W4263" s="3"/>
      <c r="X4263" s="3"/>
      <c r="Y4263" s="3"/>
      <c r="Z4263" s="3"/>
      <c r="AA4263" s="3"/>
      <c r="AB4263" s="3"/>
      <c r="AC4263" s="3"/>
      <c r="AD4263" s="3"/>
      <c r="AE4263" s="3"/>
      <c r="AF4263" s="3"/>
      <c r="AG4263" s="3"/>
      <c r="AH4263" s="3"/>
    </row>
    <row r="4264" spans="1:34" s="5" customFormat="1" ht="11.85" customHeight="1" x14ac:dyDescent="0.2">
      <c r="A4264" s="3"/>
      <c r="B4264" s="3"/>
      <c r="C4264" s="2"/>
      <c r="D4264" s="3"/>
      <c r="E4264" s="2"/>
      <c r="F4264" s="3"/>
      <c r="G4264" s="2"/>
      <c r="H4264" s="3"/>
      <c r="I4264" s="2"/>
      <c r="J4264" s="3"/>
      <c r="K4264" s="4"/>
      <c r="L4264" s="3"/>
      <c r="M4264" s="4"/>
      <c r="N4264" s="3"/>
      <c r="O4264" s="4"/>
      <c r="P4264" s="3"/>
      <c r="Q4264" s="4"/>
      <c r="R4264" s="3"/>
      <c r="S4264" s="4"/>
      <c r="U4264" s="3"/>
      <c r="V4264" s="3"/>
      <c r="W4264" s="3"/>
      <c r="X4264" s="3"/>
      <c r="Y4264" s="3"/>
      <c r="Z4264" s="3"/>
      <c r="AA4264" s="3"/>
      <c r="AB4264" s="3"/>
      <c r="AC4264" s="3"/>
      <c r="AD4264" s="3"/>
      <c r="AE4264" s="3"/>
      <c r="AF4264" s="3"/>
      <c r="AG4264" s="3"/>
      <c r="AH4264" s="3"/>
    </row>
    <row r="4265" spans="1:34" s="5" customFormat="1" ht="11.85" customHeight="1" x14ac:dyDescent="0.2">
      <c r="A4265" s="3"/>
      <c r="B4265" s="3"/>
      <c r="C4265" s="2"/>
      <c r="D4265" s="3"/>
      <c r="E4265" s="2"/>
      <c r="F4265" s="3"/>
      <c r="G4265" s="2"/>
      <c r="H4265" s="3"/>
      <c r="I4265" s="55" t="str">
        <f>$I$6</f>
        <v>(----- 2018-2019 ------)</v>
      </c>
      <c r="J4265" s="55"/>
      <c r="K4265" s="55"/>
      <c r="L4265" s="6"/>
      <c r="M4265" s="55" t="str">
        <f>$M$6</f>
        <v>2019-2020</v>
      </c>
      <c r="N4265" s="55"/>
      <c r="O4265" s="55"/>
      <c r="P4265" s="55"/>
      <c r="Q4265" s="55"/>
      <c r="R4265" s="3"/>
      <c r="S4265" s="4"/>
      <c r="U4265" s="3"/>
      <c r="V4265" s="3"/>
      <c r="W4265" s="3"/>
      <c r="X4265" s="3"/>
      <c r="Y4265" s="3"/>
      <c r="Z4265" s="3"/>
      <c r="AA4265" s="3"/>
      <c r="AB4265" s="3"/>
      <c r="AC4265" s="3"/>
      <c r="AD4265" s="3"/>
      <c r="AE4265" s="3"/>
      <c r="AF4265" s="3"/>
      <c r="AG4265" s="3"/>
      <c r="AH4265" s="3"/>
    </row>
    <row r="4266" spans="1:34" s="5" customFormat="1" ht="11.85" customHeight="1" x14ac:dyDescent="0.2">
      <c r="A4266" s="3"/>
      <c r="B4266" s="3"/>
      <c r="C4266" s="7" t="str">
        <f>$C$7</f>
        <v>2015-2016</v>
      </c>
      <c r="D4266" s="6"/>
      <c r="E4266" s="7" t="str">
        <f>$E$7</f>
        <v>2016-2017</v>
      </c>
      <c r="F4266" s="6"/>
      <c r="G4266" s="7" t="str">
        <f>$G$7</f>
        <v>2017-2018</v>
      </c>
      <c r="H4266" s="6"/>
      <c r="I4266" s="7" t="s">
        <v>9</v>
      </c>
      <c r="J4266" s="6"/>
      <c r="K4266" s="8" t="str">
        <f>+$K$7</f>
        <v>PROJECTED</v>
      </c>
      <c r="L4266" s="6"/>
      <c r="M4266" s="8" t="str">
        <f>$M$7</f>
        <v>2019-2020</v>
      </c>
      <c r="N4266" s="6"/>
      <c r="O4266" s="8" t="str">
        <f>$O$7</f>
        <v>2019-2020</v>
      </c>
      <c r="P4266" s="6"/>
      <c r="Q4266" s="8" t="str">
        <f>$Q$7</f>
        <v>APPROVED</v>
      </c>
      <c r="R4266" s="3"/>
      <c r="S4266" s="4"/>
      <c r="U4266" s="3"/>
      <c r="V4266" s="3"/>
      <c r="W4266" s="3"/>
      <c r="X4266" s="3"/>
      <c r="Y4266" s="3"/>
      <c r="Z4266" s="3"/>
      <c r="AA4266" s="3"/>
      <c r="AB4266" s="3"/>
      <c r="AC4266" s="3"/>
      <c r="AD4266" s="3"/>
      <c r="AE4266" s="3"/>
      <c r="AF4266" s="3"/>
      <c r="AG4266" s="3"/>
      <c r="AH4266" s="3"/>
    </row>
    <row r="4267" spans="1:34" s="5" customFormat="1" ht="11.85" customHeight="1" x14ac:dyDescent="0.2">
      <c r="A4267" s="9"/>
      <c r="B4267" s="3"/>
      <c r="C4267" s="10" t="s">
        <v>12</v>
      </c>
      <c r="D4267" s="6"/>
      <c r="E4267" s="10" t="s">
        <v>12</v>
      </c>
      <c r="F4267" s="6"/>
      <c r="G4267" s="10" t="s">
        <v>12</v>
      </c>
      <c r="H4267" s="6"/>
      <c r="I4267" s="10" t="s">
        <v>13</v>
      </c>
      <c r="J4267" s="6"/>
      <c r="K4267" s="11" t="s">
        <v>13</v>
      </c>
      <c r="L4267" s="6"/>
      <c r="M4267" s="11" t="str">
        <f>$M$8</f>
        <v>BASE</v>
      </c>
      <c r="N4267" s="6"/>
      <c r="O4267" s="11" t="str">
        <f>$O$8</f>
        <v>SUPPLEMENTAL</v>
      </c>
      <c r="P4267" s="6"/>
      <c r="Q4267" s="11" t="str">
        <f>$Q$8</f>
        <v>BUDGET</v>
      </c>
      <c r="R4267" s="3"/>
      <c r="S4267" s="4"/>
      <c r="U4267" s="3"/>
      <c r="V4267" s="3"/>
      <c r="W4267" s="3"/>
      <c r="X4267" s="3"/>
      <c r="Y4267" s="3"/>
      <c r="Z4267" s="3"/>
      <c r="AA4267" s="3"/>
      <c r="AB4267" s="3"/>
      <c r="AC4267" s="3"/>
      <c r="AD4267" s="3"/>
      <c r="AE4267" s="3"/>
      <c r="AF4267" s="3"/>
      <c r="AG4267" s="3"/>
      <c r="AH4267" s="3"/>
    </row>
    <row r="4268" spans="1:34" s="5" customFormat="1" ht="11.85" customHeight="1" x14ac:dyDescent="0.2">
      <c r="A4268" s="3"/>
      <c r="B4268" s="3"/>
      <c r="C4268" s="2"/>
      <c r="D4268" s="3"/>
      <c r="E4268" s="2"/>
      <c r="F4268" s="3"/>
      <c r="G4268" s="2"/>
      <c r="H4268" s="3"/>
      <c r="I4268" s="2"/>
      <c r="J4268" s="3"/>
      <c r="K4268" s="4"/>
      <c r="L4268" s="3"/>
      <c r="M4268" s="4"/>
      <c r="N4268" s="3"/>
      <c r="O4268" s="4"/>
      <c r="P4268" s="3"/>
      <c r="Q4268" s="4"/>
      <c r="R4268" s="3"/>
      <c r="S4268" s="4"/>
      <c r="U4268" s="3"/>
      <c r="V4268" s="3"/>
      <c r="W4268" s="3"/>
      <c r="X4268" s="3"/>
      <c r="Y4268" s="3"/>
      <c r="Z4268" s="3"/>
      <c r="AA4268" s="3"/>
      <c r="AB4268" s="3"/>
      <c r="AC4268" s="3"/>
      <c r="AD4268" s="3"/>
      <c r="AE4268" s="3"/>
      <c r="AF4268" s="3"/>
      <c r="AG4268" s="3"/>
      <c r="AH4268" s="3"/>
    </row>
    <row r="4269" spans="1:34" s="5" customFormat="1" ht="11.85" customHeight="1" x14ac:dyDescent="0.2">
      <c r="A4269" s="3" t="s">
        <v>16</v>
      </c>
      <c r="B4269" s="3"/>
      <c r="C4269" s="2"/>
      <c r="D4269" s="3"/>
      <c r="E4269" s="2"/>
      <c r="F4269" s="3"/>
      <c r="G4269" s="2"/>
      <c r="H4269" s="3"/>
      <c r="I4269" s="2"/>
      <c r="J4269" s="3"/>
      <c r="K4269" s="4"/>
      <c r="L4269" s="3"/>
      <c r="M4269" s="4"/>
      <c r="N4269" s="3"/>
      <c r="O4269" s="4"/>
      <c r="P4269" s="3"/>
      <c r="Q4269" s="4"/>
      <c r="R4269" s="3"/>
      <c r="S4269" s="4"/>
      <c r="U4269" s="3"/>
      <c r="V4269" s="3"/>
      <c r="W4269" s="3"/>
      <c r="X4269" s="3"/>
      <c r="Y4269" s="3"/>
      <c r="Z4269" s="3"/>
      <c r="AA4269" s="3"/>
      <c r="AB4269" s="3"/>
      <c r="AC4269" s="3"/>
      <c r="AD4269" s="3"/>
      <c r="AE4269" s="3"/>
      <c r="AF4269" s="3"/>
      <c r="AG4269" s="3"/>
      <c r="AH4269" s="3"/>
    </row>
    <row r="4270" spans="1:34" s="5" customFormat="1" ht="11.85" customHeight="1" x14ac:dyDescent="0.2">
      <c r="A4270" s="3" t="s">
        <v>17</v>
      </c>
      <c r="B4270" s="3"/>
      <c r="C4270" s="2">
        <v>608127.73</v>
      </c>
      <c r="D4270" s="2"/>
      <c r="E4270" s="2">
        <f>+C4531</f>
        <v>569632.25</v>
      </c>
      <c r="F4270" s="2"/>
      <c r="G4270" s="2">
        <f>+E4531</f>
        <v>704872.06000000029</v>
      </c>
      <c r="H4270" s="2"/>
      <c r="I4270" s="2">
        <f>+G4531</f>
        <v>626667.36000000034</v>
      </c>
      <c r="J4270" s="2"/>
      <c r="K4270" s="4">
        <f>+I4270</f>
        <v>626667.36000000034</v>
      </c>
      <c r="L4270" s="2"/>
      <c r="M4270" s="4">
        <f>+K4531</f>
        <v>506739.36000000034</v>
      </c>
      <c r="N4270" s="2"/>
      <c r="O4270" s="4"/>
      <c r="P4270" s="2"/>
      <c r="Q4270" s="4">
        <f>M4270</f>
        <v>506739.36000000034</v>
      </c>
      <c r="R4270" s="3"/>
      <c r="S4270" s="23"/>
      <c r="U4270" s="3"/>
      <c r="V4270" s="3"/>
      <c r="W4270" s="3"/>
      <c r="X4270" s="3"/>
      <c r="Y4270" s="3"/>
      <c r="Z4270" s="3"/>
      <c r="AA4270" s="3"/>
      <c r="AB4270" s="3"/>
      <c r="AC4270" s="3"/>
      <c r="AD4270" s="3"/>
      <c r="AE4270" s="3"/>
      <c r="AF4270" s="3"/>
      <c r="AG4270" s="3"/>
      <c r="AH4270" s="3"/>
    </row>
    <row r="4271" spans="1:34" s="5" customFormat="1" ht="11.85" customHeight="1" x14ac:dyDescent="0.2">
      <c r="A4271" s="3"/>
      <c r="B4271" s="3"/>
      <c r="C4271" s="2"/>
      <c r="D4271" s="2"/>
      <c r="E4271" s="2"/>
      <c r="F4271" s="2"/>
      <c r="G4271" s="2"/>
      <c r="H4271" s="2"/>
      <c r="I4271" s="2"/>
      <c r="J4271" s="2"/>
      <c r="K4271" s="4"/>
      <c r="L4271" s="2"/>
      <c r="M4271" s="4"/>
      <c r="N4271" s="2"/>
      <c r="O4271" s="4"/>
      <c r="P4271" s="2"/>
      <c r="Q4271" s="4"/>
      <c r="R4271" s="3"/>
      <c r="S4271" s="4"/>
      <c r="U4271" s="3"/>
      <c r="V4271" s="3"/>
      <c r="W4271" s="3"/>
      <c r="X4271" s="3"/>
      <c r="Y4271" s="3"/>
      <c r="Z4271" s="3"/>
      <c r="AA4271" s="3"/>
      <c r="AB4271" s="3"/>
      <c r="AC4271" s="3"/>
      <c r="AD4271" s="3"/>
      <c r="AE4271" s="3"/>
      <c r="AF4271" s="3"/>
      <c r="AG4271" s="3"/>
      <c r="AH4271" s="3"/>
    </row>
    <row r="4272" spans="1:34" s="5" customFormat="1" ht="11.85" customHeight="1" x14ac:dyDescent="0.2">
      <c r="A4272" s="12" t="s">
        <v>18</v>
      </c>
      <c r="B4272" s="3"/>
      <c r="C4272" s="2"/>
      <c r="D4272" s="2"/>
      <c r="E4272" s="2"/>
      <c r="F4272" s="2"/>
      <c r="G4272" s="2"/>
      <c r="H4272" s="2"/>
      <c r="I4272" s="2"/>
      <c r="J4272" s="2"/>
      <c r="K4272" s="4"/>
      <c r="L4272" s="2"/>
      <c r="M4272" s="4"/>
      <c r="N4272" s="2"/>
      <c r="O4272" s="4"/>
      <c r="P4272" s="2"/>
      <c r="Q4272" s="4"/>
      <c r="R4272" s="3"/>
      <c r="S4272" s="4"/>
      <c r="U4272" s="3"/>
      <c r="V4272" s="3"/>
      <c r="W4272" s="3"/>
      <c r="X4272" s="3"/>
      <c r="Y4272" s="3"/>
      <c r="Z4272" s="3"/>
      <c r="AA4272" s="3"/>
      <c r="AB4272" s="3"/>
      <c r="AC4272" s="3"/>
      <c r="AD4272" s="3"/>
      <c r="AE4272" s="3"/>
      <c r="AF4272" s="3"/>
      <c r="AG4272" s="3"/>
      <c r="AH4272" s="3"/>
    </row>
    <row r="4273" spans="1:34" s="5" customFormat="1" ht="11.85" customHeight="1" x14ac:dyDescent="0.2">
      <c r="A4273" s="3"/>
      <c r="B4273" s="3"/>
      <c r="C4273" s="2"/>
      <c r="D4273" s="2"/>
      <c r="E4273" s="2"/>
      <c r="F4273" s="2"/>
      <c r="G4273" s="2"/>
      <c r="H4273" s="2"/>
      <c r="I4273" s="2"/>
      <c r="J4273" s="2"/>
      <c r="K4273" s="4"/>
      <c r="L4273" s="2"/>
      <c r="M4273" s="4"/>
      <c r="N4273" s="2"/>
      <c r="O4273" s="4"/>
      <c r="P4273" s="2"/>
      <c r="Q4273" s="4"/>
      <c r="R4273" s="3"/>
      <c r="S4273" s="4"/>
      <c r="U4273" s="3"/>
      <c r="V4273" s="3"/>
      <c r="W4273" s="3"/>
      <c r="X4273" s="3"/>
      <c r="Y4273" s="3"/>
      <c r="Z4273" s="3"/>
      <c r="AA4273" s="3"/>
      <c r="AB4273" s="3"/>
      <c r="AC4273" s="3"/>
      <c r="AD4273" s="3"/>
      <c r="AE4273" s="3"/>
      <c r="AF4273" s="3"/>
      <c r="AG4273" s="3"/>
      <c r="AH4273" s="3"/>
    </row>
    <row r="4274" spans="1:34" s="5" customFormat="1" ht="11.85" customHeight="1" x14ac:dyDescent="0.2">
      <c r="A4274" s="13" t="s">
        <v>1482</v>
      </c>
      <c r="B4274" s="3"/>
      <c r="C4274" s="2"/>
      <c r="D4274" s="2"/>
      <c r="E4274" s="2"/>
      <c r="F4274" s="2"/>
      <c r="G4274" s="2"/>
      <c r="H4274" s="2"/>
      <c r="I4274" s="2"/>
      <c r="J4274" s="2"/>
      <c r="K4274" s="4"/>
      <c r="L4274" s="2"/>
      <c r="M4274" s="4"/>
      <c r="N4274" s="2"/>
      <c r="O4274" s="4"/>
      <c r="P4274" s="2"/>
      <c r="Q4274" s="4"/>
      <c r="R4274" s="3"/>
      <c r="S4274" s="4"/>
      <c r="U4274" s="3"/>
      <c r="V4274" s="3"/>
      <c r="W4274" s="3"/>
      <c r="X4274" s="3"/>
      <c r="Y4274" s="3"/>
      <c r="Z4274" s="3"/>
      <c r="AA4274" s="3"/>
      <c r="AB4274" s="3"/>
      <c r="AC4274" s="3"/>
      <c r="AD4274" s="3"/>
      <c r="AE4274" s="3"/>
      <c r="AF4274" s="3"/>
      <c r="AG4274" s="3"/>
      <c r="AH4274" s="3"/>
    </row>
    <row r="4275" spans="1:34" s="5" customFormat="1" ht="11.85" customHeight="1" x14ac:dyDescent="0.2">
      <c r="A4275" s="3" t="s">
        <v>1681</v>
      </c>
      <c r="B4275" s="3"/>
      <c r="C4275" s="2">
        <v>485401.66</v>
      </c>
      <c r="D4275" s="2"/>
      <c r="E4275" s="2">
        <v>512429.18</v>
      </c>
      <c r="F4275" s="2"/>
      <c r="G4275" s="2">
        <v>516145.05</v>
      </c>
      <c r="H4275" s="2"/>
      <c r="I4275" s="2">
        <v>561600</v>
      </c>
      <c r="J4275" s="2"/>
      <c r="K4275" s="4">
        <v>561600</v>
      </c>
      <c r="L4275" s="2"/>
      <c r="M4275" s="4">
        <v>560000</v>
      </c>
      <c r="N4275" s="2"/>
      <c r="O4275" s="4">
        <v>0</v>
      </c>
      <c r="P4275" s="2"/>
      <c r="Q4275" s="4">
        <f t="shared" ref="Q4275:Q4281" si="118">M4275+O4275</f>
        <v>560000</v>
      </c>
      <c r="R4275" s="3"/>
      <c r="S4275" s="4"/>
      <c r="U4275" s="3"/>
      <c r="V4275" s="3"/>
      <c r="W4275" s="3"/>
      <c r="X4275" s="3"/>
      <c r="Y4275" s="3"/>
      <c r="Z4275" s="3"/>
      <c r="AA4275" s="3"/>
      <c r="AB4275" s="3"/>
      <c r="AC4275" s="3"/>
      <c r="AD4275" s="3"/>
      <c r="AE4275" s="3"/>
      <c r="AF4275" s="3"/>
      <c r="AG4275" s="3"/>
      <c r="AH4275" s="3"/>
    </row>
    <row r="4276" spans="1:34" s="5" customFormat="1" ht="11.85" customHeight="1" x14ac:dyDescent="0.2">
      <c r="A4276" s="3" t="s">
        <v>1682</v>
      </c>
      <c r="B4276" s="3"/>
      <c r="C4276" s="2">
        <v>18457.71</v>
      </c>
      <c r="D4276" s="2"/>
      <c r="E4276" s="2">
        <v>21359.07</v>
      </c>
      <c r="F4276" s="2"/>
      <c r="G4276" s="2">
        <v>21073.25</v>
      </c>
      <c r="H4276" s="2"/>
      <c r="I4276" s="2">
        <v>21700</v>
      </c>
      <c r="J4276" s="2"/>
      <c r="K4276" s="4">
        <v>21700</v>
      </c>
      <c r="L4276" s="2"/>
      <c r="M4276" s="4">
        <v>21000</v>
      </c>
      <c r="N4276" s="2"/>
      <c r="O4276" s="4">
        <v>0</v>
      </c>
      <c r="P4276" s="2"/>
      <c r="Q4276" s="4">
        <f t="shared" si="118"/>
        <v>21000</v>
      </c>
      <c r="R4276" s="3"/>
      <c r="S4276" s="4"/>
      <c r="U4276" s="3"/>
      <c r="V4276" s="3"/>
      <c r="W4276" s="3"/>
      <c r="X4276" s="3"/>
      <c r="Y4276" s="3"/>
      <c r="Z4276" s="3"/>
      <c r="AA4276" s="3"/>
      <c r="AB4276" s="3"/>
      <c r="AC4276" s="3"/>
      <c r="AD4276" s="3"/>
      <c r="AE4276" s="3"/>
      <c r="AF4276" s="3"/>
      <c r="AG4276" s="3"/>
      <c r="AH4276" s="3"/>
    </row>
    <row r="4277" spans="1:34" s="5" customFormat="1" ht="11.85" customHeight="1" x14ac:dyDescent="0.2">
      <c r="A4277" s="3" t="s">
        <v>1683</v>
      </c>
      <c r="B4277" s="3"/>
      <c r="C4277" s="2">
        <v>274353.18</v>
      </c>
      <c r="D4277" s="2"/>
      <c r="E4277" s="2">
        <v>300191.28999999998</v>
      </c>
      <c r="F4277" s="2"/>
      <c r="G4277" s="2">
        <v>324962.08</v>
      </c>
      <c r="H4277" s="2"/>
      <c r="I4277" s="2">
        <v>358700</v>
      </c>
      <c r="J4277" s="2"/>
      <c r="K4277" s="4">
        <v>358700</v>
      </c>
      <c r="L4277" s="2"/>
      <c r="M4277" s="4">
        <v>423000</v>
      </c>
      <c r="N4277" s="2"/>
      <c r="O4277" s="4">
        <v>0</v>
      </c>
      <c r="P4277" s="2"/>
      <c r="Q4277" s="4">
        <f t="shared" si="118"/>
        <v>423000</v>
      </c>
      <c r="R4277" s="3"/>
      <c r="S4277" s="4"/>
      <c r="U4277" s="3"/>
      <c r="V4277" s="3"/>
      <c r="W4277" s="3"/>
      <c r="X4277" s="3"/>
      <c r="Y4277" s="3"/>
      <c r="Z4277" s="3"/>
      <c r="AA4277" s="3"/>
      <c r="AB4277" s="3"/>
      <c r="AC4277" s="3"/>
      <c r="AD4277" s="3"/>
      <c r="AE4277" s="3"/>
      <c r="AF4277" s="3"/>
      <c r="AG4277" s="3"/>
      <c r="AH4277" s="3"/>
    </row>
    <row r="4278" spans="1:34" s="5" customFormat="1" ht="11.85" customHeight="1" x14ac:dyDescent="0.2">
      <c r="A4278" s="3" t="s">
        <v>1684</v>
      </c>
      <c r="B4278" s="3"/>
      <c r="C4278" s="2">
        <v>24915.83</v>
      </c>
      <c r="D4278" s="2"/>
      <c r="E4278" s="2">
        <v>26015</v>
      </c>
      <c r="F4278" s="2"/>
      <c r="G4278" s="2">
        <v>29625</v>
      </c>
      <c r="H4278" s="2"/>
      <c r="I4278" s="2">
        <v>30000</v>
      </c>
      <c r="J4278" s="2"/>
      <c r="K4278" s="4">
        <v>30000</v>
      </c>
      <c r="L4278" s="2"/>
      <c r="M4278" s="4">
        <v>29000</v>
      </c>
      <c r="N4278" s="2"/>
      <c r="O4278" s="4">
        <v>0</v>
      </c>
      <c r="P4278" s="2"/>
      <c r="Q4278" s="4">
        <f t="shared" si="118"/>
        <v>29000</v>
      </c>
      <c r="R4278" s="3"/>
      <c r="S4278" s="4"/>
      <c r="U4278" s="3"/>
      <c r="V4278" s="3"/>
      <c r="W4278" s="3"/>
      <c r="X4278" s="3"/>
      <c r="Y4278" s="3"/>
      <c r="Z4278" s="3"/>
      <c r="AA4278" s="3"/>
      <c r="AB4278" s="3"/>
      <c r="AC4278" s="3"/>
      <c r="AD4278" s="3"/>
      <c r="AE4278" s="3"/>
      <c r="AF4278" s="3"/>
      <c r="AG4278" s="3"/>
      <c r="AH4278" s="3"/>
    </row>
    <row r="4279" spans="1:34" s="5" customFormat="1" ht="11.85" customHeight="1" x14ac:dyDescent="0.2">
      <c r="A4279" s="3" t="s">
        <v>1685</v>
      </c>
      <c r="B4279" s="3"/>
      <c r="C4279" s="2">
        <v>126745.65</v>
      </c>
      <c r="D4279" s="2"/>
      <c r="E4279" s="2">
        <v>142822.49</v>
      </c>
      <c r="F4279" s="2"/>
      <c r="G4279" s="2">
        <v>142940.9</v>
      </c>
      <c r="H4279" s="2"/>
      <c r="I4279" s="2">
        <v>140000</v>
      </c>
      <c r="J4279" s="2"/>
      <c r="K4279" s="4">
        <v>140000</v>
      </c>
      <c r="L4279" s="2"/>
      <c r="M4279" s="4">
        <v>125000</v>
      </c>
      <c r="N4279" s="2"/>
      <c r="O4279" s="4">
        <v>0</v>
      </c>
      <c r="P4279" s="2"/>
      <c r="Q4279" s="4">
        <f t="shared" si="118"/>
        <v>125000</v>
      </c>
      <c r="R4279" s="3"/>
      <c r="S4279" s="4"/>
      <c r="U4279" s="3"/>
      <c r="V4279" s="3"/>
      <c r="W4279" s="3"/>
      <c r="X4279" s="3"/>
      <c r="Y4279" s="3"/>
      <c r="Z4279" s="3"/>
      <c r="AA4279" s="3"/>
      <c r="AB4279" s="3"/>
      <c r="AC4279" s="3"/>
      <c r="AD4279" s="3"/>
      <c r="AE4279" s="3"/>
      <c r="AF4279" s="3"/>
      <c r="AG4279" s="3"/>
      <c r="AH4279" s="3"/>
    </row>
    <row r="4280" spans="1:34" s="5" customFormat="1" ht="11.85" customHeight="1" x14ac:dyDescent="0.2">
      <c r="A4280" s="3" t="s">
        <v>1686</v>
      </c>
      <c r="B4280" s="3"/>
      <c r="C4280" s="2">
        <v>0</v>
      </c>
      <c r="D4280" s="2"/>
      <c r="E4280" s="2">
        <v>0</v>
      </c>
      <c r="F4280" s="2"/>
      <c r="G4280" s="2">
        <v>0</v>
      </c>
      <c r="H4280" s="2"/>
      <c r="I4280" s="2">
        <v>0</v>
      </c>
      <c r="J4280" s="2"/>
      <c r="K4280" s="2">
        <v>0</v>
      </c>
      <c r="L4280" s="2"/>
      <c r="M4280" s="4">
        <v>0</v>
      </c>
      <c r="N4280" s="2"/>
      <c r="O4280" s="4">
        <v>0</v>
      </c>
      <c r="P4280" s="2"/>
      <c r="Q4280" s="2">
        <f t="shared" si="118"/>
        <v>0</v>
      </c>
      <c r="R4280" s="3"/>
      <c r="S4280" s="4"/>
      <c r="U4280" s="3"/>
      <c r="V4280" s="3"/>
      <c r="W4280" s="3"/>
      <c r="X4280" s="3"/>
      <c r="Y4280" s="3"/>
      <c r="Z4280" s="3"/>
      <c r="AA4280" s="3"/>
      <c r="AB4280" s="3"/>
      <c r="AC4280" s="3"/>
      <c r="AD4280" s="3"/>
      <c r="AE4280" s="3"/>
      <c r="AF4280" s="3"/>
      <c r="AG4280" s="3"/>
      <c r="AH4280" s="3"/>
    </row>
    <row r="4281" spans="1:34" s="5" customFormat="1" ht="11.85" customHeight="1" x14ac:dyDescent="0.2">
      <c r="A4281" s="3" t="s">
        <v>1687</v>
      </c>
      <c r="B4281" s="3"/>
      <c r="C4281" s="15">
        <v>75075.55</v>
      </c>
      <c r="D4281" s="2"/>
      <c r="E4281" s="15">
        <v>74978.13</v>
      </c>
      <c r="F4281" s="2"/>
      <c r="G4281" s="15">
        <v>75222.759999999995</v>
      </c>
      <c r="H4281" s="2"/>
      <c r="I4281" s="15">
        <v>74000</v>
      </c>
      <c r="J4281" s="2"/>
      <c r="K4281" s="16">
        <v>74000</v>
      </c>
      <c r="L4281" s="2"/>
      <c r="M4281" s="16">
        <v>0</v>
      </c>
      <c r="N4281" s="2"/>
      <c r="O4281" s="16">
        <v>0</v>
      </c>
      <c r="P4281" s="2"/>
      <c r="Q4281" s="16">
        <f t="shared" si="118"/>
        <v>0</v>
      </c>
      <c r="R4281" s="3"/>
      <c r="S4281" s="4"/>
      <c r="U4281" s="3"/>
      <c r="V4281" s="3"/>
      <c r="W4281" s="3"/>
      <c r="X4281" s="3"/>
      <c r="Y4281" s="3"/>
      <c r="Z4281" s="3"/>
      <c r="AA4281" s="3"/>
      <c r="AB4281" s="3"/>
      <c r="AC4281" s="3"/>
      <c r="AD4281" s="3"/>
      <c r="AE4281" s="3"/>
      <c r="AF4281" s="3"/>
      <c r="AG4281" s="3"/>
      <c r="AH4281" s="3"/>
    </row>
    <row r="4282" spans="1:34" s="5" customFormat="1" ht="11.85" customHeight="1" x14ac:dyDescent="0.2">
      <c r="A4282" s="3" t="s">
        <v>1270</v>
      </c>
      <c r="B4282" s="3"/>
      <c r="C4282" s="2">
        <f>SUM(C4275:C4281)</f>
        <v>1004949.5800000001</v>
      </c>
      <c r="D4282" s="2"/>
      <c r="E4282" s="2">
        <f>SUM(E4275:E4281)</f>
        <v>1077795.1600000001</v>
      </c>
      <c r="F4282" s="2"/>
      <c r="G4282" s="2">
        <f>SUM(G4275:G4281)</f>
        <v>1109969.04</v>
      </c>
      <c r="H4282" s="2"/>
      <c r="I4282" s="2">
        <f>SUM(I4275:I4281)</f>
        <v>1186000</v>
      </c>
      <c r="J4282" s="2"/>
      <c r="K4282" s="4">
        <f>SUM(K4275:K4281)</f>
        <v>1186000</v>
      </c>
      <c r="L4282" s="2"/>
      <c r="M4282" s="4">
        <f>SUM(M4275:M4281)</f>
        <v>1158000</v>
      </c>
      <c r="N4282" s="2"/>
      <c r="O4282" s="2">
        <f>SUM(O4275:O4281)</f>
        <v>0</v>
      </c>
      <c r="P4282" s="2"/>
      <c r="Q4282" s="4">
        <f>SUM(Q4275:Q4281)</f>
        <v>1158000</v>
      </c>
      <c r="R4282" s="2"/>
      <c r="S4282" s="4"/>
      <c r="U4282" s="3"/>
      <c r="V4282" s="3"/>
      <c r="W4282" s="3"/>
      <c r="X4282" s="3"/>
      <c r="Y4282" s="3"/>
      <c r="Z4282" s="3"/>
      <c r="AA4282" s="3"/>
      <c r="AB4282" s="3"/>
      <c r="AC4282" s="3"/>
      <c r="AD4282" s="3"/>
      <c r="AE4282" s="3"/>
      <c r="AF4282" s="3"/>
      <c r="AG4282" s="3"/>
      <c r="AH4282" s="3"/>
    </row>
    <row r="4283" spans="1:34" s="5" customFormat="1" ht="11.85" customHeight="1" x14ac:dyDescent="0.2">
      <c r="A4283" s="3"/>
      <c r="B4283" s="3"/>
      <c r="C4283" s="2"/>
      <c r="D4283" s="2"/>
      <c r="E4283" s="2"/>
      <c r="F4283" s="2"/>
      <c r="G4283" s="2"/>
      <c r="H4283" s="2"/>
      <c r="I4283" s="2"/>
      <c r="J4283" s="2"/>
      <c r="K4283" s="4"/>
      <c r="L4283" s="2"/>
      <c r="M4283" s="4"/>
      <c r="N4283" s="2"/>
      <c r="O4283" s="4"/>
      <c r="P4283" s="2"/>
      <c r="Q4283" s="4"/>
      <c r="R4283" s="3"/>
      <c r="S4283" s="4"/>
      <c r="U4283" s="3"/>
      <c r="V4283" s="3"/>
      <c r="W4283" s="3"/>
      <c r="X4283" s="3"/>
      <c r="Y4283" s="3"/>
      <c r="Z4283" s="3"/>
      <c r="AA4283" s="3"/>
      <c r="AB4283" s="3"/>
      <c r="AC4283" s="3"/>
      <c r="AD4283" s="3"/>
      <c r="AE4283" s="3"/>
      <c r="AF4283" s="3"/>
      <c r="AG4283" s="3"/>
      <c r="AH4283" s="3"/>
    </row>
    <row r="4284" spans="1:34" s="5" customFormat="1" ht="11.85" customHeight="1" x14ac:dyDescent="0.2">
      <c r="A4284" s="13" t="s">
        <v>1490</v>
      </c>
      <c r="B4284" s="3"/>
      <c r="C4284" s="2"/>
      <c r="D4284" s="2"/>
      <c r="E4284" s="2"/>
      <c r="F4284" s="2"/>
      <c r="G4284" s="2"/>
      <c r="H4284" s="2"/>
      <c r="I4284" s="2"/>
      <c r="J4284" s="2"/>
      <c r="K4284" s="4"/>
      <c r="L4284" s="2"/>
      <c r="M4284" s="4"/>
      <c r="N4284" s="2"/>
      <c r="O4284" s="4"/>
      <c r="P4284" s="2"/>
      <c r="Q4284" s="4"/>
      <c r="R4284" s="3"/>
      <c r="S4284" s="4"/>
      <c r="U4284" s="3"/>
      <c r="V4284" s="3"/>
      <c r="W4284" s="3"/>
      <c r="X4284" s="3"/>
      <c r="Y4284" s="3"/>
      <c r="Z4284" s="3"/>
      <c r="AA4284" s="3"/>
      <c r="AB4284" s="3"/>
      <c r="AC4284" s="3"/>
      <c r="AD4284" s="3"/>
      <c r="AE4284" s="3"/>
      <c r="AF4284" s="3"/>
      <c r="AG4284" s="3"/>
      <c r="AH4284" s="3"/>
    </row>
    <row r="4285" spans="1:34" s="5" customFormat="1" ht="11.85" customHeight="1" x14ac:dyDescent="0.2">
      <c r="A4285" s="3" t="s">
        <v>1688</v>
      </c>
      <c r="B4285" s="3"/>
      <c r="C4285" s="2">
        <v>0</v>
      </c>
      <c r="D4285" s="2"/>
      <c r="E4285" s="2">
        <v>919.44</v>
      </c>
      <c r="F4285" s="2"/>
      <c r="G4285" s="2">
        <v>767.63</v>
      </c>
      <c r="H4285" s="2"/>
      <c r="I4285" s="2">
        <v>0</v>
      </c>
      <c r="J4285" s="2"/>
      <c r="K4285" s="4">
        <v>0</v>
      </c>
      <c r="L4285" s="2"/>
      <c r="M4285" s="4">
        <v>0</v>
      </c>
      <c r="N4285" s="2"/>
      <c r="O4285" s="4">
        <v>0</v>
      </c>
      <c r="P4285" s="2"/>
      <c r="Q4285" s="4">
        <f t="shared" ref="Q4285:Q4291" si="119">M4285+O4285</f>
        <v>0</v>
      </c>
      <c r="R4285" s="3"/>
      <c r="S4285" s="4"/>
      <c r="U4285" s="3"/>
      <c r="V4285" s="3"/>
      <c r="W4285" s="3"/>
      <c r="X4285" s="3"/>
      <c r="Y4285" s="3"/>
      <c r="Z4285" s="3"/>
      <c r="AA4285" s="3"/>
      <c r="AB4285" s="3"/>
      <c r="AC4285" s="3"/>
      <c r="AD4285" s="3"/>
      <c r="AE4285" s="3"/>
      <c r="AF4285" s="3"/>
      <c r="AG4285" s="3"/>
      <c r="AH4285" s="3"/>
    </row>
    <row r="4286" spans="1:34" s="5" customFormat="1" ht="11.85" customHeight="1" x14ac:dyDescent="0.2">
      <c r="A4286" s="3" t="s">
        <v>1689</v>
      </c>
      <c r="B4286" s="3"/>
      <c r="C4286" s="2">
        <v>0</v>
      </c>
      <c r="D4286" s="2"/>
      <c r="E4286" s="2">
        <v>12000</v>
      </c>
      <c r="F4286" s="2"/>
      <c r="G4286" s="2">
        <v>0</v>
      </c>
      <c r="H4286" s="2"/>
      <c r="I4286" s="2">
        <v>18000</v>
      </c>
      <c r="J4286" s="2"/>
      <c r="K4286" s="4">
        <v>18000</v>
      </c>
      <c r="L4286" s="2"/>
      <c r="M4286" s="4">
        <v>18000</v>
      </c>
      <c r="N4286" s="2"/>
      <c r="O4286" s="4">
        <v>0</v>
      </c>
      <c r="P4286" s="2"/>
      <c r="Q4286" s="4">
        <f t="shared" si="119"/>
        <v>18000</v>
      </c>
      <c r="R4286" s="3"/>
      <c r="S4286" s="4"/>
      <c r="U4286" s="3"/>
      <c r="V4286" s="3"/>
      <c r="W4286" s="3"/>
      <c r="X4286" s="3"/>
      <c r="Y4286" s="3"/>
      <c r="Z4286" s="3"/>
      <c r="AA4286" s="3"/>
      <c r="AB4286" s="3"/>
      <c r="AC4286" s="3"/>
      <c r="AD4286" s="3"/>
      <c r="AE4286" s="3"/>
      <c r="AF4286" s="3"/>
      <c r="AG4286" s="3"/>
      <c r="AH4286" s="3"/>
    </row>
    <row r="4287" spans="1:34" ht="11.85" customHeight="1" x14ac:dyDescent="0.2">
      <c r="A4287" s="3" t="s">
        <v>1690</v>
      </c>
      <c r="C4287" s="2">
        <v>2384.88</v>
      </c>
      <c r="D4287" s="2"/>
      <c r="E4287" s="2">
        <v>365.81</v>
      </c>
      <c r="F4287" s="2"/>
      <c r="G4287" s="2">
        <v>50</v>
      </c>
      <c r="H4287" s="2"/>
      <c r="I4287" s="2">
        <v>0</v>
      </c>
      <c r="J4287" s="2"/>
      <c r="K4287" s="4">
        <v>0</v>
      </c>
      <c r="L4287" s="2"/>
      <c r="M4287" s="4">
        <v>0</v>
      </c>
      <c r="N4287" s="2"/>
      <c r="O4287" s="4">
        <v>0</v>
      </c>
      <c r="P4287" s="2"/>
      <c r="Q4287" s="4">
        <f t="shared" si="119"/>
        <v>0</v>
      </c>
    </row>
    <row r="4288" spans="1:34" ht="11.85" customHeight="1" x14ac:dyDescent="0.2">
      <c r="A4288" s="3" t="s">
        <v>1691</v>
      </c>
      <c r="C4288" s="2">
        <v>0</v>
      </c>
      <c r="D4288" s="2"/>
      <c r="E4288" s="2">
        <v>0</v>
      </c>
      <c r="F4288" s="2"/>
      <c r="G4288" s="2">
        <v>25</v>
      </c>
      <c r="H4288" s="2"/>
      <c r="I4288" s="2">
        <v>0</v>
      </c>
      <c r="J4288" s="2"/>
      <c r="K4288" s="4">
        <v>0</v>
      </c>
      <c r="L4288" s="2"/>
      <c r="M4288" s="4">
        <v>0</v>
      </c>
      <c r="N4288" s="2"/>
      <c r="O4288" s="4">
        <v>0</v>
      </c>
      <c r="P4288" s="2"/>
      <c r="Q4288" s="4">
        <f t="shared" si="119"/>
        <v>0</v>
      </c>
    </row>
    <row r="4289" spans="1:21" ht="11.85" customHeight="1" x14ac:dyDescent="0.2">
      <c r="A4289" s="3" t="s">
        <v>1692</v>
      </c>
      <c r="C4289" s="2">
        <v>629.38</v>
      </c>
      <c r="D4289" s="2"/>
      <c r="E4289" s="2">
        <v>1060.06</v>
      </c>
      <c r="F4289" s="2"/>
      <c r="G4289" s="2">
        <v>1600.49</v>
      </c>
      <c r="H4289" s="2"/>
      <c r="I4289" s="2">
        <v>0</v>
      </c>
      <c r="J4289" s="2"/>
      <c r="K4289" s="4">
        <v>0</v>
      </c>
      <c r="L4289" s="2"/>
      <c r="M4289" s="4">
        <v>0</v>
      </c>
      <c r="N4289" s="2"/>
      <c r="O4289" s="4">
        <v>0</v>
      </c>
      <c r="P4289" s="2"/>
      <c r="Q4289" s="4">
        <f t="shared" si="119"/>
        <v>0</v>
      </c>
    </row>
    <row r="4290" spans="1:21" ht="11.85" customHeight="1" x14ac:dyDescent="0.2">
      <c r="A4290" s="3" t="s">
        <v>1693</v>
      </c>
      <c r="C4290" s="20">
        <v>2114.2399999999998</v>
      </c>
      <c r="D4290" s="2"/>
      <c r="E4290" s="20">
        <v>4142.7299999999996</v>
      </c>
      <c r="F4290" s="2"/>
      <c r="G4290" s="20">
        <v>7885.22</v>
      </c>
      <c r="H4290" s="2"/>
      <c r="I4290" s="20">
        <v>4000</v>
      </c>
      <c r="J4290" s="2"/>
      <c r="K4290" s="21">
        <v>4000</v>
      </c>
      <c r="L4290" s="2"/>
      <c r="M4290" s="21">
        <v>16000</v>
      </c>
      <c r="N4290" s="2"/>
      <c r="O4290" s="21">
        <v>0</v>
      </c>
      <c r="P4290" s="2"/>
      <c r="Q4290" s="21">
        <f>M4290+O4290</f>
        <v>16000</v>
      </c>
    </row>
    <row r="4291" spans="1:21" ht="11.85" customHeight="1" x14ac:dyDescent="0.2">
      <c r="A4291" s="3" t="s">
        <v>1694</v>
      </c>
      <c r="C4291" s="15">
        <v>0</v>
      </c>
      <c r="D4291" s="2"/>
      <c r="E4291" s="15">
        <v>28625.08</v>
      </c>
      <c r="F4291" s="2"/>
      <c r="G4291" s="15">
        <v>35100</v>
      </c>
      <c r="H4291" s="2"/>
      <c r="I4291" s="15">
        <v>0</v>
      </c>
      <c r="J4291" s="2"/>
      <c r="K4291" s="16">
        <v>0</v>
      </c>
      <c r="L4291" s="2"/>
      <c r="M4291" s="16">
        <v>0</v>
      </c>
      <c r="N4291" s="2"/>
      <c r="O4291" s="16">
        <v>0</v>
      </c>
      <c r="P4291" s="2"/>
      <c r="Q4291" s="16">
        <f t="shared" si="119"/>
        <v>0</v>
      </c>
    </row>
    <row r="4292" spans="1:21" ht="11.85" customHeight="1" x14ac:dyDescent="0.2">
      <c r="A4292" s="3" t="s">
        <v>1281</v>
      </c>
      <c r="C4292" s="2">
        <f>SUM(C4285:C4291)</f>
        <v>5128.5</v>
      </c>
      <c r="D4292" s="2"/>
      <c r="E4292" s="2">
        <f>SUM(E4285:E4291)</f>
        <v>47113.120000000003</v>
      </c>
      <c r="F4292" s="2"/>
      <c r="G4292" s="2">
        <f>SUM(G4285:G4291)</f>
        <v>45428.34</v>
      </c>
      <c r="H4292" s="2"/>
      <c r="I4292" s="2">
        <f>SUM(I4285:I4291)</f>
        <v>22000</v>
      </c>
      <c r="J4292" s="2"/>
      <c r="K4292" s="4">
        <f>SUM(K4285:K4291)</f>
        <v>22000</v>
      </c>
      <c r="L4292" s="2"/>
      <c r="M4292" s="4">
        <f>SUM(M4285:M4291)</f>
        <v>34000</v>
      </c>
      <c r="N4292" s="2"/>
      <c r="O4292" s="4">
        <f>SUM(O4285:O4291)</f>
        <v>0</v>
      </c>
      <c r="P4292" s="2"/>
      <c r="Q4292" s="4">
        <f>SUM(Q4285:Q4291)</f>
        <v>34000</v>
      </c>
    </row>
    <row r="4293" spans="1:21" ht="11.85" customHeight="1" x14ac:dyDescent="0.2">
      <c r="D4293" s="2"/>
      <c r="F4293" s="2"/>
      <c r="H4293" s="2"/>
      <c r="J4293" s="2"/>
      <c r="L4293" s="2"/>
      <c r="N4293" s="2"/>
      <c r="P4293" s="2"/>
    </row>
    <row r="4294" spans="1:21" ht="11.85" customHeight="1" x14ac:dyDescent="0.2">
      <c r="A4294" s="13" t="s">
        <v>228</v>
      </c>
      <c r="D4294" s="2"/>
      <c r="F4294" s="2"/>
      <c r="H4294" s="2"/>
      <c r="J4294" s="2"/>
      <c r="L4294" s="2"/>
      <c r="N4294" s="2"/>
      <c r="P4294" s="2"/>
    </row>
    <row r="4295" spans="1:21" ht="11.85" customHeight="1" x14ac:dyDescent="0.2">
      <c r="A4295" s="3" t="s">
        <v>1695</v>
      </c>
      <c r="C4295" s="2">
        <v>150902</v>
      </c>
      <c r="D4295" s="2"/>
      <c r="E4295" s="2">
        <v>0</v>
      </c>
      <c r="F4295" s="2"/>
      <c r="G4295" s="2">
        <v>0</v>
      </c>
      <c r="H4295" s="2"/>
      <c r="I4295" s="2">
        <v>0</v>
      </c>
      <c r="J4295" s="2"/>
      <c r="K4295" s="4">
        <v>0</v>
      </c>
      <c r="L4295" s="2"/>
      <c r="M4295" s="4">
        <v>0</v>
      </c>
      <c r="N4295" s="2"/>
      <c r="O4295" s="4">
        <v>170000</v>
      </c>
      <c r="P4295" s="2"/>
      <c r="Q4295" s="4">
        <f>M4295+O4295</f>
        <v>170000</v>
      </c>
    </row>
    <row r="4296" spans="1:21" ht="11.85" customHeight="1" x14ac:dyDescent="0.2">
      <c r="A4296" s="3" t="s">
        <v>1696</v>
      </c>
      <c r="C4296" s="2">
        <v>0</v>
      </c>
      <c r="D4296" s="2"/>
      <c r="E4296" s="2">
        <v>0</v>
      </c>
      <c r="F4296" s="2"/>
      <c r="G4296" s="2">
        <v>0</v>
      </c>
      <c r="H4296" s="2"/>
      <c r="I4296" s="2">
        <v>0</v>
      </c>
      <c r="J4296" s="2"/>
      <c r="K4296" s="4">
        <v>0</v>
      </c>
      <c r="L4296" s="2"/>
      <c r="M4296" s="4">
        <v>0</v>
      </c>
      <c r="N4296" s="2"/>
      <c r="O4296" s="4">
        <v>0</v>
      </c>
      <c r="P4296" s="2"/>
      <c r="Q4296" s="4">
        <f>M4296+O4296</f>
        <v>0</v>
      </c>
    </row>
    <row r="4297" spans="1:21" ht="11.85" customHeight="1" x14ac:dyDescent="0.2">
      <c r="A4297" s="3" t="s">
        <v>1697</v>
      </c>
      <c r="C4297" s="15">
        <v>0</v>
      </c>
      <c r="D4297" s="2"/>
      <c r="E4297" s="15">
        <v>0</v>
      </c>
      <c r="F4297" s="2"/>
      <c r="G4297" s="15">
        <v>0</v>
      </c>
      <c r="H4297" s="2"/>
      <c r="I4297" s="15">
        <v>0</v>
      </c>
      <c r="J4297" s="2"/>
      <c r="K4297" s="16">
        <v>0</v>
      </c>
      <c r="L4297" s="2"/>
      <c r="M4297" s="16">
        <v>0</v>
      </c>
      <c r="N4297" s="2"/>
      <c r="O4297" s="16">
        <v>0</v>
      </c>
      <c r="P4297" s="2"/>
      <c r="Q4297" s="16">
        <f>M4297+O4297</f>
        <v>0</v>
      </c>
    </row>
    <row r="4298" spans="1:21" ht="11.85" customHeight="1" x14ac:dyDescent="0.2">
      <c r="A4298" s="3" t="s">
        <v>242</v>
      </c>
      <c r="C4298" s="2">
        <f>SUM(C4295:C4297)</f>
        <v>150902</v>
      </c>
      <c r="D4298" s="2"/>
      <c r="E4298" s="2">
        <f>SUM(E4295:E4297)</f>
        <v>0</v>
      </c>
      <c r="F4298" s="2"/>
      <c r="G4298" s="2">
        <f>SUM(G4295:G4297)</f>
        <v>0</v>
      </c>
      <c r="H4298" s="2"/>
      <c r="I4298" s="2">
        <f>SUM(I4295:I4297)</f>
        <v>0</v>
      </c>
      <c r="J4298" s="2"/>
      <c r="K4298" s="4">
        <f>SUM(K4295:K4297)</f>
        <v>0</v>
      </c>
      <c r="L4298" s="2"/>
      <c r="M4298" s="4">
        <f>SUM(M4295:M4297)</f>
        <v>0</v>
      </c>
      <c r="N4298" s="2"/>
      <c r="O4298" s="4">
        <f>SUM(O4295:O4297)</f>
        <v>170000</v>
      </c>
      <c r="P4298" s="2"/>
      <c r="Q4298" s="4">
        <f>SUM(Q4295:Q4297)</f>
        <v>170000</v>
      </c>
      <c r="U4298" s="2"/>
    </row>
    <row r="4299" spans="1:21" ht="11.85" customHeight="1" x14ac:dyDescent="0.2">
      <c r="D4299" s="2"/>
      <c r="F4299" s="2"/>
      <c r="H4299" s="2"/>
      <c r="J4299" s="2"/>
      <c r="L4299" s="2"/>
      <c r="N4299" s="2"/>
      <c r="P4299" s="2"/>
    </row>
    <row r="4300" spans="1:21" ht="11.85" customHeight="1" thickBot="1" x14ac:dyDescent="0.25">
      <c r="A4300" s="3" t="s">
        <v>254</v>
      </c>
      <c r="C4300" s="27">
        <f>C4282+C4292+C4298</f>
        <v>1160980.08</v>
      </c>
      <c r="D4300" s="2"/>
      <c r="E4300" s="27">
        <f>E4282+E4292+E4298</f>
        <v>1124908.2800000003</v>
      </c>
      <c r="F4300" s="2"/>
      <c r="G4300" s="27">
        <f>G4282+G4292+G4298</f>
        <v>1155397.3800000001</v>
      </c>
      <c r="H4300" s="2"/>
      <c r="I4300" s="27">
        <f>I4282+I4292+I4298</f>
        <v>1208000</v>
      </c>
      <c r="J4300" s="2"/>
      <c r="K4300" s="28">
        <f>K4282+K4292+K4298</f>
        <v>1208000</v>
      </c>
      <c r="L4300" s="2"/>
      <c r="M4300" s="28">
        <f>M4282+M4292+M4298</f>
        <v>1192000</v>
      </c>
      <c r="N4300" s="2"/>
      <c r="O4300" s="27">
        <f>O4282+O4292+O4298</f>
        <v>170000</v>
      </c>
      <c r="P4300" s="2"/>
      <c r="Q4300" s="28">
        <f>Q4282+Q4292+Q4298</f>
        <v>1362000</v>
      </c>
      <c r="R4300" s="2"/>
      <c r="U4300" s="2"/>
    </row>
    <row r="4301" spans="1:21" ht="11.85" customHeight="1" thickTop="1" x14ac:dyDescent="0.2">
      <c r="D4301" s="2"/>
      <c r="F4301" s="2"/>
      <c r="H4301" s="2"/>
      <c r="J4301" s="2"/>
      <c r="L4301" s="2"/>
      <c r="N4301" s="2"/>
      <c r="P4301" s="2"/>
    </row>
    <row r="4302" spans="1:21" ht="11.85" customHeight="1" x14ac:dyDescent="0.2">
      <c r="D4302" s="2"/>
      <c r="F4302" s="2"/>
      <c r="H4302" s="2"/>
      <c r="J4302" s="2"/>
      <c r="L4302" s="2"/>
      <c r="N4302" s="2"/>
      <c r="P4302" s="2"/>
    </row>
    <row r="4303" spans="1:21" ht="11.85" customHeight="1" x14ac:dyDescent="0.2">
      <c r="A4303" s="3" t="s">
        <v>255</v>
      </c>
      <c r="C4303" s="2">
        <f>C4270+C4300</f>
        <v>1769107.81</v>
      </c>
      <c r="D4303" s="2"/>
      <c r="E4303" s="2">
        <f>E4270+E4300</f>
        <v>1694540.5300000003</v>
      </c>
      <c r="F4303" s="2"/>
      <c r="G4303" s="2">
        <f>G4270+G4300</f>
        <v>1860269.4400000004</v>
      </c>
      <c r="H4303" s="2"/>
      <c r="I4303" s="2">
        <f>I4270+I4300</f>
        <v>1834667.3600000003</v>
      </c>
      <c r="J4303" s="2"/>
      <c r="K4303" s="4">
        <f>K4270+K4300</f>
        <v>1834667.3600000003</v>
      </c>
      <c r="L4303" s="2"/>
      <c r="M4303" s="4">
        <f>M4270+M4300</f>
        <v>1698739.3600000003</v>
      </c>
      <c r="N4303" s="2"/>
      <c r="P4303" s="2"/>
      <c r="Q4303" s="4">
        <f>Q4270+Q4300</f>
        <v>1868739.3600000003</v>
      </c>
    </row>
    <row r="4304" spans="1:21" ht="11.85" customHeight="1" x14ac:dyDescent="0.2">
      <c r="D4304" s="2"/>
      <c r="F4304" s="2"/>
      <c r="H4304" s="2"/>
      <c r="J4304" s="2"/>
      <c r="L4304" s="2"/>
      <c r="N4304" s="2"/>
      <c r="P4304" s="2"/>
    </row>
    <row r="4305" spans="1:34" ht="11.85" customHeight="1" x14ac:dyDescent="0.2">
      <c r="D4305" s="2"/>
      <c r="F4305" s="2"/>
      <c r="H4305" s="2"/>
      <c r="J4305" s="2"/>
      <c r="L4305" s="2"/>
      <c r="N4305" s="2"/>
      <c r="P4305" s="2"/>
    </row>
    <row r="4306" spans="1:34" ht="11.85" customHeight="1" x14ac:dyDescent="0.2">
      <c r="D4306" s="2"/>
      <c r="F4306" s="2"/>
      <c r="H4306" s="2"/>
      <c r="J4306" s="2"/>
      <c r="L4306" s="2"/>
      <c r="N4306" s="2"/>
      <c r="P4306" s="2"/>
    </row>
    <row r="4307" spans="1:34" ht="11.85" customHeight="1" x14ac:dyDescent="0.2">
      <c r="D4307" s="2"/>
      <c r="F4307" s="2"/>
      <c r="H4307" s="2"/>
      <c r="J4307" s="2"/>
      <c r="L4307" s="2"/>
      <c r="N4307" s="2"/>
      <c r="P4307" s="2"/>
    </row>
    <row r="4308" spans="1:34" ht="11.85" customHeight="1" x14ac:dyDescent="0.2">
      <c r="D4308" s="2"/>
      <c r="F4308" s="2"/>
      <c r="H4308" s="2"/>
      <c r="J4308" s="2"/>
      <c r="L4308" s="2"/>
      <c r="N4308" s="2"/>
      <c r="P4308" s="2"/>
    </row>
    <row r="4309" spans="1:34" ht="11.85" customHeight="1" x14ac:dyDescent="0.2">
      <c r="D4309" s="2"/>
      <c r="F4309" s="2"/>
      <c r="H4309" s="2"/>
      <c r="J4309" s="2"/>
      <c r="L4309" s="2"/>
      <c r="N4309" s="2"/>
      <c r="P4309" s="2"/>
    </row>
    <row r="4310" spans="1:34" ht="11.85" customHeight="1" x14ac:dyDescent="0.2">
      <c r="D4310" s="2"/>
      <c r="F4310" s="2"/>
      <c r="H4310" s="2"/>
      <c r="J4310" s="2"/>
      <c r="L4310" s="2"/>
      <c r="N4310" s="2"/>
      <c r="P4310" s="2"/>
    </row>
    <row r="4311" spans="1:34" ht="11.85" customHeight="1" x14ac:dyDescent="0.2">
      <c r="D4311" s="2"/>
      <c r="F4311" s="2"/>
      <c r="H4311" s="2"/>
      <c r="J4311" s="2"/>
      <c r="L4311" s="2"/>
      <c r="N4311" s="2"/>
      <c r="P4311" s="2"/>
    </row>
    <row r="4312" spans="1:34" ht="11.85" customHeight="1" x14ac:dyDescent="0.2">
      <c r="D4312" s="2"/>
      <c r="F4312" s="2"/>
      <c r="H4312" s="2"/>
      <c r="J4312" s="2"/>
      <c r="L4312" s="2"/>
      <c r="N4312" s="2"/>
      <c r="P4312" s="2"/>
    </row>
    <row r="4313" spans="1:34" ht="11.85" customHeight="1" x14ac:dyDescent="0.2">
      <c r="D4313" s="2"/>
      <c r="F4313" s="2"/>
      <c r="H4313" s="2"/>
      <c r="J4313" s="2"/>
      <c r="L4313" s="2"/>
      <c r="N4313" s="2"/>
      <c r="P4313" s="2"/>
    </row>
    <row r="4314" spans="1:34" ht="11.85" customHeight="1" x14ac:dyDescent="0.2">
      <c r="D4314" s="2"/>
      <c r="F4314" s="2"/>
      <c r="H4314" s="2"/>
      <c r="J4314" s="2"/>
      <c r="L4314" s="2"/>
      <c r="N4314" s="2"/>
      <c r="P4314" s="2"/>
    </row>
    <row r="4315" spans="1:34" ht="11.85" customHeight="1" x14ac:dyDescent="0.2">
      <c r="D4315" s="2"/>
      <c r="F4315" s="2"/>
      <c r="H4315" s="2"/>
      <c r="J4315" s="2"/>
      <c r="L4315" s="2"/>
      <c r="N4315" s="2"/>
      <c r="P4315" s="2"/>
    </row>
    <row r="4316" spans="1:34" ht="11.85" customHeight="1" x14ac:dyDescent="0.2">
      <c r="D4316" s="2"/>
      <c r="F4316" s="2"/>
      <c r="H4316" s="2"/>
      <c r="J4316" s="2"/>
      <c r="L4316" s="2"/>
      <c r="N4316" s="2"/>
      <c r="P4316" s="2"/>
    </row>
    <row r="4317" spans="1:34" ht="11.85" customHeight="1" x14ac:dyDescent="0.2">
      <c r="D4317" s="2"/>
      <c r="F4317" s="2"/>
      <c r="H4317" s="2"/>
      <c r="J4317" s="2"/>
      <c r="L4317" s="2"/>
      <c r="N4317" s="2"/>
      <c r="P4317" s="2"/>
    </row>
    <row r="4318" spans="1:34" ht="11.85" customHeight="1" x14ac:dyDescent="0.2">
      <c r="D4318" s="2"/>
      <c r="F4318" s="2"/>
      <c r="H4318" s="2"/>
      <c r="J4318" s="2"/>
      <c r="L4318" s="2"/>
      <c r="N4318" s="2"/>
      <c r="P4318" s="2"/>
    </row>
    <row r="4319" spans="1:34" s="5" customFormat="1" ht="11.85" customHeight="1" x14ac:dyDescent="0.2">
      <c r="A4319" s="3"/>
      <c r="B4319" s="3"/>
      <c r="C4319" s="2"/>
      <c r="D4319" s="2"/>
      <c r="E4319" s="2"/>
      <c r="F4319" s="2"/>
      <c r="G4319" s="2"/>
      <c r="H4319" s="2"/>
      <c r="I4319" s="2"/>
      <c r="J4319" s="2"/>
      <c r="K4319" s="4"/>
      <c r="L4319" s="2"/>
      <c r="M4319" s="4"/>
      <c r="N4319" s="2"/>
      <c r="O4319" s="4"/>
      <c r="P4319" s="2"/>
      <c r="Q4319" s="4"/>
      <c r="R4319" s="3"/>
      <c r="S4319" s="4"/>
      <c r="U4319" s="3"/>
      <c r="V4319" s="3"/>
      <c r="W4319" s="3"/>
      <c r="X4319" s="3"/>
      <c r="Y4319" s="3"/>
      <c r="Z4319" s="3"/>
      <c r="AA4319" s="3"/>
      <c r="AB4319" s="3"/>
      <c r="AC4319" s="3"/>
      <c r="AD4319" s="3"/>
      <c r="AE4319" s="3"/>
      <c r="AF4319" s="3"/>
      <c r="AG4319" s="3"/>
      <c r="AH4319" s="3"/>
    </row>
    <row r="4320" spans="1:34" s="5" customFormat="1" ht="11.85" customHeight="1" x14ac:dyDescent="0.2">
      <c r="A4320" s="3"/>
      <c r="B4320" s="3"/>
      <c r="C4320" s="2"/>
      <c r="D4320" s="2"/>
      <c r="E4320" s="2"/>
      <c r="F4320" s="2"/>
      <c r="G4320" s="2"/>
      <c r="H4320" s="2"/>
      <c r="I4320" s="2"/>
      <c r="J4320" s="2"/>
      <c r="K4320" s="4"/>
      <c r="L4320" s="2"/>
      <c r="M4320" s="4"/>
      <c r="N4320" s="2"/>
      <c r="O4320" s="4"/>
      <c r="P4320" s="2"/>
      <c r="Q4320" s="4"/>
      <c r="R4320" s="3"/>
      <c r="S4320" s="4"/>
      <c r="U4320" s="3"/>
      <c r="V4320" s="3"/>
      <c r="W4320" s="3"/>
      <c r="X4320" s="3"/>
      <c r="Y4320" s="3"/>
      <c r="Z4320" s="3"/>
      <c r="AA4320" s="3"/>
      <c r="AB4320" s="3"/>
      <c r="AC4320" s="3"/>
      <c r="AD4320" s="3"/>
      <c r="AE4320" s="3"/>
      <c r="AF4320" s="3"/>
      <c r="AG4320" s="3"/>
      <c r="AH4320" s="3"/>
    </row>
    <row r="4321" spans="1:34" s="5" customFormat="1" ht="11.85" customHeight="1" x14ac:dyDescent="0.2">
      <c r="A4321" s="3"/>
      <c r="B4321" s="3"/>
      <c r="C4321" s="2"/>
      <c r="D4321" s="2"/>
      <c r="E4321" s="2"/>
      <c r="F4321" s="2"/>
      <c r="G4321" s="2"/>
      <c r="H4321" s="2"/>
      <c r="I4321" s="2"/>
      <c r="J4321" s="2"/>
      <c r="K4321" s="4"/>
      <c r="L4321" s="2"/>
      <c r="M4321" s="4"/>
      <c r="N4321" s="2"/>
      <c r="O4321" s="4"/>
      <c r="P4321" s="2"/>
      <c r="Q4321" s="4"/>
      <c r="R4321" s="3"/>
      <c r="S4321" s="4"/>
      <c r="U4321" s="3"/>
      <c r="V4321" s="3"/>
      <c r="W4321" s="3"/>
      <c r="X4321" s="3"/>
      <c r="Y4321" s="3"/>
      <c r="Z4321" s="3"/>
      <c r="AA4321" s="3"/>
      <c r="AB4321" s="3"/>
      <c r="AC4321" s="3"/>
      <c r="AD4321" s="3"/>
      <c r="AE4321" s="3"/>
      <c r="AF4321" s="3"/>
      <c r="AG4321" s="3"/>
      <c r="AH4321" s="3"/>
    </row>
    <row r="4322" spans="1:34" s="5" customFormat="1" ht="11.85" customHeight="1" x14ac:dyDescent="0.2">
      <c r="A4322" s="3"/>
      <c r="B4322" s="3"/>
      <c r="C4322" s="2"/>
      <c r="D4322" s="2"/>
      <c r="E4322" s="2"/>
      <c r="F4322" s="2"/>
      <c r="G4322" s="2"/>
      <c r="H4322" s="2"/>
      <c r="I4322" s="2"/>
      <c r="J4322" s="2"/>
      <c r="K4322" s="4"/>
      <c r="L4322" s="2"/>
      <c r="M4322" s="4"/>
      <c r="N4322" s="2"/>
      <c r="O4322" s="4"/>
      <c r="P4322" s="2"/>
      <c r="Q4322" s="4"/>
      <c r="R4322" s="3"/>
      <c r="S4322" s="4"/>
      <c r="U4322" s="3"/>
      <c r="V4322" s="3"/>
      <c r="W4322" s="3"/>
      <c r="X4322" s="3"/>
      <c r="Y4322" s="3"/>
      <c r="Z4322" s="3"/>
      <c r="AA4322" s="3"/>
      <c r="AB4322" s="3"/>
      <c r="AC4322" s="3"/>
      <c r="AD4322" s="3"/>
      <c r="AE4322" s="3"/>
      <c r="AF4322" s="3"/>
      <c r="AG4322" s="3"/>
      <c r="AH4322" s="3"/>
    </row>
    <row r="4323" spans="1:34" s="5" customFormat="1" ht="11.85" customHeight="1" x14ac:dyDescent="0.2">
      <c r="A4323" s="1"/>
      <c r="B4323" s="1"/>
      <c r="C4323" s="2"/>
      <c r="D4323" s="3"/>
      <c r="E4323" s="2" t="str">
        <f>$E$1</f>
        <v>CITY OF BRADY</v>
      </c>
      <c r="F4323" s="3"/>
      <c r="G4323" s="2"/>
      <c r="H4323" s="3"/>
      <c r="I4323" s="2"/>
      <c r="J4323" s="3"/>
      <c r="K4323" s="4"/>
      <c r="L4323" s="3"/>
      <c r="M4323" s="4"/>
      <c r="N4323" s="3"/>
      <c r="O4323" s="4"/>
      <c r="P4323" s="3"/>
      <c r="Q4323" s="4"/>
      <c r="R4323" s="3"/>
      <c r="S4323" s="4"/>
      <c r="U4323" s="3"/>
      <c r="V4323" s="3"/>
      <c r="W4323" s="3"/>
      <c r="X4323" s="3"/>
      <c r="Y4323" s="3"/>
      <c r="Z4323" s="3"/>
      <c r="AA4323" s="3"/>
      <c r="AB4323" s="3"/>
      <c r="AC4323" s="3"/>
      <c r="AD4323" s="3"/>
      <c r="AE4323" s="3"/>
      <c r="AF4323" s="3"/>
      <c r="AG4323" s="3"/>
      <c r="AH4323" s="3"/>
    </row>
    <row r="4324" spans="1:34" s="5" customFormat="1" ht="11.85" customHeight="1" x14ac:dyDescent="0.2">
      <c r="A4324" s="3"/>
      <c r="B4324" s="3"/>
      <c r="C4324" s="2"/>
      <c r="D4324" s="3"/>
      <c r="E4324" s="2" t="str">
        <f>$E$2</f>
        <v>BUDGET REPORT</v>
      </c>
      <c r="F4324" s="3"/>
      <c r="G4324" s="2"/>
      <c r="H4324" s="3"/>
      <c r="I4324" s="2"/>
      <c r="J4324" s="3"/>
      <c r="K4324" s="4"/>
      <c r="L4324" s="3"/>
      <c r="M4324" s="4"/>
      <c r="N4324" s="3"/>
      <c r="O4324" s="4"/>
      <c r="P4324" s="3"/>
      <c r="Q4324" s="4"/>
      <c r="R4324" s="3"/>
      <c r="S4324" s="4"/>
      <c r="U4324" s="3"/>
      <c r="V4324" s="3"/>
      <c r="W4324" s="3"/>
      <c r="X4324" s="3"/>
      <c r="Y4324" s="3"/>
      <c r="Z4324" s="3"/>
      <c r="AA4324" s="3"/>
      <c r="AB4324" s="3"/>
      <c r="AC4324" s="3"/>
      <c r="AD4324" s="3"/>
      <c r="AE4324" s="3"/>
      <c r="AF4324" s="3"/>
      <c r="AG4324" s="3"/>
      <c r="AH4324" s="3"/>
    </row>
    <row r="4325" spans="1:34" s="5" customFormat="1" ht="11.85" customHeight="1" x14ac:dyDescent="0.2">
      <c r="A4325" s="3"/>
      <c r="B4325" s="3"/>
      <c r="C4325" s="2"/>
      <c r="D4325" s="3"/>
      <c r="E4325" s="2" t="str">
        <f>$E$3</f>
        <v>FISCAL YEAR 2019 - 2020</v>
      </c>
      <c r="F4325" s="3"/>
      <c r="G4325" s="2"/>
      <c r="H4325" s="3"/>
      <c r="I4325" s="2"/>
      <c r="J4325" s="3"/>
      <c r="K4325" s="4"/>
      <c r="L4325" s="3"/>
      <c r="M4325" s="4"/>
      <c r="N4325" s="3"/>
      <c r="O4325" s="4"/>
      <c r="P4325" s="3"/>
      <c r="Q4325" s="4"/>
      <c r="R4325" s="3"/>
      <c r="S4325" s="4"/>
      <c r="U4325" s="3"/>
      <c r="V4325" s="3"/>
      <c r="W4325" s="3"/>
      <c r="X4325" s="3"/>
      <c r="Y4325" s="3"/>
      <c r="Z4325" s="3"/>
      <c r="AA4325" s="3"/>
      <c r="AB4325" s="3"/>
      <c r="AC4325" s="3"/>
      <c r="AD4325" s="3"/>
      <c r="AE4325" s="3"/>
      <c r="AF4325" s="3"/>
      <c r="AG4325" s="3"/>
      <c r="AH4325" s="3"/>
    </row>
    <row r="4326" spans="1:34" s="5" customFormat="1" ht="11.85" customHeight="1" x14ac:dyDescent="0.2">
      <c r="A4326" s="3" t="s">
        <v>1680</v>
      </c>
      <c r="B4326" s="3"/>
      <c r="C4326" s="2"/>
      <c r="D4326" s="3"/>
      <c r="E4326" s="2"/>
      <c r="F4326" s="3"/>
      <c r="G4326" s="2"/>
      <c r="H4326" s="3"/>
      <c r="I4326" s="2"/>
      <c r="J4326" s="3"/>
      <c r="K4326" s="4"/>
      <c r="L4326" s="3"/>
      <c r="M4326" s="4"/>
      <c r="N4326" s="3"/>
      <c r="O4326" s="4"/>
      <c r="P4326" s="3"/>
      <c r="Q4326" s="4"/>
      <c r="R4326" s="3"/>
      <c r="S4326" s="23"/>
      <c r="U4326" s="3"/>
      <c r="V4326" s="3"/>
      <c r="W4326" s="3"/>
      <c r="X4326" s="3"/>
      <c r="Y4326" s="3"/>
      <c r="Z4326" s="3"/>
      <c r="AA4326" s="3"/>
      <c r="AB4326" s="3"/>
      <c r="AC4326" s="3"/>
      <c r="AD4326" s="3"/>
      <c r="AE4326" s="3"/>
      <c r="AF4326" s="3"/>
      <c r="AG4326" s="3"/>
      <c r="AH4326" s="3"/>
    </row>
    <row r="4327" spans="1:34" s="5" customFormat="1" ht="11.85" customHeight="1" x14ac:dyDescent="0.2">
      <c r="A4327" s="3" t="s">
        <v>1698</v>
      </c>
      <c r="B4327" s="3"/>
      <c r="C4327" s="2"/>
      <c r="D4327" s="3"/>
      <c r="E4327" s="2"/>
      <c r="F4327" s="3"/>
      <c r="G4327" s="2"/>
      <c r="H4327" s="3"/>
      <c r="I4327" s="2"/>
      <c r="J4327" s="3"/>
      <c r="K4327" s="4"/>
      <c r="L4327" s="3"/>
      <c r="M4327" s="4"/>
      <c r="N4327" s="3"/>
      <c r="O4327" s="4"/>
      <c r="P4327" s="3"/>
      <c r="Q4327" s="4"/>
      <c r="R4327" s="3"/>
      <c r="S4327" s="4"/>
      <c r="U4327" s="3"/>
      <c r="V4327" s="3"/>
      <c r="W4327" s="3"/>
      <c r="X4327" s="3"/>
      <c r="Y4327" s="3"/>
      <c r="Z4327" s="3"/>
      <c r="AA4327" s="3"/>
      <c r="AB4327" s="3"/>
      <c r="AC4327" s="3"/>
      <c r="AD4327" s="3"/>
      <c r="AE4327" s="3"/>
      <c r="AF4327" s="3"/>
      <c r="AG4327" s="3"/>
      <c r="AH4327" s="3"/>
    </row>
    <row r="4328" spans="1:34" s="5" customFormat="1" ht="11.85" customHeight="1" x14ac:dyDescent="0.2">
      <c r="A4328" s="3"/>
      <c r="B4328" s="3"/>
      <c r="C4328" s="2"/>
      <c r="D4328" s="3"/>
      <c r="E4328" s="2"/>
      <c r="F4328" s="3"/>
      <c r="G4328" s="2"/>
      <c r="H4328" s="3"/>
      <c r="I4328" s="55" t="str">
        <f>$I$6</f>
        <v>(----- 2018-2019 ------)</v>
      </c>
      <c r="J4328" s="55"/>
      <c r="K4328" s="55"/>
      <c r="L4328" s="6"/>
      <c r="M4328" s="55" t="str">
        <f>$M$6</f>
        <v>2019-2020</v>
      </c>
      <c r="N4328" s="55"/>
      <c r="O4328" s="55"/>
      <c r="P4328" s="55"/>
      <c r="Q4328" s="55"/>
      <c r="R4328" s="3"/>
      <c r="S4328" s="4"/>
      <c r="U4328" s="3"/>
      <c r="V4328" s="3"/>
      <c r="W4328" s="3"/>
      <c r="X4328" s="3"/>
      <c r="Y4328" s="3"/>
      <c r="Z4328" s="3"/>
      <c r="AA4328" s="3"/>
      <c r="AB4328" s="3"/>
      <c r="AC4328" s="3"/>
      <c r="AD4328" s="3"/>
      <c r="AE4328" s="3"/>
      <c r="AF4328" s="3"/>
      <c r="AG4328" s="3"/>
      <c r="AH4328" s="3"/>
    </row>
    <row r="4329" spans="1:34" s="5" customFormat="1" ht="11.85" customHeight="1" x14ac:dyDescent="0.2">
      <c r="A4329" s="3"/>
      <c r="B4329" s="3"/>
      <c r="C4329" s="7" t="str">
        <f>$C$7</f>
        <v>2015-2016</v>
      </c>
      <c r="D4329" s="6"/>
      <c r="E4329" s="7" t="str">
        <f>$E$7</f>
        <v>2016-2017</v>
      </c>
      <c r="F4329" s="6"/>
      <c r="G4329" s="7" t="str">
        <f>$G$7</f>
        <v>2017-2018</v>
      </c>
      <c r="H4329" s="6"/>
      <c r="I4329" s="7" t="s">
        <v>9</v>
      </c>
      <c r="J4329" s="6"/>
      <c r="K4329" s="8" t="str">
        <f>+$K$7</f>
        <v>PROJECTED</v>
      </c>
      <c r="L4329" s="6"/>
      <c r="M4329" s="8" t="str">
        <f>$M$7</f>
        <v>2019-2020</v>
      </c>
      <c r="N4329" s="6"/>
      <c r="O4329" s="8" t="str">
        <f>$O$7</f>
        <v>2019-2020</v>
      </c>
      <c r="P4329" s="6"/>
      <c r="Q4329" s="8" t="str">
        <f>$Q$7</f>
        <v>APPROVED</v>
      </c>
      <c r="R4329" s="3"/>
      <c r="S4329" s="4"/>
      <c r="U4329" s="3"/>
      <c r="V4329" s="3"/>
      <c r="W4329" s="3"/>
      <c r="X4329" s="3"/>
      <c r="Y4329" s="3"/>
      <c r="Z4329" s="3"/>
      <c r="AA4329" s="3"/>
      <c r="AB4329" s="3"/>
      <c r="AC4329" s="3"/>
      <c r="AD4329" s="3"/>
      <c r="AE4329" s="3"/>
      <c r="AF4329" s="3"/>
      <c r="AG4329" s="3"/>
      <c r="AH4329" s="3"/>
    </row>
    <row r="4330" spans="1:34" s="5" customFormat="1" ht="11.85" customHeight="1" x14ac:dyDescent="0.2">
      <c r="A4330" s="9" t="s">
        <v>257</v>
      </c>
      <c r="B4330" s="3"/>
      <c r="C4330" s="10" t="s">
        <v>12</v>
      </c>
      <c r="D4330" s="6"/>
      <c r="E4330" s="10" t="s">
        <v>12</v>
      </c>
      <c r="F4330" s="6"/>
      <c r="G4330" s="10" t="s">
        <v>12</v>
      </c>
      <c r="H4330" s="6"/>
      <c r="I4330" s="10" t="s">
        <v>13</v>
      </c>
      <c r="J4330" s="6"/>
      <c r="K4330" s="11" t="s">
        <v>13</v>
      </c>
      <c r="L4330" s="6"/>
      <c r="M4330" s="11" t="str">
        <f>$M$8</f>
        <v>BASE</v>
      </c>
      <c r="N4330" s="6"/>
      <c r="O4330" s="11" t="str">
        <f>$O$8</f>
        <v>SUPPLEMENTAL</v>
      </c>
      <c r="P4330" s="6"/>
      <c r="Q4330" s="11" t="str">
        <f>$Q$8</f>
        <v>BUDGET</v>
      </c>
      <c r="R4330" s="3"/>
      <c r="S4330" s="4"/>
      <c r="U4330" s="3"/>
      <c r="V4330" s="3"/>
      <c r="W4330" s="3"/>
      <c r="X4330" s="3"/>
      <c r="Y4330" s="3"/>
      <c r="Z4330" s="3"/>
      <c r="AA4330" s="3"/>
      <c r="AB4330" s="3"/>
      <c r="AC4330" s="3"/>
      <c r="AD4330" s="3"/>
      <c r="AE4330" s="3"/>
      <c r="AF4330" s="3"/>
      <c r="AG4330" s="3"/>
      <c r="AH4330" s="3"/>
    </row>
    <row r="4331" spans="1:34" s="5" customFormat="1" ht="11.85" customHeight="1" x14ac:dyDescent="0.2">
      <c r="A4331" s="3"/>
      <c r="B4331" s="3"/>
      <c r="C4331" s="2"/>
      <c r="D4331" s="3"/>
      <c r="E4331" s="2"/>
      <c r="F4331" s="3"/>
      <c r="G4331" s="2"/>
      <c r="H4331" s="3"/>
      <c r="I4331" s="2"/>
      <c r="J4331" s="3"/>
      <c r="K4331" s="4"/>
      <c r="L4331" s="3"/>
      <c r="M4331" s="4"/>
      <c r="N4331" s="3"/>
      <c r="O4331" s="4"/>
      <c r="P4331" s="3"/>
      <c r="Q4331" s="4"/>
      <c r="R4331" s="3"/>
      <c r="S4331" s="4"/>
      <c r="U4331" s="3"/>
      <c r="V4331" s="3"/>
      <c r="W4331" s="3"/>
      <c r="X4331" s="3"/>
      <c r="Y4331" s="3"/>
      <c r="Z4331" s="3"/>
      <c r="AA4331" s="3"/>
      <c r="AB4331" s="3"/>
      <c r="AC4331" s="3"/>
      <c r="AD4331" s="3"/>
      <c r="AE4331" s="3"/>
      <c r="AF4331" s="3"/>
      <c r="AG4331" s="3"/>
      <c r="AH4331" s="3"/>
    </row>
    <row r="4332" spans="1:34" s="5" customFormat="1" ht="11.85" customHeight="1" x14ac:dyDescent="0.2">
      <c r="A4332" s="13" t="s">
        <v>258</v>
      </c>
      <c r="B4332" s="3"/>
      <c r="C4332" s="2"/>
      <c r="D4332" s="3"/>
      <c r="E4332" s="2"/>
      <c r="F4332" s="3"/>
      <c r="G4332" s="2"/>
      <c r="H4332" s="3"/>
      <c r="I4332" s="2"/>
      <c r="J4332" s="3"/>
      <c r="K4332" s="4"/>
      <c r="L4332" s="3"/>
      <c r="M4332" s="4"/>
      <c r="N4332" s="3"/>
      <c r="O4332" s="4"/>
      <c r="P4332" s="3"/>
      <c r="Q4332" s="4"/>
      <c r="R4332" s="3"/>
      <c r="S4332" s="4"/>
      <c r="U4332" s="3"/>
      <c r="V4332" s="3"/>
      <c r="W4332" s="3"/>
      <c r="X4332" s="3"/>
      <c r="Y4332" s="3"/>
      <c r="Z4332" s="3"/>
      <c r="AA4332" s="3"/>
      <c r="AB4332" s="3"/>
      <c r="AC4332" s="3"/>
      <c r="AD4332" s="3"/>
      <c r="AE4332" s="3"/>
      <c r="AF4332" s="3"/>
      <c r="AG4332" s="3"/>
      <c r="AH4332" s="3"/>
    </row>
    <row r="4333" spans="1:34" ht="11.85" customHeight="1" x14ac:dyDescent="0.2">
      <c r="A4333" s="3" t="s">
        <v>1699</v>
      </c>
      <c r="C4333" s="2">
        <v>231871.68</v>
      </c>
      <c r="D4333" s="2"/>
      <c r="E4333" s="2">
        <v>266293.52</v>
      </c>
      <c r="F4333" s="2"/>
      <c r="G4333" s="2">
        <v>271413.71000000002</v>
      </c>
      <c r="H4333" s="2"/>
      <c r="I4333" s="2">
        <v>277700</v>
      </c>
      <c r="J4333" s="2"/>
      <c r="K4333" s="4">
        <v>277700</v>
      </c>
      <c r="L4333" s="2"/>
      <c r="M4333" s="4">
        <v>295712</v>
      </c>
      <c r="N4333" s="2"/>
      <c r="O4333" s="4">
        <v>0</v>
      </c>
      <c r="P4333" s="2"/>
      <c r="Q4333" s="4">
        <f t="shared" ref="Q4333:Q4340" si="120">M4333+O4333</f>
        <v>295712</v>
      </c>
      <c r="T4333" s="14"/>
    </row>
    <row r="4334" spans="1:34" ht="11.85" customHeight="1" x14ac:dyDescent="0.2">
      <c r="A4334" s="3" t="s">
        <v>1700</v>
      </c>
      <c r="C4334" s="2">
        <v>17304.07</v>
      </c>
      <c r="D4334" s="2"/>
      <c r="E4334" s="2">
        <v>21893.43</v>
      </c>
      <c r="F4334" s="2"/>
      <c r="G4334" s="2">
        <v>27559.55</v>
      </c>
      <c r="H4334" s="2"/>
      <c r="I4334" s="2">
        <v>22000</v>
      </c>
      <c r="J4334" s="2"/>
      <c r="K4334" s="4">
        <v>25000</v>
      </c>
      <c r="L4334" s="2"/>
      <c r="M4334" s="4">
        <v>25000</v>
      </c>
      <c r="N4334" s="2"/>
      <c r="O4334" s="4">
        <v>0</v>
      </c>
      <c r="P4334" s="2"/>
      <c r="Q4334" s="4">
        <f t="shared" si="120"/>
        <v>25000</v>
      </c>
      <c r="T4334" s="14"/>
    </row>
    <row r="4335" spans="1:34" ht="11.85" customHeight="1" x14ac:dyDescent="0.2">
      <c r="A4335" s="3" t="s">
        <v>1701</v>
      </c>
      <c r="C4335" s="2">
        <v>1200</v>
      </c>
      <c r="D4335" s="2"/>
      <c r="E4335" s="2">
        <v>1200</v>
      </c>
      <c r="F4335" s="2"/>
      <c r="G4335" s="2">
        <v>1200</v>
      </c>
      <c r="H4335" s="2"/>
      <c r="I4335" s="2">
        <v>1200</v>
      </c>
      <c r="J4335" s="2"/>
      <c r="K4335" s="4">
        <v>1200</v>
      </c>
      <c r="L4335" s="2"/>
      <c r="M4335" s="4">
        <v>1200</v>
      </c>
      <c r="N4335" s="2"/>
      <c r="O4335" s="4">
        <v>0</v>
      </c>
      <c r="P4335" s="2"/>
      <c r="Q4335" s="4">
        <f t="shared" si="120"/>
        <v>1200</v>
      </c>
      <c r="T4335" s="14"/>
    </row>
    <row r="4336" spans="1:34" ht="11.85" customHeight="1" x14ac:dyDescent="0.2">
      <c r="A4336" s="3" t="s">
        <v>1702</v>
      </c>
      <c r="C4336" s="2">
        <v>75320.990000000005</v>
      </c>
      <c r="D4336" s="2"/>
      <c r="E4336" s="2">
        <v>84255</v>
      </c>
      <c r="F4336" s="2"/>
      <c r="G4336" s="2">
        <v>94327.66</v>
      </c>
      <c r="H4336" s="2"/>
      <c r="I4336" s="2">
        <v>118364</v>
      </c>
      <c r="J4336" s="2"/>
      <c r="K4336" s="4">
        <v>118364</v>
      </c>
      <c r="L4336" s="2"/>
      <c r="M4336" s="4">
        <v>114568</v>
      </c>
      <c r="N4336" s="2"/>
      <c r="O4336" s="4">
        <v>0</v>
      </c>
      <c r="P4336" s="2"/>
      <c r="Q4336" s="4">
        <f t="shared" si="120"/>
        <v>114568</v>
      </c>
      <c r="T4336" s="14"/>
    </row>
    <row r="4337" spans="1:21" ht="11.85" customHeight="1" x14ac:dyDescent="0.2">
      <c r="A4337" s="3" t="s">
        <v>1703</v>
      </c>
      <c r="C4337" s="2">
        <v>25756.35</v>
      </c>
      <c r="D4337" s="2"/>
      <c r="E4337" s="2">
        <v>31016.71</v>
      </c>
      <c r="F4337" s="2"/>
      <c r="G4337" s="2">
        <v>32434.2</v>
      </c>
      <c r="H4337" s="2"/>
      <c r="I4337" s="2">
        <v>31623</v>
      </c>
      <c r="J4337" s="2"/>
      <c r="K4337" s="4">
        <v>31623</v>
      </c>
      <c r="L4337" s="2"/>
      <c r="M4337" s="4">
        <v>32673</v>
      </c>
      <c r="N4337" s="2"/>
      <c r="O4337" s="4">
        <v>0</v>
      </c>
      <c r="P4337" s="2"/>
      <c r="Q4337" s="4">
        <f t="shared" si="120"/>
        <v>32673</v>
      </c>
      <c r="T4337" s="14"/>
    </row>
    <row r="4338" spans="1:21" ht="11.85" customHeight="1" x14ac:dyDescent="0.2">
      <c r="A4338" s="3" t="s">
        <v>1704</v>
      </c>
      <c r="C4338" s="2">
        <v>13529.54</v>
      </c>
      <c r="D4338" s="2"/>
      <c r="E4338" s="2">
        <v>17118.95</v>
      </c>
      <c r="F4338" s="2"/>
      <c r="G4338" s="2">
        <v>17403.689999999999</v>
      </c>
      <c r="H4338" s="2"/>
      <c r="I4338" s="2">
        <v>18468</v>
      </c>
      <c r="J4338" s="2"/>
      <c r="K4338" s="4">
        <v>18468</v>
      </c>
      <c r="L4338" s="2"/>
      <c r="M4338" s="4">
        <v>19539</v>
      </c>
      <c r="N4338" s="2"/>
      <c r="O4338" s="4">
        <v>0</v>
      </c>
      <c r="P4338" s="2"/>
      <c r="Q4338" s="4">
        <f t="shared" si="120"/>
        <v>19539</v>
      </c>
      <c r="T4338" s="14"/>
    </row>
    <row r="4339" spans="1:21" ht="11.85" customHeight="1" x14ac:dyDescent="0.2">
      <c r="A4339" s="3" t="s">
        <v>1705</v>
      </c>
      <c r="C4339" s="2">
        <v>1559.53</v>
      </c>
      <c r="D4339" s="2"/>
      <c r="E4339" s="2">
        <v>204.51</v>
      </c>
      <c r="F4339" s="2"/>
      <c r="G4339" s="2">
        <v>1596.85</v>
      </c>
      <c r="H4339" s="2"/>
      <c r="I4339" s="2">
        <v>1710</v>
      </c>
      <c r="J4339" s="2"/>
      <c r="K4339" s="4">
        <v>1710</v>
      </c>
      <c r="L4339" s="2"/>
      <c r="M4339" s="4">
        <v>1077</v>
      </c>
      <c r="N4339" s="2"/>
      <c r="O4339" s="4">
        <v>0</v>
      </c>
      <c r="P4339" s="2"/>
      <c r="Q4339" s="4">
        <f t="shared" si="120"/>
        <v>1077</v>
      </c>
      <c r="T4339" s="14"/>
    </row>
    <row r="4340" spans="1:21" ht="11.85" customHeight="1" x14ac:dyDescent="0.2">
      <c r="A4340" s="3" t="s">
        <v>1706</v>
      </c>
      <c r="C4340" s="15">
        <v>18440.84</v>
      </c>
      <c r="D4340" s="2"/>
      <c r="E4340" s="15">
        <v>21370.73</v>
      </c>
      <c r="F4340" s="2"/>
      <c r="G4340" s="15">
        <v>22302.25</v>
      </c>
      <c r="H4340" s="2"/>
      <c r="I4340" s="15">
        <v>23374</v>
      </c>
      <c r="J4340" s="2"/>
      <c r="K4340" s="16">
        <v>23374</v>
      </c>
      <c r="L4340" s="2"/>
      <c r="M4340" s="16">
        <v>25015</v>
      </c>
      <c r="N4340" s="2"/>
      <c r="O4340" s="16">
        <v>0</v>
      </c>
      <c r="P4340" s="2"/>
      <c r="Q4340" s="16">
        <f t="shared" si="120"/>
        <v>25015</v>
      </c>
      <c r="T4340" s="14"/>
    </row>
    <row r="4341" spans="1:21" ht="11.85" customHeight="1" x14ac:dyDescent="0.2">
      <c r="A4341" s="3" t="s">
        <v>269</v>
      </c>
      <c r="C4341" s="2">
        <f>SUM(C4333:C4340)</f>
        <v>384983</v>
      </c>
      <c r="D4341" s="2"/>
      <c r="E4341" s="2">
        <f>SUM(E4333:E4340)</f>
        <v>443352.85000000003</v>
      </c>
      <c r="F4341" s="2"/>
      <c r="G4341" s="2">
        <f>SUM(G4333:G4340)</f>
        <v>468237.91000000003</v>
      </c>
      <c r="H4341" s="2"/>
      <c r="I4341" s="2">
        <f>SUM(I4333:I4340)</f>
        <v>494439</v>
      </c>
      <c r="J4341" s="2"/>
      <c r="K4341" s="4">
        <f>SUM(K4333:K4340)</f>
        <v>497439</v>
      </c>
      <c r="L4341" s="2"/>
      <c r="M4341" s="4">
        <f>SUM(M4333:M4340)</f>
        <v>514784</v>
      </c>
      <c r="N4341" s="2"/>
      <c r="O4341" s="4">
        <f>SUM(O4333:O4340)</f>
        <v>0</v>
      </c>
      <c r="P4341" s="2"/>
      <c r="Q4341" s="4">
        <f>SUM(Q4333:Q4340)</f>
        <v>514784</v>
      </c>
      <c r="R4341" s="2"/>
      <c r="U4341" s="2"/>
    </row>
    <row r="4342" spans="1:21" ht="11.85" customHeight="1" x14ac:dyDescent="0.2">
      <c r="D4342" s="2"/>
      <c r="F4342" s="2"/>
      <c r="H4342" s="2"/>
      <c r="J4342" s="2"/>
      <c r="L4342" s="2"/>
      <c r="N4342" s="2"/>
      <c r="P4342" s="2"/>
    </row>
    <row r="4343" spans="1:21" ht="11.85" customHeight="1" x14ac:dyDescent="0.2">
      <c r="A4343" s="13" t="s">
        <v>270</v>
      </c>
      <c r="D4343" s="2"/>
      <c r="F4343" s="2"/>
      <c r="H4343" s="2"/>
      <c r="J4343" s="2"/>
      <c r="L4343" s="2"/>
      <c r="N4343" s="2"/>
      <c r="P4343" s="2"/>
    </row>
    <row r="4344" spans="1:21" ht="11.85" customHeight="1" x14ac:dyDescent="0.2">
      <c r="A4344" s="3" t="s">
        <v>1707</v>
      </c>
      <c r="C4344" s="2">
        <v>0</v>
      </c>
      <c r="D4344" s="2"/>
      <c r="E4344" s="2">
        <v>0</v>
      </c>
      <c r="F4344" s="2"/>
      <c r="G4344" s="2">
        <v>0</v>
      </c>
      <c r="H4344" s="2"/>
      <c r="I4344" s="2">
        <v>0</v>
      </c>
      <c r="J4344" s="2"/>
      <c r="K4344" s="4">
        <v>0</v>
      </c>
      <c r="L4344" s="2"/>
      <c r="M4344" s="4">
        <v>0</v>
      </c>
      <c r="N4344" s="2"/>
      <c r="O4344" s="4">
        <v>0</v>
      </c>
      <c r="P4344" s="2"/>
      <c r="Q4344" s="4">
        <f t="shared" ref="Q4344:Q4356" si="121">M4344+O4344</f>
        <v>0</v>
      </c>
      <c r="T4344" s="14"/>
    </row>
    <row r="4345" spans="1:21" ht="11.85" customHeight="1" x14ac:dyDescent="0.2">
      <c r="A4345" s="3" t="s">
        <v>1708</v>
      </c>
      <c r="C4345" s="2">
        <v>1529.27</v>
      </c>
      <c r="D4345" s="2"/>
      <c r="E4345" s="2">
        <v>1233.74</v>
      </c>
      <c r="F4345" s="2"/>
      <c r="G4345" s="2">
        <v>806.45</v>
      </c>
      <c r="H4345" s="2"/>
      <c r="I4345" s="2">
        <v>2000</v>
      </c>
      <c r="J4345" s="2"/>
      <c r="K4345" s="4">
        <v>2000</v>
      </c>
      <c r="L4345" s="2"/>
      <c r="M4345" s="4">
        <v>2000</v>
      </c>
      <c r="N4345" s="2"/>
      <c r="O4345" s="4">
        <v>0</v>
      </c>
      <c r="P4345" s="2"/>
      <c r="Q4345" s="4">
        <f t="shared" si="121"/>
        <v>2000</v>
      </c>
      <c r="T4345" s="14"/>
    </row>
    <row r="4346" spans="1:21" ht="11.85" customHeight="1" x14ac:dyDescent="0.2">
      <c r="A4346" s="3" t="s">
        <v>1709</v>
      </c>
      <c r="C4346" s="2">
        <v>3094.87</v>
      </c>
      <c r="D4346" s="2"/>
      <c r="E4346" s="2">
        <v>4042.7</v>
      </c>
      <c r="F4346" s="2"/>
      <c r="G4346" s="2">
        <v>3717.7</v>
      </c>
      <c r="H4346" s="2"/>
      <c r="I4346" s="2">
        <v>6000</v>
      </c>
      <c r="J4346" s="2"/>
      <c r="K4346" s="4">
        <v>7000</v>
      </c>
      <c r="L4346" s="2"/>
      <c r="M4346" s="4">
        <v>8500</v>
      </c>
      <c r="N4346" s="2"/>
      <c r="O4346" s="4">
        <v>0</v>
      </c>
      <c r="P4346" s="2"/>
      <c r="Q4346" s="4">
        <f t="shared" si="121"/>
        <v>8500</v>
      </c>
      <c r="T4346" s="14"/>
    </row>
    <row r="4347" spans="1:21" ht="11.85" customHeight="1" x14ac:dyDescent="0.2">
      <c r="A4347" s="3" t="s">
        <v>1710</v>
      </c>
      <c r="C4347" s="2">
        <v>9429.89</v>
      </c>
      <c r="D4347" s="2"/>
      <c r="E4347" s="2">
        <v>10305.91</v>
      </c>
      <c r="F4347" s="2"/>
      <c r="G4347" s="2">
        <v>9529.75</v>
      </c>
      <c r="H4347" s="2"/>
      <c r="I4347" s="2">
        <v>15000</v>
      </c>
      <c r="J4347" s="2"/>
      <c r="K4347" s="4">
        <v>15000</v>
      </c>
      <c r="L4347" s="2"/>
      <c r="M4347" s="4">
        <v>12350</v>
      </c>
      <c r="N4347" s="2"/>
      <c r="O4347" s="4">
        <v>0</v>
      </c>
      <c r="P4347" s="2"/>
      <c r="Q4347" s="4">
        <f t="shared" si="121"/>
        <v>12350</v>
      </c>
      <c r="T4347" s="14"/>
    </row>
    <row r="4348" spans="1:21" ht="11.85" customHeight="1" x14ac:dyDescent="0.2">
      <c r="A4348" s="3" t="s">
        <v>1711</v>
      </c>
      <c r="C4348" s="2">
        <v>7213.89</v>
      </c>
      <c r="D4348" s="2"/>
      <c r="E4348" s="2">
        <v>6502.31</v>
      </c>
      <c r="F4348" s="2"/>
      <c r="G4348" s="2">
        <v>7195.07</v>
      </c>
      <c r="H4348" s="2"/>
      <c r="I4348" s="2">
        <v>8200</v>
      </c>
      <c r="J4348" s="2"/>
      <c r="K4348" s="4">
        <v>8200</v>
      </c>
      <c r="L4348" s="2"/>
      <c r="M4348" s="4">
        <v>9050</v>
      </c>
      <c r="N4348" s="2"/>
      <c r="O4348" s="4">
        <v>0</v>
      </c>
      <c r="P4348" s="2"/>
      <c r="Q4348" s="4">
        <f t="shared" si="121"/>
        <v>9050</v>
      </c>
      <c r="T4348" s="14"/>
    </row>
    <row r="4349" spans="1:21" ht="11.85" hidden="1" customHeight="1" x14ac:dyDescent="0.2">
      <c r="A4349" s="3" t="s">
        <v>1712</v>
      </c>
      <c r="C4349" s="2">
        <v>0</v>
      </c>
      <c r="D4349" s="2"/>
      <c r="E4349" s="2">
        <v>0</v>
      </c>
      <c r="F4349" s="2"/>
      <c r="G4349" s="2">
        <v>0</v>
      </c>
      <c r="H4349" s="2"/>
      <c r="I4349" s="2">
        <v>0</v>
      </c>
      <c r="J4349" s="2"/>
      <c r="K4349" s="4">
        <v>0</v>
      </c>
      <c r="L4349" s="2"/>
      <c r="M4349" s="4">
        <v>0</v>
      </c>
      <c r="N4349" s="2"/>
      <c r="O4349" s="4">
        <v>0</v>
      </c>
      <c r="P4349" s="2"/>
      <c r="Q4349" s="4">
        <f t="shared" si="121"/>
        <v>0</v>
      </c>
      <c r="T4349" s="14"/>
    </row>
    <row r="4350" spans="1:21" ht="11.85" customHeight="1" x14ac:dyDescent="0.2">
      <c r="A4350" s="3" t="s">
        <v>1713</v>
      </c>
      <c r="C4350" s="2">
        <v>89078.58</v>
      </c>
      <c r="D4350" s="2"/>
      <c r="E4350" s="2">
        <v>178708.73</v>
      </c>
      <c r="F4350" s="2"/>
      <c r="G4350" s="2">
        <v>186149.64</v>
      </c>
      <c r="H4350" s="2"/>
      <c r="I4350" s="2">
        <v>211000</v>
      </c>
      <c r="J4350" s="2"/>
      <c r="K4350" s="4">
        <v>211000</v>
      </c>
      <c r="L4350" s="2"/>
      <c r="M4350" s="4">
        <v>220000</v>
      </c>
      <c r="N4350" s="2"/>
      <c r="O4350" s="4">
        <v>0</v>
      </c>
      <c r="P4350" s="2"/>
      <c r="Q4350" s="4">
        <f t="shared" si="121"/>
        <v>220000</v>
      </c>
      <c r="T4350" s="14"/>
    </row>
    <row r="4351" spans="1:21" ht="11.85" customHeight="1" x14ac:dyDescent="0.2">
      <c r="A4351" s="3" t="s">
        <v>1714</v>
      </c>
      <c r="C4351" s="2">
        <v>0</v>
      </c>
      <c r="D4351" s="2"/>
      <c r="E4351" s="2">
        <v>0</v>
      </c>
      <c r="F4351" s="2"/>
      <c r="G4351" s="2">
        <v>0</v>
      </c>
      <c r="H4351" s="2"/>
      <c r="I4351" s="2">
        <v>0</v>
      </c>
      <c r="J4351" s="2"/>
      <c r="K4351" s="4">
        <v>0</v>
      </c>
      <c r="L4351" s="2"/>
      <c r="M4351" s="4">
        <v>0</v>
      </c>
      <c r="N4351" s="2"/>
      <c r="O4351" s="4">
        <v>0</v>
      </c>
      <c r="P4351" s="2"/>
      <c r="Q4351" s="4">
        <f t="shared" si="121"/>
        <v>0</v>
      </c>
      <c r="T4351" s="14"/>
    </row>
    <row r="4352" spans="1:21" ht="11.85" hidden="1" customHeight="1" x14ac:dyDescent="0.2">
      <c r="A4352" s="3" t="s">
        <v>1715</v>
      </c>
      <c r="C4352" s="20">
        <v>0</v>
      </c>
      <c r="D4352" s="20"/>
      <c r="E4352" s="20">
        <v>0</v>
      </c>
      <c r="F4352" s="20"/>
      <c r="G4352" s="20">
        <v>0</v>
      </c>
      <c r="H4352" s="20"/>
      <c r="I4352" s="20">
        <v>0</v>
      </c>
      <c r="J4352" s="20"/>
      <c r="K4352" s="21">
        <v>0</v>
      </c>
      <c r="L4352" s="20"/>
      <c r="M4352" s="21">
        <v>0</v>
      </c>
      <c r="N4352" s="20"/>
      <c r="O4352" s="21">
        <v>0</v>
      </c>
      <c r="P4352" s="20"/>
      <c r="Q4352" s="21">
        <f>M4352+O4352</f>
        <v>0</v>
      </c>
      <c r="T4352" s="14"/>
    </row>
    <row r="4353" spans="1:20" ht="11.85" customHeight="1" x14ac:dyDescent="0.2">
      <c r="A4353" s="3" t="s">
        <v>1716</v>
      </c>
      <c r="C4353" s="20">
        <v>0</v>
      </c>
      <c r="D4353" s="20"/>
      <c r="E4353" s="20">
        <v>0</v>
      </c>
      <c r="F4353" s="20"/>
      <c r="G4353" s="20">
        <v>0</v>
      </c>
      <c r="H4353" s="20"/>
      <c r="I4353" s="20">
        <v>0</v>
      </c>
      <c r="J4353" s="20"/>
      <c r="K4353" s="21">
        <v>0</v>
      </c>
      <c r="L4353" s="20"/>
      <c r="M4353" s="21">
        <v>350</v>
      </c>
      <c r="N4353" s="20"/>
      <c r="O4353" s="21">
        <v>0</v>
      </c>
      <c r="P4353" s="20"/>
      <c r="Q4353" s="21">
        <f>M4353+O4353</f>
        <v>350</v>
      </c>
      <c r="T4353" s="14"/>
    </row>
    <row r="4354" spans="1:20" ht="11.85" customHeight="1" x14ac:dyDescent="0.2">
      <c r="A4354" s="3" t="s">
        <v>1717</v>
      </c>
      <c r="C4354" s="20">
        <v>613</v>
      </c>
      <c r="D4354" s="2"/>
      <c r="E4354" s="20">
        <v>0</v>
      </c>
      <c r="F4354" s="2"/>
      <c r="G4354" s="20">
        <v>0</v>
      </c>
      <c r="H4354" s="2"/>
      <c r="I4354" s="20">
        <v>350</v>
      </c>
      <c r="J4354" s="2"/>
      <c r="K4354" s="21">
        <v>350</v>
      </c>
      <c r="L4354" s="2"/>
      <c r="M4354" s="21">
        <v>350</v>
      </c>
      <c r="N4354" s="2"/>
      <c r="O4354" s="21">
        <v>0</v>
      </c>
      <c r="P4354" s="2"/>
      <c r="Q4354" s="21">
        <f>M4354+O4354</f>
        <v>350</v>
      </c>
      <c r="T4354" s="14"/>
    </row>
    <row r="4355" spans="1:20" ht="11.85" customHeight="1" x14ac:dyDescent="0.2">
      <c r="A4355" s="3" t="s">
        <v>1718</v>
      </c>
      <c r="C4355" s="20">
        <v>0</v>
      </c>
      <c r="D4355" s="20"/>
      <c r="E4355" s="20">
        <v>0</v>
      </c>
      <c r="F4355" s="20"/>
      <c r="G4355" s="20">
        <v>0</v>
      </c>
      <c r="H4355" s="20"/>
      <c r="I4355" s="20">
        <v>63000</v>
      </c>
      <c r="J4355" s="20"/>
      <c r="K4355" s="21">
        <v>63000</v>
      </c>
      <c r="L4355" s="20"/>
      <c r="M4355" s="21">
        <v>119000</v>
      </c>
      <c r="N4355" s="20"/>
      <c r="O4355" s="21">
        <v>0</v>
      </c>
      <c r="P4355" s="20"/>
      <c r="Q4355" s="21">
        <f>M4355+O4355</f>
        <v>119000</v>
      </c>
      <c r="T4355" s="14"/>
    </row>
    <row r="4356" spans="1:20" ht="11.85" customHeight="1" x14ac:dyDescent="0.2">
      <c r="A4356" s="3" t="s">
        <v>1719</v>
      </c>
      <c r="C4356" s="15">
        <v>0</v>
      </c>
      <c r="D4356" s="2"/>
      <c r="E4356" s="15">
        <v>0</v>
      </c>
      <c r="F4356" s="2"/>
      <c r="G4356" s="15">
        <v>0</v>
      </c>
      <c r="H4356" s="2"/>
      <c r="I4356" s="15">
        <v>62000</v>
      </c>
      <c r="J4356" s="2"/>
      <c r="K4356" s="16">
        <v>62000</v>
      </c>
      <c r="L4356" s="2"/>
      <c r="M4356" s="16">
        <v>55000</v>
      </c>
      <c r="N4356" s="2"/>
      <c r="O4356" s="16">
        <v>0</v>
      </c>
      <c r="P4356" s="2"/>
      <c r="Q4356" s="16">
        <f t="shared" si="121"/>
        <v>55000</v>
      </c>
      <c r="R4356" s="2"/>
      <c r="T4356" s="14"/>
    </row>
    <row r="4357" spans="1:20" ht="11.85" customHeight="1" x14ac:dyDescent="0.2">
      <c r="A4357" s="3" t="s">
        <v>287</v>
      </c>
      <c r="C4357" s="2">
        <f>SUM(C4344:C4356)</f>
        <v>110959.5</v>
      </c>
      <c r="D4357" s="2"/>
      <c r="E4357" s="2">
        <f>SUM(E4344:E4356)</f>
        <v>200793.39</v>
      </c>
      <c r="F4357" s="2"/>
      <c r="G4357" s="2">
        <f>SUM(G4344:G4356)</f>
        <v>207398.61000000002</v>
      </c>
      <c r="H4357" s="2"/>
      <c r="I4357" s="2">
        <f>SUM(I4344:I4356)</f>
        <v>367550</v>
      </c>
      <c r="J4357" s="2"/>
      <c r="K4357" s="4">
        <f>SUM(K4344:K4356)</f>
        <v>368550</v>
      </c>
      <c r="L4357" s="2"/>
      <c r="M4357" s="4">
        <f>SUM(M4344:M4356)</f>
        <v>426600</v>
      </c>
      <c r="N4357" s="2"/>
      <c r="O4357" s="4">
        <f>SUM(O4344:O4356)</f>
        <v>0</v>
      </c>
      <c r="P4357" s="2"/>
      <c r="Q4357" s="4">
        <f>SUM(Q4344:Q4356)</f>
        <v>426600</v>
      </c>
    </row>
    <row r="4358" spans="1:20" ht="11.85" customHeight="1" x14ac:dyDescent="0.2">
      <c r="D4358" s="2"/>
      <c r="F4358" s="2"/>
      <c r="H4358" s="2"/>
      <c r="J4358" s="2"/>
      <c r="L4358" s="2"/>
      <c r="N4358" s="2"/>
      <c r="P4358" s="2"/>
    </row>
    <row r="4359" spans="1:20" ht="11.85" customHeight="1" x14ac:dyDescent="0.2">
      <c r="A4359" s="13" t="s">
        <v>288</v>
      </c>
      <c r="D4359" s="2"/>
      <c r="F4359" s="2"/>
      <c r="H4359" s="2"/>
      <c r="J4359" s="2"/>
      <c r="L4359" s="2"/>
      <c r="N4359" s="2"/>
      <c r="P4359" s="2"/>
    </row>
    <row r="4360" spans="1:20" ht="11.85" customHeight="1" x14ac:dyDescent="0.2">
      <c r="A4360" s="3" t="s">
        <v>1720</v>
      </c>
      <c r="C4360" s="2">
        <v>1384.81</v>
      </c>
      <c r="D4360" s="2"/>
      <c r="E4360" s="2">
        <v>438.32</v>
      </c>
      <c r="F4360" s="2"/>
      <c r="G4360" s="2">
        <v>1052.74</v>
      </c>
      <c r="H4360" s="2"/>
      <c r="I4360" s="2">
        <v>1200</v>
      </c>
      <c r="J4360" s="2"/>
      <c r="K4360" s="4">
        <v>700</v>
      </c>
      <c r="L4360" s="2"/>
      <c r="M4360" s="4">
        <v>1200</v>
      </c>
      <c r="N4360" s="2"/>
      <c r="O4360" s="4">
        <v>0</v>
      </c>
      <c r="P4360" s="2"/>
      <c r="Q4360" s="4">
        <f t="shared" ref="Q4360:Q4380" si="122">M4360+O4360</f>
        <v>1200</v>
      </c>
      <c r="T4360" s="14"/>
    </row>
    <row r="4361" spans="1:20" ht="11.85" customHeight="1" x14ac:dyDescent="0.2">
      <c r="A4361" s="3" t="s">
        <v>1721</v>
      </c>
      <c r="C4361" s="2">
        <v>325.16000000000003</v>
      </c>
      <c r="D4361" s="2"/>
      <c r="E4361" s="2">
        <v>314.67</v>
      </c>
      <c r="F4361" s="2"/>
      <c r="G4361" s="2">
        <v>315.33</v>
      </c>
      <c r="H4361" s="2"/>
      <c r="I4361" s="2">
        <v>1500</v>
      </c>
      <c r="J4361" s="2"/>
      <c r="K4361" s="4">
        <v>2000</v>
      </c>
      <c r="L4361" s="2"/>
      <c r="M4361" s="4">
        <v>4150</v>
      </c>
      <c r="N4361" s="2"/>
      <c r="O4361" s="4">
        <v>0</v>
      </c>
      <c r="P4361" s="2"/>
      <c r="Q4361" s="4">
        <f t="shared" si="122"/>
        <v>4150</v>
      </c>
      <c r="T4361" s="14"/>
    </row>
    <row r="4362" spans="1:20" ht="11.85" customHeight="1" x14ac:dyDescent="0.2">
      <c r="A4362" s="3" t="s">
        <v>1722</v>
      </c>
      <c r="C4362" s="2">
        <v>4794.12</v>
      </c>
      <c r="D4362" s="2"/>
      <c r="E4362" s="2">
        <v>4406.7299999999996</v>
      </c>
      <c r="F4362" s="2"/>
      <c r="G4362" s="2">
        <v>4516.21</v>
      </c>
      <c r="H4362" s="2"/>
      <c r="I4362" s="2">
        <v>4500</v>
      </c>
      <c r="J4362" s="2"/>
      <c r="K4362" s="4">
        <v>4500</v>
      </c>
      <c r="L4362" s="2"/>
      <c r="M4362" s="4">
        <v>4500</v>
      </c>
      <c r="N4362" s="2"/>
      <c r="O4362" s="4">
        <v>0</v>
      </c>
      <c r="P4362" s="2"/>
      <c r="Q4362" s="4">
        <f t="shared" si="122"/>
        <v>4500</v>
      </c>
      <c r="T4362" s="14"/>
    </row>
    <row r="4363" spans="1:20" ht="11.85" customHeight="1" x14ac:dyDescent="0.2">
      <c r="A4363" s="3" t="s">
        <v>1723</v>
      </c>
      <c r="C4363" s="2">
        <v>40748.29</v>
      </c>
      <c r="D4363" s="2"/>
      <c r="E4363" s="2">
        <v>62861.82</v>
      </c>
      <c r="F4363" s="2"/>
      <c r="G4363" s="2">
        <v>60791.01</v>
      </c>
      <c r="H4363" s="2"/>
      <c r="I4363" s="2">
        <v>65000</v>
      </c>
      <c r="J4363" s="2"/>
      <c r="K4363" s="4">
        <v>65000</v>
      </c>
      <c r="L4363" s="2"/>
      <c r="M4363" s="4">
        <v>65000</v>
      </c>
      <c r="N4363" s="2"/>
      <c r="O4363" s="4">
        <v>0</v>
      </c>
      <c r="P4363" s="2"/>
      <c r="Q4363" s="4">
        <f t="shared" si="122"/>
        <v>65000</v>
      </c>
      <c r="T4363" s="14"/>
    </row>
    <row r="4364" spans="1:20" ht="11.85" customHeight="1" x14ac:dyDescent="0.2">
      <c r="A4364" s="3" t="s">
        <v>1724</v>
      </c>
      <c r="C4364" s="2">
        <v>874.39</v>
      </c>
      <c r="D4364" s="2"/>
      <c r="E4364" s="2">
        <v>2322.29</v>
      </c>
      <c r="F4364" s="2"/>
      <c r="G4364" s="2">
        <v>1749.93</v>
      </c>
      <c r="H4364" s="2"/>
      <c r="I4364" s="2">
        <v>5000</v>
      </c>
      <c r="J4364" s="2"/>
      <c r="K4364" s="4">
        <v>3000</v>
      </c>
      <c r="L4364" s="2"/>
      <c r="M4364" s="4">
        <v>3000</v>
      </c>
      <c r="N4364" s="2"/>
      <c r="O4364" s="4">
        <v>0</v>
      </c>
      <c r="P4364" s="2"/>
      <c r="Q4364" s="4">
        <f t="shared" si="122"/>
        <v>3000</v>
      </c>
      <c r="T4364" s="14"/>
    </row>
    <row r="4365" spans="1:20" ht="11.85" customHeight="1" x14ac:dyDescent="0.2">
      <c r="A4365" s="3" t="s">
        <v>1725</v>
      </c>
      <c r="C4365" s="2">
        <v>0</v>
      </c>
      <c r="D4365" s="2"/>
      <c r="E4365" s="2">
        <v>0</v>
      </c>
      <c r="F4365" s="2"/>
      <c r="G4365" s="2">
        <v>44.96</v>
      </c>
      <c r="H4365" s="2"/>
      <c r="I4365" s="2">
        <v>1000</v>
      </c>
      <c r="J4365" s="2"/>
      <c r="K4365" s="4">
        <v>1000</v>
      </c>
      <c r="L4365" s="2"/>
      <c r="M4365" s="4">
        <v>500</v>
      </c>
      <c r="N4365" s="2"/>
      <c r="O4365" s="4">
        <v>0</v>
      </c>
      <c r="P4365" s="2"/>
      <c r="Q4365" s="4">
        <f t="shared" si="122"/>
        <v>500</v>
      </c>
      <c r="T4365" s="14"/>
    </row>
    <row r="4366" spans="1:20" ht="11.85" customHeight="1" x14ac:dyDescent="0.2">
      <c r="A4366" s="3" t="s">
        <v>1726</v>
      </c>
      <c r="C4366" s="2">
        <v>20.68</v>
      </c>
      <c r="D4366" s="2"/>
      <c r="E4366" s="2">
        <v>24.67</v>
      </c>
      <c r="F4366" s="2"/>
      <c r="G4366" s="2">
        <v>66.41</v>
      </c>
      <c r="H4366" s="2"/>
      <c r="I4366" s="2">
        <v>100</v>
      </c>
      <c r="J4366" s="2"/>
      <c r="K4366" s="4">
        <v>100</v>
      </c>
      <c r="L4366" s="2"/>
      <c r="M4366" s="4">
        <v>100</v>
      </c>
      <c r="N4366" s="2"/>
      <c r="O4366" s="4">
        <v>0</v>
      </c>
      <c r="P4366" s="2"/>
      <c r="Q4366" s="4">
        <f t="shared" si="122"/>
        <v>100</v>
      </c>
      <c r="T4366" s="14"/>
    </row>
    <row r="4367" spans="1:20" ht="11.85" customHeight="1" x14ac:dyDescent="0.2">
      <c r="A4367" s="3" t="s">
        <v>1727</v>
      </c>
      <c r="C4367" s="2">
        <v>281</v>
      </c>
      <c r="D4367" s="2"/>
      <c r="E4367" s="2">
        <v>668.66</v>
      </c>
      <c r="F4367" s="2"/>
      <c r="G4367" s="2">
        <v>56.92</v>
      </c>
      <c r="H4367" s="2"/>
      <c r="I4367" s="2">
        <v>1000</v>
      </c>
      <c r="J4367" s="2"/>
      <c r="K4367" s="4">
        <v>1000</v>
      </c>
      <c r="L4367" s="2"/>
      <c r="M4367" s="4">
        <v>500</v>
      </c>
      <c r="N4367" s="2"/>
      <c r="O4367" s="4">
        <v>0</v>
      </c>
      <c r="P4367" s="2"/>
      <c r="Q4367" s="4">
        <f t="shared" si="122"/>
        <v>500</v>
      </c>
      <c r="T4367" s="14"/>
    </row>
    <row r="4368" spans="1:20" ht="11.85" customHeight="1" x14ac:dyDescent="0.2">
      <c r="A4368" s="3" t="s">
        <v>1728</v>
      </c>
      <c r="C4368" s="2">
        <v>47104.09</v>
      </c>
      <c r="D4368" s="2"/>
      <c r="E4368" s="2">
        <v>39063</v>
      </c>
      <c r="F4368" s="2"/>
      <c r="G4368" s="2">
        <v>51608.55</v>
      </c>
      <c r="H4368" s="2"/>
      <c r="I4368" s="2">
        <v>50000</v>
      </c>
      <c r="J4368" s="2"/>
      <c r="K4368" s="4">
        <v>50000</v>
      </c>
      <c r="L4368" s="2"/>
      <c r="M4368" s="4">
        <v>50000</v>
      </c>
      <c r="N4368" s="2"/>
      <c r="O4368" s="4">
        <v>0</v>
      </c>
      <c r="P4368" s="2"/>
      <c r="Q4368" s="4">
        <f t="shared" si="122"/>
        <v>50000</v>
      </c>
      <c r="T4368" s="14"/>
    </row>
    <row r="4369" spans="1:21" ht="11.85" customHeight="1" x14ac:dyDescent="0.2">
      <c r="A4369" s="3" t="s">
        <v>1729</v>
      </c>
      <c r="C4369" s="2">
        <v>2270.87</v>
      </c>
      <c r="D4369" s="2"/>
      <c r="E4369" s="2">
        <v>8178.88</v>
      </c>
      <c r="F4369" s="2"/>
      <c r="G4369" s="2">
        <v>3995.01</v>
      </c>
      <c r="H4369" s="2"/>
      <c r="I4369" s="2">
        <v>4000</v>
      </c>
      <c r="J4369" s="2"/>
      <c r="K4369" s="4">
        <v>3000</v>
      </c>
      <c r="L4369" s="2"/>
      <c r="M4369" s="4">
        <v>4000</v>
      </c>
      <c r="N4369" s="2"/>
      <c r="O4369" s="4">
        <v>0</v>
      </c>
      <c r="P4369" s="2"/>
      <c r="Q4369" s="4">
        <f t="shared" si="122"/>
        <v>4000</v>
      </c>
      <c r="T4369" s="14"/>
    </row>
    <row r="4370" spans="1:21" ht="11.85" customHeight="1" x14ac:dyDescent="0.2">
      <c r="A4370" s="3" t="s">
        <v>1730</v>
      </c>
      <c r="C4370" s="2">
        <v>10443.790000000001</v>
      </c>
      <c r="D4370" s="2"/>
      <c r="E4370" s="2">
        <v>20079.740000000002</v>
      </c>
      <c r="F4370" s="2"/>
      <c r="G4370" s="2">
        <v>19858.61</v>
      </c>
      <c r="H4370" s="2"/>
      <c r="I4370" s="2">
        <v>24400</v>
      </c>
      <c r="J4370" s="2"/>
      <c r="K4370" s="4">
        <v>23400</v>
      </c>
      <c r="L4370" s="2"/>
      <c r="M4370" s="4">
        <v>24400</v>
      </c>
      <c r="N4370" s="2"/>
      <c r="O4370" s="4">
        <v>0</v>
      </c>
      <c r="P4370" s="2"/>
      <c r="Q4370" s="4">
        <f t="shared" si="122"/>
        <v>24400</v>
      </c>
      <c r="T4370" s="14"/>
    </row>
    <row r="4371" spans="1:21" ht="11.85" customHeight="1" x14ac:dyDescent="0.2">
      <c r="A4371" s="3" t="s">
        <v>1731</v>
      </c>
      <c r="C4371" s="2">
        <v>300</v>
      </c>
      <c r="D4371" s="2"/>
      <c r="E4371" s="2">
        <v>300</v>
      </c>
      <c r="F4371" s="2"/>
      <c r="G4371" s="2">
        <v>300</v>
      </c>
      <c r="H4371" s="2"/>
      <c r="I4371" s="2">
        <v>2800</v>
      </c>
      <c r="J4371" s="2"/>
      <c r="K4371" s="4">
        <v>2800</v>
      </c>
      <c r="L4371" s="2"/>
      <c r="M4371" s="4">
        <v>300</v>
      </c>
      <c r="N4371" s="2"/>
      <c r="O4371" s="4">
        <v>0</v>
      </c>
      <c r="P4371" s="2"/>
      <c r="Q4371" s="4">
        <f t="shared" si="122"/>
        <v>300</v>
      </c>
      <c r="T4371" s="14"/>
    </row>
    <row r="4372" spans="1:21" ht="11.85" customHeight="1" x14ac:dyDescent="0.2">
      <c r="A4372" s="3" t="s">
        <v>1732</v>
      </c>
      <c r="C4372" s="2">
        <v>1319</v>
      </c>
      <c r="D4372" s="2"/>
      <c r="E4372" s="2">
        <v>945.11</v>
      </c>
      <c r="F4372" s="2"/>
      <c r="G4372" s="2">
        <v>1756.63</v>
      </c>
      <c r="H4372" s="2"/>
      <c r="I4372" s="2">
        <v>1000</v>
      </c>
      <c r="J4372" s="2"/>
      <c r="K4372" s="4">
        <v>1000</v>
      </c>
      <c r="L4372" s="2"/>
      <c r="M4372" s="4">
        <v>1000</v>
      </c>
      <c r="N4372" s="2"/>
      <c r="O4372" s="4">
        <v>0</v>
      </c>
      <c r="P4372" s="2"/>
      <c r="Q4372" s="4">
        <f t="shared" si="122"/>
        <v>1000</v>
      </c>
      <c r="T4372" s="14"/>
    </row>
    <row r="4373" spans="1:21" ht="11.85" hidden="1" customHeight="1" x14ac:dyDescent="0.2">
      <c r="A4373" s="3" t="s">
        <v>1733</v>
      </c>
      <c r="C4373" s="2">
        <v>0</v>
      </c>
      <c r="D4373" s="2"/>
      <c r="E4373" s="2">
        <v>0</v>
      </c>
      <c r="F4373" s="2"/>
      <c r="G4373" s="2">
        <v>0</v>
      </c>
      <c r="H4373" s="2"/>
      <c r="I4373" s="2">
        <v>0</v>
      </c>
      <c r="J4373" s="2"/>
      <c r="K4373" s="4">
        <v>0</v>
      </c>
      <c r="L4373" s="2"/>
      <c r="M4373" s="4">
        <v>0</v>
      </c>
      <c r="N4373" s="2"/>
      <c r="O4373" s="4">
        <v>0</v>
      </c>
      <c r="P4373" s="2"/>
      <c r="Q4373" s="4">
        <f t="shared" si="122"/>
        <v>0</v>
      </c>
      <c r="T4373" s="14"/>
    </row>
    <row r="4374" spans="1:21" ht="11.85" customHeight="1" x14ac:dyDescent="0.2">
      <c r="A4374" s="3" t="s">
        <v>1734</v>
      </c>
      <c r="C4374" s="2">
        <v>1.99</v>
      </c>
      <c r="D4374" s="2"/>
      <c r="E4374" s="2">
        <v>0</v>
      </c>
      <c r="F4374" s="2"/>
      <c r="G4374" s="2">
        <v>0</v>
      </c>
      <c r="H4374" s="2"/>
      <c r="I4374" s="2">
        <v>0</v>
      </c>
      <c r="J4374" s="2"/>
      <c r="K4374" s="4">
        <v>0</v>
      </c>
      <c r="L4374" s="2"/>
      <c r="M4374" s="4">
        <v>0</v>
      </c>
      <c r="N4374" s="2"/>
      <c r="O4374" s="4">
        <v>0</v>
      </c>
      <c r="P4374" s="2"/>
      <c r="Q4374" s="4">
        <f t="shared" si="122"/>
        <v>0</v>
      </c>
      <c r="T4374" s="14"/>
    </row>
    <row r="4375" spans="1:21" ht="11.85" customHeight="1" x14ac:dyDescent="0.2">
      <c r="A4375" s="3" t="s">
        <v>1735</v>
      </c>
      <c r="C4375" s="2">
        <v>3145.22</v>
      </c>
      <c r="D4375" s="2"/>
      <c r="E4375" s="2">
        <v>3325.34</v>
      </c>
      <c r="F4375" s="2"/>
      <c r="G4375" s="2">
        <v>4808.05</v>
      </c>
      <c r="H4375" s="2"/>
      <c r="I4375" s="2">
        <v>4100</v>
      </c>
      <c r="J4375" s="2"/>
      <c r="K4375" s="4">
        <v>4100</v>
      </c>
      <c r="L4375" s="2"/>
      <c r="M4375" s="4">
        <v>4100</v>
      </c>
      <c r="N4375" s="2"/>
      <c r="O4375" s="4">
        <v>0</v>
      </c>
      <c r="P4375" s="2"/>
      <c r="Q4375" s="4">
        <f t="shared" si="122"/>
        <v>4100</v>
      </c>
      <c r="T4375" s="14"/>
    </row>
    <row r="4376" spans="1:21" ht="11.85" customHeight="1" x14ac:dyDescent="0.2">
      <c r="A4376" s="3" t="s">
        <v>1736</v>
      </c>
      <c r="C4376" s="2">
        <v>0</v>
      </c>
      <c r="D4376" s="2"/>
      <c r="E4376" s="2">
        <v>0</v>
      </c>
      <c r="F4376" s="2"/>
      <c r="G4376" s="2">
        <v>0</v>
      </c>
      <c r="H4376" s="2"/>
      <c r="I4376" s="2">
        <v>100</v>
      </c>
      <c r="J4376" s="2"/>
      <c r="K4376" s="4">
        <v>100</v>
      </c>
      <c r="L4376" s="2"/>
      <c r="M4376" s="4">
        <v>100</v>
      </c>
      <c r="N4376" s="2"/>
      <c r="O4376" s="4">
        <v>0</v>
      </c>
      <c r="P4376" s="2"/>
      <c r="Q4376" s="4">
        <f t="shared" si="122"/>
        <v>100</v>
      </c>
      <c r="T4376" s="14"/>
    </row>
    <row r="4377" spans="1:21" ht="11.85" customHeight="1" x14ac:dyDescent="0.2">
      <c r="A4377" s="3" t="s">
        <v>1737</v>
      </c>
      <c r="C4377" s="2">
        <v>0</v>
      </c>
      <c r="D4377" s="2"/>
      <c r="E4377" s="2">
        <v>12000</v>
      </c>
      <c r="F4377" s="2"/>
      <c r="G4377" s="2">
        <v>0</v>
      </c>
      <c r="H4377" s="2"/>
      <c r="I4377" s="2">
        <v>18000</v>
      </c>
      <c r="J4377" s="2"/>
      <c r="K4377" s="4">
        <v>18000</v>
      </c>
      <c r="L4377" s="2"/>
      <c r="M4377" s="4">
        <v>18000</v>
      </c>
      <c r="N4377" s="2"/>
      <c r="O4377" s="4">
        <v>0</v>
      </c>
      <c r="P4377" s="2"/>
      <c r="Q4377" s="4">
        <f t="shared" si="122"/>
        <v>18000</v>
      </c>
      <c r="T4377" s="14"/>
    </row>
    <row r="4378" spans="1:21" ht="11.85" customHeight="1" x14ac:dyDescent="0.2">
      <c r="A4378" s="3" t="s">
        <v>1738</v>
      </c>
      <c r="C4378" s="2">
        <v>0</v>
      </c>
      <c r="D4378" s="2"/>
      <c r="E4378" s="2">
        <v>0</v>
      </c>
      <c r="F4378" s="2"/>
      <c r="G4378" s="2">
        <v>0</v>
      </c>
      <c r="H4378" s="2"/>
      <c r="I4378" s="2">
        <v>5000</v>
      </c>
      <c r="J4378" s="2"/>
      <c r="K4378" s="4">
        <v>5000</v>
      </c>
      <c r="L4378" s="2"/>
      <c r="M4378" s="4">
        <v>5000</v>
      </c>
      <c r="N4378" s="2"/>
      <c r="O4378" s="4">
        <v>0</v>
      </c>
      <c r="P4378" s="2"/>
      <c r="Q4378" s="4">
        <f t="shared" si="122"/>
        <v>5000</v>
      </c>
      <c r="T4378" s="14"/>
    </row>
    <row r="4379" spans="1:21" ht="11.85" customHeight="1" x14ac:dyDescent="0.2">
      <c r="A4379" s="3" t="s">
        <v>1739</v>
      </c>
      <c r="C4379" s="2">
        <v>3497</v>
      </c>
      <c r="D4379" s="2"/>
      <c r="E4379" s="2">
        <v>3730</v>
      </c>
      <c r="F4379" s="2"/>
      <c r="G4379" s="2">
        <v>3710</v>
      </c>
      <c r="H4379" s="2"/>
      <c r="I4379" s="2">
        <v>5000</v>
      </c>
      <c r="J4379" s="2"/>
      <c r="K4379" s="4">
        <v>5000</v>
      </c>
      <c r="L4379" s="2"/>
      <c r="M4379" s="4">
        <v>4000</v>
      </c>
      <c r="N4379" s="2"/>
      <c r="O4379" s="4">
        <v>0</v>
      </c>
      <c r="P4379" s="2"/>
      <c r="Q4379" s="4">
        <f t="shared" si="122"/>
        <v>4000</v>
      </c>
      <c r="T4379" s="14"/>
    </row>
    <row r="4380" spans="1:21" ht="11.85" customHeight="1" x14ac:dyDescent="0.2">
      <c r="A4380" s="3" t="s">
        <v>1740</v>
      </c>
      <c r="C4380" s="15">
        <v>8997.76</v>
      </c>
      <c r="D4380" s="2"/>
      <c r="E4380" s="15">
        <v>8937.81</v>
      </c>
      <c r="F4380" s="2"/>
      <c r="G4380" s="15">
        <v>6558.6</v>
      </c>
      <c r="H4380" s="2"/>
      <c r="I4380" s="15">
        <v>4300</v>
      </c>
      <c r="J4380" s="2"/>
      <c r="K4380" s="16">
        <v>4300</v>
      </c>
      <c r="L4380" s="2"/>
      <c r="M4380" s="16">
        <v>2050</v>
      </c>
      <c r="N4380" s="2"/>
      <c r="O4380" s="16">
        <v>3000</v>
      </c>
      <c r="P4380" s="2"/>
      <c r="Q4380" s="16">
        <f t="shared" si="122"/>
        <v>5050</v>
      </c>
      <c r="T4380" s="14"/>
    </row>
    <row r="4381" spans="1:21" ht="11.85" customHeight="1" x14ac:dyDescent="0.2">
      <c r="A4381" s="3" t="s">
        <v>310</v>
      </c>
      <c r="C4381" s="2">
        <f>SUM(C4360:C4370)+SUM(C4371:C4380)</f>
        <v>125508.17000000001</v>
      </c>
      <c r="D4381" s="2"/>
      <c r="E4381" s="2">
        <f>SUM(E4360:E4370)+SUM(E4371:E4380)</f>
        <v>167597.04</v>
      </c>
      <c r="F4381" s="2"/>
      <c r="G4381" s="2">
        <f>SUM(G4360:G4370)+SUM(G4371:G4380)</f>
        <v>161188.96</v>
      </c>
      <c r="H4381" s="2"/>
      <c r="I4381" s="2">
        <f>SUM(I4360:I4370)+SUM(I4371:I4380)</f>
        <v>198000</v>
      </c>
      <c r="J4381" s="2"/>
      <c r="K4381" s="4">
        <f>SUM(K4360:K4370)+SUM(K4371:K4380)</f>
        <v>194000</v>
      </c>
      <c r="L4381" s="2"/>
      <c r="M4381" s="4">
        <f>SUM(M4360:M4370)+SUM(M4371:M4380)</f>
        <v>191900</v>
      </c>
      <c r="N4381" s="2"/>
      <c r="O4381" s="4">
        <f>SUM(O4360:O4370)+SUM(O4371:O4380)</f>
        <v>3000</v>
      </c>
      <c r="P4381" s="2"/>
      <c r="Q4381" s="4">
        <f>SUM(Q4360:Q4370)+SUM(Q4371:Q4380)</f>
        <v>194900</v>
      </c>
      <c r="U4381" s="2"/>
    </row>
    <row r="4382" spans="1:21" ht="11.85" customHeight="1" x14ac:dyDescent="0.2"/>
    <row r="4383" spans="1:21" ht="11.85" customHeight="1" x14ac:dyDescent="0.2">
      <c r="A4383" s="3" t="s">
        <v>1741</v>
      </c>
      <c r="C4383" s="20">
        <v>0</v>
      </c>
      <c r="D4383" s="2"/>
      <c r="E4383" s="20">
        <v>0</v>
      </c>
      <c r="F4383" s="2"/>
      <c r="G4383" s="20">
        <v>0</v>
      </c>
      <c r="H4383" s="2"/>
      <c r="I4383" s="20">
        <v>0</v>
      </c>
      <c r="J4383" s="2"/>
      <c r="K4383" s="21">
        <v>0</v>
      </c>
      <c r="L4383" s="2"/>
      <c r="M4383" s="21">
        <v>0</v>
      </c>
      <c r="N4383" s="2"/>
      <c r="O4383" s="21">
        <v>0</v>
      </c>
      <c r="P4383" s="2"/>
      <c r="Q4383" s="21">
        <f>M4383+O4383</f>
        <v>0</v>
      </c>
    </row>
    <row r="4384" spans="1:21" ht="11.85" customHeight="1" x14ac:dyDescent="0.2">
      <c r="A4384" s="3" t="s">
        <v>1742</v>
      </c>
      <c r="C4384" s="15">
        <v>0</v>
      </c>
      <c r="D4384" s="2"/>
      <c r="E4384" s="15">
        <v>0</v>
      </c>
      <c r="F4384" s="2"/>
      <c r="G4384" s="15">
        <v>21436.25</v>
      </c>
      <c r="H4384" s="2"/>
      <c r="I4384" s="15">
        <v>0</v>
      </c>
      <c r="J4384" s="2"/>
      <c r="K4384" s="16">
        <v>3600</v>
      </c>
      <c r="L4384" s="2"/>
      <c r="M4384" s="16">
        <v>0</v>
      </c>
      <c r="N4384" s="2"/>
      <c r="O4384" s="16">
        <v>0</v>
      </c>
      <c r="P4384" s="2"/>
      <c r="Q4384" s="16">
        <f>M4384+O4384</f>
        <v>0</v>
      </c>
    </row>
    <row r="4385" spans="1:20" ht="11.85" customHeight="1" x14ac:dyDescent="0.2">
      <c r="A4385" s="3" t="s">
        <v>313</v>
      </c>
      <c r="C4385" s="2">
        <f>SUM(C4383:C4384)</f>
        <v>0</v>
      </c>
      <c r="D4385" s="2"/>
      <c r="E4385" s="2">
        <f>SUM(E4383:E4384)</f>
        <v>0</v>
      </c>
      <c r="F4385" s="2"/>
      <c r="G4385" s="2">
        <f>SUM(G4383:G4384)</f>
        <v>21436.25</v>
      </c>
      <c r="H4385" s="2"/>
      <c r="I4385" s="2">
        <f>SUM(I4383:I4384)</f>
        <v>0</v>
      </c>
      <c r="J4385" s="2"/>
      <c r="K4385" s="4">
        <f>SUM(K4383:K4384)</f>
        <v>3600</v>
      </c>
      <c r="L4385" s="2"/>
      <c r="M4385" s="4">
        <f>SUM(M4383:M4384)</f>
        <v>0</v>
      </c>
      <c r="N4385" s="2"/>
      <c r="O4385" s="4">
        <f>SUM(O4383:O4384)</f>
        <v>0</v>
      </c>
      <c r="P4385" s="2"/>
      <c r="Q4385" s="4">
        <f>SUM(Q4383:Q4384)</f>
        <v>0</v>
      </c>
    </row>
    <row r="4386" spans="1:20" ht="11.85" customHeight="1" x14ac:dyDescent="0.2">
      <c r="D4386" s="2"/>
      <c r="F4386" s="2"/>
      <c r="H4386" s="2"/>
      <c r="J4386" s="2"/>
      <c r="L4386" s="2"/>
      <c r="N4386" s="2"/>
      <c r="P4386" s="2"/>
    </row>
    <row r="4387" spans="1:20" ht="11.85" customHeight="1" x14ac:dyDescent="0.2">
      <c r="D4387" s="2"/>
      <c r="F4387" s="2"/>
      <c r="H4387" s="2"/>
      <c r="J4387" s="2"/>
      <c r="L4387" s="2"/>
      <c r="N4387" s="2"/>
      <c r="P4387" s="2"/>
    </row>
    <row r="4388" spans="1:20" ht="11.85" customHeight="1" x14ac:dyDescent="0.2">
      <c r="D4388" s="2"/>
      <c r="F4388" s="2"/>
      <c r="H4388" s="2"/>
      <c r="J4388" s="2"/>
      <c r="L4388" s="2"/>
      <c r="N4388" s="2"/>
      <c r="P4388" s="2"/>
    </row>
    <row r="4389" spans="1:20" ht="11.85" customHeight="1" x14ac:dyDescent="0.2">
      <c r="A4389" s="1"/>
      <c r="B4389" s="1"/>
      <c r="E4389" s="2" t="str">
        <f>$E$1</f>
        <v>CITY OF BRADY</v>
      </c>
    </row>
    <row r="4390" spans="1:20" ht="11.85" customHeight="1" x14ac:dyDescent="0.2">
      <c r="E4390" s="2" t="str">
        <f>$E$2</f>
        <v>BUDGET REPORT</v>
      </c>
    </row>
    <row r="4391" spans="1:20" ht="11.85" customHeight="1" x14ac:dyDescent="0.2">
      <c r="E4391" s="2" t="str">
        <f>$E$3</f>
        <v>FISCAL YEAR 2019 - 2020</v>
      </c>
    </row>
    <row r="4392" spans="1:20" ht="11.85" customHeight="1" x14ac:dyDescent="0.2">
      <c r="A4392" s="3" t="s">
        <v>1680</v>
      </c>
    </row>
    <row r="4393" spans="1:20" ht="11.85" customHeight="1" x14ac:dyDescent="0.2">
      <c r="A4393" s="3" t="s">
        <v>1698</v>
      </c>
    </row>
    <row r="4394" spans="1:20" ht="11.85" customHeight="1" x14ac:dyDescent="0.2">
      <c r="I4394" s="55" t="str">
        <f>$I$6</f>
        <v>(----- 2018-2019 ------)</v>
      </c>
      <c r="J4394" s="55"/>
      <c r="K4394" s="55"/>
      <c r="L4394" s="6"/>
      <c r="M4394" s="55" t="str">
        <f>$M$6</f>
        <v>2019-2020</v>
      </c>
      <c r="N4394" s="55"/>
      <c r="O4394" s="55"/>
      <c r="P4394" s="55"/>
      <c r="Q4394" s="55"/>
    </row>
    <row r="4395" spans="1:20" ht="11.85" customHeight="1" x14ac:dyDescent="0.2">
      <c r="C4395" s="7" t="str">
        <f>$C$7</f>
        <v>2015-2016</v>
      </c>
      <c r="D4395" s="6"/>
      <c r="E4395" s="7" t="str">
        <f>$E$7</f>
        <v>2016-2017</v>
      </c>
      <c r="F4395" s="6"/>
      <c r="G4395" s="7" t="str">
        <f>$G$7</f>
        <v>2017-2018</v>
      </c>
      <c r="H4395" s="6"/>
      <c r="I4395" s="7" t="s">
        <v>9</v>
      </c>
      <c r="J4395" s="6"/>
      <c r="K4395" s="8" t="str">
        <f>+$K$7</f>
        <v>PROJECTED</v>
      </c>
      <c r="L4395" s="6"/>
      <c r="M4395" s="8" t="str">
        <f>$M$7</f>
        <v>2019-2020</v>
      </c>
      <c r="N4395" s="6"/>
      <c r="O4395" s="8" t="str">
        <f>$O$7</f>
        <v>2019-2020</v>
      </c>
      <c r="P4395" s="6"/>
      <c r="Q4395" s="8" t="str">
        <f>$Q$7</f>
        <v>APPROVED</v>
      </c>
    </row>
    <row r="4396" spans="1:20" ht="11.85" customHeight="1" x14ac:dyDescent="0.2">
      <c r="A4396" s="9" t="s">
        <v>257</v>
      </c>
      <c r="C4396" s="10" t="s">
        <v>12</v>
      </c>
      <c r="D4396" s="6"/>
      <c r="E4396" s="10" t="s">
        <v>12</v>
      </c>
      <c r="F4396" s="6"/>
      <c r="G4396" s="10" t="s">
        <v>12</v>
      </c>
      <c r="H4396" s="6"/>
      <c r="I4396" s="10" t="s">
        <v>13</v>
      </c>
      <c r="J4396" s="6"/>
      <c r="K4396" s="11" t="s">
        <v>13</v>
      </c>
      <c r="L4396" s="6"/>
      <c r="M4396" s="11" t="str">
        <f>$M$8</f>
        <v>BASE</v>
      </c>
      <c r="N4396" s="6"/>
      <c r="O4396" s="11" t="str">
        <f>$O$8</f>
        <v>SUPPLEMENTAL</v>
      </c>
      <c r="P4396" s="6"/>
      <c r="Q4396" s="11" t="str">
        <f>$Q$8</f>
        <v>BUDGET</v>
      </c>
    </row>
    <row r="4397" spans="1:20" ht="11.85" customHeight="1" x14ac:dyDescent="0.2">
      <c r="D4397" s="2"/>
      <c r="F4397" s="2"/>
      <c r="H4397" s="2"/>
      <c r="J4397" s="2"/>
      <c r="L4397" s="2"/>
      <c r="N4397" s="2"/>
      <c r="P4397" s="2"/>
    </row>
    <row r="4398" spans="1:20" ht="11.85" customHeight="1" x14ac:dyDescent="0.2">
      <c r="A4398" s="13" t="s">
        <v>976</v>
      </c>
      <c r="D4398" s="2"/>
      <c r="F4398" s="2"/>
      <c r="H4398" s="2"/>
      <c r="J4398" s="2"/>
      <c r="L4398" s="2"/>
      <c r="N4398" s="2"/>
      <c r="P4398" s="2"/>
    </row>
    <row r="4399" spans="1:20" ht="11.85" customHeight="1" x14ac:dyDescent="0.2">
      <c r="A4399" s="3" t="s">
        <v>1743</v>
      </c>
      <c r="C4399" s="2">
        <v>0</v>
      </c>
      <c r="D4399" s="2"/>
      <c r="E4399" s="2">
        <v>0</v>
      </c>
      <c r="F4399" s="2"/>
      <c r="G4399" s="2">
        <v>0</v>
      </c>
      <c r="H4399" s="2"/>
      <c r="I4399" s="2">
        <v>0</v>
      </c>
      <c r="J4399" s="2"/>
      <c r="K4399" s="4">
        <v>0</v>
      </c>
      <c r="L4399" s="2"/>
      <c r="M4399" s="4">
        <v>0</v>
      </c>
      <c r="N4399" s="2"/>
      <c r="O4399" s="4">
        <v>0</v>
      </c>
      <c r="P4399" s="2"/>
      <c r="Q4399" s="4">
        <f>M4399+O4399</f>
        <v>0</v>
      </c>
    </row>
    <row r="4400" spans="1:20" ht="11.85" customHeight="1" x14ac:dyDescent="0.2">
      <c r="A4400" s="3" t="s">
        <v>1744</v>
      </c>
      <c r="C4400" s="15">
        <v>38387.71</v>
      </c>
      <c r="D4400" s="2"/>
      <c r="E4400" s="15">
        <v>48028.73</v>
      </c>
      <c r="F4400" s="2"/>
      <c r="G4400" s="15">
        <v>48148.95</v>
      </c>
      <c r="H4400" s="2"/>
      <c r="I4400" s="15">
        <v>45000</v>
      </c>
      <c r="J4400" s="2"/>
      <c r="K4400" s="16">
        <v>45000</v>
      </c>
      <c r="L4400" s="2"/>
      <c r="M4400" s="16">
        <v>50000</v>
      </c>
      <c r="N4400" s="2"/>
      <c r="O4400" s="16">
        <v>0</v>
      </c>
      <c r="P4400" s="2"/>
      <c r="Q4400" s="16">
        <f>M4400+O4400</f>
        <v>50000</v>
      </c>
      <c r="T4400" s="14"/>
    </row>
    <row r="4401" spans="1:21" ht="11.85" customHeight="1" x14ac:dyDescent="0.2">
      <c r="A4401" s="3" t="s">
        <v>978</v>
      </c>
      <c r="C4401" s="2">
        <f>SUM(C4399:C4400)</f>
        <v>38387.71</v>
      </c>
      <c r="D4401" s="2"/>
      <c r="E4401" s="2">
        <f>SUM(E4399:E4400)</f>
        <v>48028.73</v>
      </c>
      <c r="F4401" s="2"/>
      <c r="G4401" s="2">
        <f>SUM(G4399:G4400)</f>
        <v>48148.95</v>
      </c>
      <c r="H4401" s="2"/>
      <c r="I4401" s="2">
        <f>SUM(I4399:I4400)</f>
        <v>45000</v>
      </c>
      <c r="J4401" s="2"/>
      <c r="K4401" s="4">
        <f>SUM(K4399:K4400)</f>
        <v>45000</v>
      </c>
      <c r="L4401" s="2"/>
      <c r="M4401" s="4">
        <f>SUM(M4399:M4400)</f>
        <v>50000</v>
      </c>
      <c r="N4401" s="2"/>
      <c r="O4401" s="4">
        <f>SUM(O4399:O4400)</f>
        <v>0</v>
      </c>
      <c r="P4401" s="2"/>
      <c r="Q4401" s="4">
        <f>SUM(Q4399:Q4400)</f>
        <v>50000</v>
      </c>
    </row>
    <row r="4402" spans="1:21" ht="11.85" customHeight="1" x14ac:dyDescent="0.2">
      <c r="D4402" s="2"/>
      <c r="F4402" s="2"/>
      <c r="H4402" s="2"/>
      <c r="J4402" s="2"/>
      <c r="L4402" s="2"/>
      <c r="N4402" s="2"/>
      <c r="P4402" s="2"/>
    </row>
    <row r="4403" spans="1:21" ht="11.85" customHeight="1" x14ac:dyDescent="0.2">
      <c r="A4403" s="13" t="s">
        <v>314</v>
      </c>
      <c r="D4403" s="2"/>
      <c r="F4403" s="2"/>
      <c r="H4403" s="2"/>
      <c r="J4403" s="2"/>
      <c r="L4403" s="2"/>
      <c r="N4403" s="2"/>
      <c r="P4403" s="2"/>
    </row>
    <row r="4404" spans="1:21" ht="11.85" customHeight="1" x14ac:dyDescent="0.2">
      <c r="A4404" s="3" t="s">
        <v>1745</v>
      </c>
      <c r="C4404" s="2">
        <v>96826.36</v>
      </c>
      <c r="D4404" s="2"/>
      <c r="E4404" s="2">
        <v>61273.47</v>
      </c>
      <c r="F4404" s="2"/>
      <c r="G4404" s="2">
        <v>63652.800000000003</v>
      </c>
      <c r="H4404" s="2"/>
      <c r="I4404" s="2">
        <v>64300</v>
      </c>
      <c r="J4404" s="2"/>
      <c r="K4404" s="4">
        <v>64300</v>
      </c>
      <c r="L4404" s="2"/>
      <c r="M4404" s="4">
        <v>46350</v>
      </c>
      <c r="N4404" s="2"/>
      <c r="O4404" s="4">
        <v>32000</v>
      </c>
      <c r="P4404" s="2"/>
      <c r="Q4404" s="4">
        <f>M4404+O4404</f>
        <v>78350</v>
      </c>
      <c r="T4404" s="14"/>
    </row>
    <row r="4405" spans="1:21" ht="11.85" customHeight="1" x14ac:dyDescent="0.2">
      <c r="A4405" s="3" t="s">
        <v>1746</v>
      </c>
      <c r="C4405" s="2">
        <v>150902</v>
      </c>
      <c r="D4405" s="2"/>
      <c r="E4405" s="2">
        <v>0</v>
      </c>
      <c r="F4405" s="2"/>
      <c r="G4405" s="2">
        <v>0</v>
      </c>
      <c r="H4405" s="2"/>
      <c r="I4405" s="2">
        <v>0</v>
      </c>
      <c r="J4405" s="2"/>
      <c r="K4405" s="4">
        <v>0</v>
      </c>
      <c r="L4405" s="2"/>
      <c r="M4405" s="4">
        <v>0</v>
      </c>
      <c r="N4405" s="2"/>
      <c r="O4405" s="4">
        <v>170000</v>
      </c>
      <c r="P4405" s="2"/>
      <c r="Q4405" s="4">
        <f>M4405+O4405</f>
        <v>170000</v>
      </c>
    </row>
    <row r="4406" spans="1:21" ht="11.85" hidden="1" customHeight="1" x14ac:dyDescent="0.2">
      <c r="A4406" s="3" t="s">
        <v>1747</v>
      </c>
      <c r="C4406" s="2">
        <v>0</v>
      </c>
      <c r="D4406" s="2"/>
      <c r="E4406" s="2">
        <v>0</v>
      </c>
      <c r="F4406" s="2"/>
      <c r="G4406" s="2">
        <v>0</v>
      </c>
      <c r="H4406" s="2"/>
      <c r="I4406" s="2">
        <v>0</v>
      </c>
      <c r="J4406" s="2"/>
      <c r="K4406" s="4">
        <v>0</v>
      </c>
      <c r="L4406" s="2"/>
      <c r="M4406" s="4">
        <v>0</v>
      </c>
      <c r="N4406" s="2"/>
      <c r="O4406" s="4">
        <v>0</v>
      </c>
      <c r="P4406" s="2"/>
      <c r="Q4406" s="4">
        <v>0</v>
      </c>
    </row>
    <row r="4407" spans="1:21" ht="11.85" customHeight="1" x14ac:dyDescent="0.2">
      <c r="A4407" s="3" t="s">
        <v>1748</v>
      </c>
      <c r="C4407" s="20">
        <v>200712</v>
      </c>
      <c r="D4407" s="20"/>
      <c r="E4407" s="20">
        <v>0</v>
      </c>
      <c r="F4407" s="20"/>
      <c r="G4407" s="20">
        <v>0</v>
      </c>
      <c r="H4407" s="20"/>
      <c r="I4407" s="20">
        <v>0</v>
      </c>
      <c r="J4407" s="20"/>
      <c r="K4407" s="21">
        <v>0</v>
      </c>
      <c r="L4407" s="20"/>
      <c r="M4407" s="21">
        <v>0</v>
      </c>
      <c r="N4407" s="20"/>
      <c r="O4407" s="21">
        <v>0</v>
      </c>
      <c r="P4407" s="20"/>
      <c r="Q4407" s="4">
        <f>M4407+O4407</f>
        <v>0</v>
      </c>
    </row>
    <row r="4408" spans="1:21" ht="11.85" customHeight="1" x14ac:dyDescent="0.2">
      <c r="A4408" s="3" t="s">
        <v>1749</v>
      </c>
      <c r="C4408" s="20">
        <v>0</v>
      </c>
      <c r="D4408" s="20"/>
      <c r="E4408" s="20">
        <v>12200</v>
      </c>
      <c r="F4408" s="20"/>
      <c r="G4408" s="20">
        <v>0</v>
      </c>
      <c r="H4408" s="20"/>
      <c r="I4408" s="20">
        <v>0</v>
      </c>
      <c r="J4408" s="20"/>
      <c r="K4408" s="21">
        <v>0</v>
      </c>
      <c r="L4408" s="20"/>
      <c r="M4408" s="21">
        <v>0</v>
      </c>
      <c r="N4408" s="20"/>
      <c r="O4408" s="21">
        <v>0</v>
      </c>
      <c r="P4408" s="20"/>
      <c r="Q4408" s="4">
        <f>M4408+O4408</f>
        <v>0</v>
      </c>
    </row>
    <row r="4409" spans="1:21" ht="11.85" customHeight="1" x14ac:dyDescent="0.2">
      <c r="A4409" s="3" t="s">
        <v>1750</v>
      </c>
      <c r="C4409" s="15">
        <v>0</v>
      </c>
      <c r="D4409" s="2"/>
      <c r="E4409" s="15">
        <v>0</v>
      </c>
      <c r="F4409" s="2"/>
      <c r="G4409" s="15">
        <v>214995</v>
      </c>
      <c r="H4409" s="2"/>
      <c r="I4409" s="15">
        <v>42183</v>
      </c>
      <c r="J4409" s="2"/>
      <c r="K4409" s="16">
        <v>42183</v>
      </c>
      <c r="L4409" s="2"/>
      <c r="M4409" s="16">
        <v>40000</v>
      </c>
      <c r="N4409" s="2"/>
      <c r="O4409" s="16">
        <v>0</v>
      </c>
      <c r="P4409" s="2"/>
      <c r="Q4409" s="16">
        <f>M4409+O4409</f>
        <v>40000</v>
      </c>
      <c r="R4409" s="2"/>
    </row>
    <row r="4410" spans="1:21" ht="11.85" customHeight="1" x14ac:dyDescent="0.2">
      <c r="A4410" s="3" t="s">
        <v>318</v>
      </c>
      <c r="C4410" s="2">
        <f>SUM(C4404:C4409)</f>
        <v>448440.36</v>
      </c>
      <c r="D4410" s="2"/>
      <c r="E4410" s="2">
        <f>SUM(E4404:E4409)</f>
        <v>73473.47</v>
      </c>
      <c r="F4410" s="2"/>
      <c r="G4410" s="2">
        <f>SUM(G4404:G4409)</f>
        <v>278647.8</v>
      </c>
      <c r="H4410" s="2"/>
      <c r="I4410" s="2">
        <f>SUM(I4404:I4409)</f>
        <v>106483</v>
      </c>
      <c r="J4410" s="2"/>
      <c r="K4410" s="4">
        <f>SUM(K4404:K4409)</f>
        <v>106483</v>
      </c>
      <c r="L4410" s="2"/>
      <c r="M4410" s="4">
        <f>SUM(M4404:M4409)</f>
        <v>86350</v>
      </c>
      <c r="N4410" s="2"/>
      <c r="O4410" s="4">
        <f>SUM(O4404:O4409)</f>
        <v>202000</v>
      </c>
      <c r="P4410" s="2"/>
      <c r="Q4410" s="4">
        <f>SUM(Q4404:Q4409)</f>
        <v>288350</v>
      </c>
      <c r="R4410" s="2"/>
      <c r="U4410" s="2"/>
    </row>
    <row r="4411" spans="1:21" ht="11.85" customHeight="1" x14ac:dyDescent="0.2">
      <c r="D4411" s="2"/>
      <c r="F4411" s="2"/>
      <c r="H4411" s="2"/>
      <c r="J4411" s="2"/>
      <c r="L4411" s="2"/>
      <c r="N4411" s="2"/>
      <c r="P4411" s="2"/>
      <c r="T4411" s="14"/>
    </row>
    <row r="4412" spans="1:21" ht="11.85" customHeight="1" x14ac:dyDescent="0.2">
      <c r="A4412" s="3" t="s">
        <v>1751</v>
      </c>
      <c r="C4412" s="2">
        <f>C4341+C4357+C4381+C4385+C4401+C4410</f>
        <v>1108278.74</v>
      </c>
      <c r="D4412" s="2"/>
      <c r="E4412" s="2">
        <f>E4341+E4357+E4381+E4385+E4401+E4410</f>
        <v>933245.48</v>
      </c>
      <c r="F4412" s="2"/>
      <c r="G4412" s="2">
        <f>G4341+G4357+G4381+G4385+G4401+G4410</f>
        <v>1185058.48</v>
      </c>
      <c r="H4412" s="2"/>
      <c r="I4412" s="2">
        <f>I4341+I4357+I4381+I4385+I4401+I4410</f>
        <v>1211472</v>
      </c>
      <c r="J4412" s="2"/>
      <c r="K4412" s="4">
        <f>K4341+K4357+K4381+K4385+K4401+K4410</f>
        <v>1215072</v>
      </c>
      <c r="L4412" s="2"/>
      <c r="M4412" s="4">
        <f>M4341+M4357+M4381+M4385+M4401+M4410</f>
        <v>1269634</v>
      </c>
      <c r="N4412" s="2"/>
      <c r="O4412" s="4">
        <f>O4341+O4357+O4381+O4385+O4401+O4410</f>
        <v>205000</v>
      </c>
      <c r="P4412" s="2"/>
      <c r="Q4412" s="4">
        <f>Q4341+Q4357+Q4381+Q4385+Q4401+Q4410</f>
        <v>1474634</v>
      </c>
      <c r="R4412" s="2"/>
      <c r="U4412" s="2"/>
    </row>
    <row r="4413" spans="1:21" ht="11.85" customHeight="1" x14ac:dyDescent="0.2"/>
    <row r="4414" spans="1:21" ht="11.85" customHeight="1" x14ac:dyDescent="0.2"/>
    <row r="4415" spans="1:21" ht="11.85" customHeight="1" x14ac:dyDescent="0.2"/>
    <row r="4416" spans="1:21" ht="11.85" customHeight="1" x14ac:dyDescent="0.2"/>
    <row r="4417" ht="11.85" customHeight="1" x14ac:dyDescent="0.2"/>
    <row r="4418" ht="11.85" customHeight="1" x14ac:dyDescent="0.2"/>
    <row r="4419" ht="11.85" customHeight="1" x14ac:dyDescent="0.2"/>
    <row r="4420" ht="11.85" customHeight="1" x14ac:dyDescent="0.2"/>
    <row r="4421" ht="11.85" customHeight="1" x14ac:dyDescent="0.2"/>
    <row r="4422" ht="11.85" customHeight="1" x14ac:dyDescent="0.2"/>
    <row r="4423" ht="11.85" customHeight="1" x14ac:dyDescent="0.2"/>
    <row r="4424" ht="11.85" customHeight="1" x14ac:dyDescent="0.2"/>
    <row r="4425" ht="11.85" customHeight="1" x14ac:dyDescent="0.2"/>
    <row r="4426" ht="11.85" customHeight="1" x14ac:dyDescent="0.2"/>
    <row r="4427" ht="11.85" customHeight="1" x14ac:dyDescent="0.2"/>
    <row r="4428" ht="11.85" customHeight="1" x14ac:dyDescent="0.2"/>
    <row r="4429" ht="11.85" customHeight="1" x14ac:dyDescent="0.2"/>
    <row r="4430" ht="11.85" customHeight="1" x14ac:dyDescent="0.2"/>
    <row r="4431" ht="11.85" customHeight="1" x14ac:dyDescent="0.2"/>
    <row r="4432" ht="11.85" customHeight="1" x14ac:dyDescent="0.2"/>
    <row r="4433" ht="11.85" customHeight="1" x14ac:dyDescent="0.2"/>
    <row r="4434" ht="11.85" customHeight="1" x14ac:dyDescent="0.2"/>
    <row r="4435" ht="11.85" customHeight="1" x14ac:dyDescent="0.2"/>
    <row r="4436" ht="11.85" customHeight="1" x14ac:dyDescent="0.2"/>
    <row r="4437" ht="11.85" customHeight="1" x14ac:dyDescent="0.2"/>
    <row r="4438" ht="11.85" customHeight="1" x14ac:dyDescent="0.2"/>
    <row r="4439" ht="11.85" customHeight="1" x14ac:dyDescent="0.2"/>
    <row r="4440" ht="11.85" customHeight="1" x14ac:dyDescent="0.2"/>
    <row r="4441" ht="11.85" customHeight="1" x14ac:dyDescent="0.2"/>
    <row r="4442" ht="11.85" customHeight="1" x14ac:dyDescent="0.2"/>
    <row r="4443" ht="11.85" customHeight="1" x14ac:dyDescent="0.2"/>
    <row r="4444" ht="11.85" customHeight="1" x14ac:dyDescent="0.2"/>
    <row r="4445" ht="11.85" customHeight="1" x14ac:dyDescent="0.2"/>
    <row r="4446" ht="11.85" customHeight="1" x14ac:dyDescent="0.2"/>
    <row r="4447" ht="11.85" customHeight="1" x14ac:dyDescent="0.2"/>
    <row r="4448" ht="11.85" customHeight="1" x14ac:dyDescent="0.2"/>
    <row r="4449" spans="1:20" ht="11.85" customHeight="1" x14ac:dyDescent="0.2"/>
    <row r="4450" spans="1:20" ht="11.85" customHeight="1" x14ac:dyDescent="0.2"/>
    <row r="4451" spans="1:20" ht="11.85" customHeight="1" x14ac:dyDescent="0.2"/>
    <row r="4452" spans="1:20" ht="11.85" customHeight="1" x14ac:dyDescent="0.2"/>
    <row r="4453" spans="1:20" ht="11.85" customHeight="1" x14ac:dyDescent="0.2">
      <c r="A4453" s="1"/>
      <c r="B4453" s="1"/>
      <c r="E4453" s="2" t="str">
        <f>$E$1</f>
        <v>CITY OF BRADY</v>
      </c>
    </row>
    <row r="4454" spans="1:20" ht="11.85" customHeight="1" x14ac:dyDescent="0.2">
      <c r="E4454" s="2" t="str">
        <f>$E$2</f>
        <v>BUDGET REPORT</v>
      </c>
    </row>
    <row r="4455" spans="1:20" ht="11.85" customHeight="1" x14ac:dyDescent="0.2">
      <c r="E4455" s="2" t="str">
        <f>$E$3</f>
        <v>FISCAL YEAR 2019 - 2020</v>
      </c>
    </row>
    <row r="4456" spans="1:20" ht="11.85" customHeight="1" x14ac:dyDescent="0.2">
      <c r="A4456" s="3" t="s">
        <v>1680</v>
      </c>
    </row>
    <row r="4457" spans="1:20" ht="11.85" customHeight="1" x14ac:dyDescent="0.2">
      <c r="A4457" s="3" t="s">
        <v>1752</v>
      </c>
    </row>
    <row r="4458" spans="1:20" ht="11.85" customHeight="1" x14ac:dyDescent="0.2">
      <c r="A4458" s="34" t="s">
        <v>1192</v>
      </c>
      <c r="I4458" s="55" t="str">
        <f>$I$6</f>
        <v>(----- 2018-2019 ------)</v>
      </c>
      <c r="J4458" s="55"/>
      <c r="K4458" s="55"/>
      <c r="L4458" s="6"/>
      <c r="M4458" s="55" t="str">
        <f>$M$6</f>
        <v>2019-2020</v>
      </c>
      <c r="N4458" s="55"/>
      <c r="O4458" s="55"/>
      <c r="P4458" s="55"/>
      <c r="Q4458" s="55"/>
    </row>
    <row r="4459" spans="1:20" ht="11.85" customHeight="1" x14ac:dyDescent="0.2">
      <c r="C4459" s="7" t="str">
        <f>$C$7</f>
        <v>2015-2016</v>
      </c>
      <c r="D4459" s="6"/>
      <c r="E4459" s="7" t="str">
        <f>$E$7</f>
        <v>2016-2017</v>
      </c>
      <c r="F4459" s="6"/>
      <c r="G4459" s="7" t="str">
        <f>$G$7</f>
        <v>2017-2018</v>
      </c>
      <c r="H4459" s="6"/>
      <c r="I4459" s="7" t="s">
        <v>9</v>
      </c>
      <c r="J4459" s="6"/>
      <c r="K4459" s="8" t="str">
        <f>+$K$7</f>
        <v>PROJECTED</v>
      </c>
      <c r="L4459" s="6"/>
      <c r="M4459" s="8" t="str">
        <f>$M$7</f>
        <v>2019-2020</v>
      </c>
      <c r="N4459" s="6"/>
      <c r="O4459" s="8" t="str">
        <f>$O$7</f>
        <v>2019-2020</v>
      </c>
      <c r="P4459" s="6"/>
      <c r="Q4459" s="8" t="str">
        <f>$Q$7</f>
        <v>APPROVED</v>
      </c>
    </row>
    <row r="4460" spans="1:20" ht="11.85" customHeight="1" x14ac:dyDescent="0.2">
      <c r="A4460" s="9" t="s">
        <v>257</v>
      </c>
      <c r="C4460" s="10" t="s">
        <v>12</v>
      </c>
      <c r="D4460" s="6"/>
      <c r="E4460" s="10" t="s">
        <v>12</v>
      </c>
      <c r="F4460" s="6"/>
      <c r="G4460" s="10" t="s">
        <v>12</v>
      </c>
      <c r="H4460" s="6"/>
      <c r="I4460" s="10" t="s">
        <v>13</v>
      </c>
      <c r="J4460" s="6"/>
      <c r="K4460" s="11" t="s">
        <v>13</v>
      </c>
      <c r="L4460" s="6"/>
      <c r="M4460" s="11" t="str">
        <f>$M$8</f>
        <v>BASE</v>
      </c>
      <c r="N4460" s="6"/>
      <c r="O4460" s="11" t="str">
        <f>$O$8</f>
        <v>SUPPLEMENTAL</v>
      </c>
      <c r="P4460" s="6"/>
      <c r="Q4460" s="11" t="str">
        <f>$Q$8</f>
        <v>BUDGET</v>
      </c>
    </row>
    <row r="4461" spans="1:20" ht="11.85" customHeight="1" x14ac:dyDescent="0.2"/>
    <row r="4462" spans="1:20" ht="11.85" customHeight="1" x14ac:dyDescent="0.2">
      <c r="A4462" s="13" t="s">
        <v>258</v>
      </c>
    </row>
    <row r="4463" spans="1:20" ht="11.85" customHeight="1" x14ac:dyDescent="0.2">
      <c r="A4463" s="3" t="s">
        <v>1753</v>
      </c>
      <c r="C4463" s="2">
        <v>12699</v>
      </c>
      <c r="D4463" s="2"/>
      <c r="E4463" s="2">
        <v>21402</v>
      </c>
      <c r="F4463" s="2"/>
      <c r="G4463" s="2">
        <v>13253.6</v>
      </c>
      <c r="H4463" s="2"/>
      <c r="I4463" s="2">
        <v>39640</v>
      </c>
      <c r="J4463" s="2"/>
      <c r="K4463" s="4">
        <v>39640</v>
      </c>
      <c r="L4463" s="2"/>
      <c r="M4463" s="4">
        <v>0</v>
      </c>
      <c r="N4463" s="2"/>
      <c r="O4463" s="4">
        <v>0</v>
      </c>
      <c r="P4463" s="2"/>
      <c r="Q4463" s="4">
        <f t="shared" ref="Q4463:Q4469" si="123">M4463+O4463</f>
        <v>0</v>
      </c>
      <c r="T4463" s="14"/>
    </row>
    <row r="4464" spans="1:20" ht="11.85" customHeight="1" x14ac:dyDescent="0.2">
      <c r="A4464" s="3" t="s">
        <v>1754</v>
      </c>
      <c r="C4464" s="2">
        <v>0</v>
      </c>
      <c r="D4464" s="2"/>
      <c r="E4464" s="2">
        <v>0</v>
      </c>
      <c r="F4464" s="2"/>
      <c r="G4464" s="2">
        <v>0</v>
      </c>
      <c r="H4464" s="2"/>
      <c r="I4464" s="2">
        <v>0</v>
      </c>
      <c r="J4464" s="2"/>
      <c r="K4464" s="4">
        <v>0</v>
      </c>
      <c r="L4464" s="2"/>
      <c r="M4464" s="4">
        <v>0</v>
      </c>
      <c r="N4464" s="2"/>
      <c r="O4464" s="4">
        <v>0</v>
      </c>
      <c r="P4464" s="2"/>
      <c r="Q4464" s="4">
        <f t="shared" si="123"/>
        <v>0</v>
      </c>
      <c r="T4464" s="14"/>
    </row>
    <row r="4465" spans="1:21" ht="11.85" customHeight="1" x14ac:dyDescent="0.2">
      <c r="A4465" s="3" t="s">
        <v>1755</v>
      </c>
      <c r="C4465" s="2">
        <v>0</v>
      </c>
      <c r="D4465" s="2"/>
      <c r="E4465" s="2">
        <v>0</v>
      </c>
      <c r="F4465" s="2"/>
      <c r="G4465" s="2">
        <v>0</v>
      </c>
      <c r="H4465" s="2"/>
      <c r="I4465" s="2">
        <v>13095</v>
      </c>
      <c r="J4465" s="2"/>
      <c r="K4465" s="4">
        <v>13095</v>
      </c>
      <c r="L4465" s="2"/>
      <c r="M4465" s="4">
        <v>0</v>
      </c>
      <c r="N4465" s="2"/>
      <c r="O4465" s="4">
        <v>0</v>
      </c>
      <c r="P4465" s="2"/>
      <c r="Q4465" s="4">
        <f t="shared" si="123"/>
        <v>0</v>
      </c>
      <c r="T4465" s="14"/>
    </row>
    <row r="4466" spans="1:21" ht="11.85" customHeight="1" x14ac:dyDescent="0.2">
      <c r="A4466" s="3" t="s">
        <v>1756</v>
      </c>
      <c r="C4466" s="2">
        <v>0</v>
      </c>
      <c r="D4466" s="2"/>
      <c r="E4466" s="2">
        <v>0</v>
      </c>
      <c r="F4466" s="2"/>
      <c r="G4466" s="2">
        <v>0</v>
      </c>
      <c r="H4466" s="2"/>
      <c r="I4466" s="2">
        <v>2955</v>
      </c>
      <c r="J4466" s="2"/>
      <c r="K4466" s="4">
        <v>2955</v>
      </c>
      <c r="L4466" s="2"/>
      <c r="M4466" s="4">
        <v>0</v>
      </c>
      <c r="N4466" s="2"/>
      <c r="O4466" s="4">
        <v>0</v>
      </c>
      <c r="P4466" s="2"/>
      <c r="Q4466" s="4">
        <f t="shared" si="123"/>
        <v>0</v>
      </c>
      <c r="T4466" s="14"/>
    </row>
    <row r="4467" spans="1:21" ht="11.85" customHeight="1" x14ac:dyDescent="0.2">
      <c r="A4467" s="3" t="s">
        <v>1757</v>
      </c>
      <c r="C4467" s="2">
        <v>0</v>
      </c>
      <c r="D4467" s="2"/>
      <c r="E4467" s="2">
        <v>629.85</v>
      </c>
      <c r="F4467" s="2"/>
      <c r="G4467" s="2">
        <v>899.66</v>
      </c>
      <c r="H4467" s="2"/>
      <c r="I4467" s="2">
        <v>1867</v>
      </c>
      <c r="J4467" s="2"/>
      <c r="K4467" s="4">
        <v>1867</v>
      </c>
      <c r="L4467" s="2"/>
      <c r="M4467" s="4">
        <v>0</v>
      </c>
      <c r="N4467" s="2"/>
      <c r="O4467" s="4">
        <v>0</v>
      </c>
      <c r="P4467" s="2"/>
      <c r="Q4467" s="4">
        <f t="shared" si="123"/>
        <v>0</v>
      </c>
      <c r="T4467" s="14"/>
    </row>
    <row r="4468" spans="1:21" ht="11.85" customHeight="1" x14ac:dyDescent="0.2">
      <c r="A4468" s="3" t="s">
        <v>1758</v>
      </c>
      <c r="C4468" s="2">
        <v>172.85</v>
      </c>
      <c r="D4468" s="2"/>
      <c r="E4468" s="2">
        <v>59.68</v>
      </c>
      <c r="F4468" s="2"/>
      <c r="G4468" s="2">
        <v>164.79</v>
      </c>
      <c r="H4468" s="2"/>
      <c r="I4468" s="2">
        <v>540</v>
      </c>
      <c r="J4468" s="2"/>
      <c r="K4468" s="4">
        <v>540</v>
      </c>
      <c r="L4468" s="2"/>
      <c r="M4468" s="4">
        <v>0</v>
      </c>
      <c r="N4468" s="2"/>
      <c r="O4468" s="4">
        <v>0</v>
      </c>
      <c r="P4468" s="2"/>
      <c r="Q4468" s="4">
        <f t="shared" si="123"/>
        <v>0</v>
      </c>
      <c r="T4468" s="14"/>
    </row>
    <row r="4469" spans="1:21" ht="11.85" customHeight="1" x14ac:dyDescent="0.2">
      <c r="A4469" s="3" t="s">
        <v>1759</v>
      </c>
      <c r="C4469" s="15">
        <v>971.59</v>
      </c>
      <c r="D4469" s="2"/>
      <c r="E4469" s="15">
        <v>1637.36</v>
      </c>
      <c r="F4469" s="2"/>
      <c r="G4469" s="15">
        <v>1013.88</v>
      </c>
      <c r="H4469" s="2"/>
      <c r="I4469" s="15">
        <v>4309</v>
      </c>
      <c r="J4469" s="2"/>
      <c r="K4469" s="16">
        <v>4309</v>
      </c>
      <c r="L4469" s="2"/>
      <c r="M4469" s="16">
        <v>0</v>
      </c>
      <c r="N4469" s="2"/>
      <c r="O4469" s="16">
        <v>0</v>
      </c>
      <c r="P4469" s="2"/>
      <c r="Q4469" s="16">
        <f t="shared" si="123"/>
        <v>0</v>
      </c>
      <c r="T4469" s="14"/>
    </row>
    <row r="4470" spans="1:21" ht="11.85" customHeight="1" x14ac:dyDescent="0.2">
      <c r="A4470" s="3" t="s">
        <v>269</v>
      </c>
      <c r="C4470" s="2">
        <f>SUM(C4463:C4469)</f>
        <v>13843.44</v>
      </c>
      <c r="D4470" s="2"/>
      <c r="E4470" s="2">
        <f>SUM(E4463:E4469)</f>
        <v>23728.89</v>
      </c>
      <c r="F4470" s="2"/>
      <c r="G4470" s="2">
        <f>SUM(G4463:G4469)</f>
        <v>15331.93</v>
      </c>
      <c r="H4470" s="2"/>
      <c r="I4470" s="2">
        <f>SUM(I4463:I4469)</f>
        <v>62406</v>
      </c>
      <c r="J4470" s="2"/>
      <c r="K4470" s="4">
        <f>SUM(K4463:K4469)</f>
        <v>62406</v>
      </c>
      <c r="L4470" s="2"/>
      <c r="M4470" s="4">
        <f>SUM(M4463:M4469)</f>
        <v>0</v>
      </c>
      <c r="N4470" s="2"/>
      <c r="O4470" s="4">
        <f>SUM(O4463:O4469)</f>
        <v>0</v>
      </c>
      <c r="P4470" s="2"/>
      <c r="Q4470" s="4">
        <f>SUM(Q4463:Q4469)</f>
        <v>0</v>
      </c>
      <c r="U4470" s="2"/>
    </row>
    <row r="4471" spans="1:21" ht="11.85" customHeight="1" x14ac:dyDescent="0.2">
      <c r="D4471" s="2"/>
      <c r="F4471" s="2"/>
      <c r="H4471" s="2"/>
      <c r="J4471" s="2"/>
      <c r="L4471" s="2"/>
      <c r="N4471" s="2"/>
      <c r="P4471" s="2"/>
    </row>
    <row r="4472" spans="1:21" ht="11.85" customHeight="1" x14ac:dyDescent="0.2">
      <c r="A4472" s="13" t="s">
        <v>270</v>
      </c>
      <c r="D4472" s="2"/>
      <c r="F4472" s="2"/>
      <c r="H4472" s="2"/>
      <c r="J4472" s="2"/>
      <c r="L4472" s="2"/>
      <c r="N4472" s="2"/>
      <c r="P4472" s="2"/>
    </row>
    <row r="4473" spans="1:21" ht="11.85" customHeight="1" x14ac:dyDescent="0.2">
      <c r="A4473" s="3" t="s">
        <v>1760</v>
      </c>
      <c r="C4473" s="15">
        <v>4203.1899999999996</v>
      </c>
      <c r="D4473" s="2"/>
      <c r="E4473" s="15">
        <v>1842.91</v>
      </c>
      <c r="F4473" s="2"/>
      <c r="G4473" s="15">
        <v>0</v>
      </c>
      <c r="H4473" s="2"/>
      <c r="I4473" s="15">
        <v>5000</v>
      </c>
      <c r="J4473" s="2"/>
      <c r="K4473" s="16">
        <v>5000</v>
      </c>
      <c r="L4473" s="2"/>
      <c r="M4473" s="16">
        <v>0</v>
      </c>
      <c r="N4473" s="2"/>
      <c r="O4473" s="16">
        <v>0</v>
      </c>
      <c r="P4473" s="2"/>
      <c r="Q4473" s="16">
        <f>+M4473+O4473</f>
        <v>0</v>
      </c>
    </row>
    <row r="4474" spans="1:21" ht="11.85" customHeight="1" x14ac:dyDescent="0.2">
      <c r="A4474" s="3" t="s">
        <v>287</v>
      </c>
      <c r="C4474" s="2">
        <f>+C4473</f>
        <v>4203.1899999999996</v>
      </c>
      <c r="D4474" s="2"/>
      <c r="E4474" s="2">
        <f>+E4473</f>
        <v>1842.91</v>
      </c>
      <c r="F4474" s="2"/>
      <c r="G4474" s="2">
        <f>+G4473</f>
        <v>0</v>
      </c>
      <c r="H4474" s="2"/>
      <c r="I4474" s="2">
        <f>+I4473</f>
        <v>5000</v>
      </c>
      <c r="J4474" s="2"/>
      <c r="K4474" s="4">
        <f>+K4473</f>
        <v>5000</v>
      </c>
      <c r="L4474" s="2"/>
      <c r="M4474" s="4">
        <f>+M4473</f>
        <v>0</v>
      </c>
      <c r="N4474" s="2"/>
      <c r="O4474" s="4">
        <f>+O4473</f>
        <v>0</v>
      </c>
      <c r="P4474" s="2"/>
      <c r="Q4474" s="4">
        <f>+Q4473</f>
        <v>0</v>
      </c>
    </row>
    <row r="4475" spans="1:21" ht="11.85" customHeight="1" x14ac:dyDescent="0.2">
      <c r="D4475" s="2"/>
      <c r="F4475" s="2"/>
      <c r="H4475" s="2"/>
      <c r="J4475" s="2"/>
      <c r="L4475" s="2"/>
      <c r="N4475" s="2"/>
      <c r="P4475" s="2"/>
    </row>
    <row r="4476" spans="1:21" ht="11.85" customHeight="1" x14ac:dyDescent="0.2">
      <c r="A4476" s="13" t="s">
        <v>288</v>
      </c>
      <c r="D4476" s="2"/>
      <c r="F4476" s="2"/>
      <c r="H4476" s="2"/>
      <c r="J4476" s="2"/>
      <c r="L4476" s="2"/>
      <c r="N4476" s="2"/>
      <c r="P4476" s="2"/>
    </row>
    <row r="4477" spans="1:21" ht="11.85" customHeight="1" x14ac:dyDescent="0.2">
      <c r="A4477" s="3" t="s">
        <v>1761</v>
      </c>
      <c r="C4477" s="2">
        <v>193.38</v>
      </c>
      <c r="D4477" s="2"/>
      <c r="E4477" s="2">
        <v>0</v>
      </c>
      <c r="F4477" s="2"/>
      <c r="G4477" s="2">
        <v>10</v>
      </c>
      <c r="H4477" s="2"/>
      <c r="I4477" s="2">
        <v>250</v>
      </c>
      <c r="J4477" s="2"/>
      <c r="K4477" s="4">
        <v>250</v>
      </c>
      <c r="L4477" s="2"/>
      <c r="M4477" s="4">
        <v>0</v>
      </c>
      <c r="N4477" s="2"/>
      <c r="O4477" s="4">
        <v>0</v>
      </c>
      <c r="P4477" s="2"/>
      <c r="Q4477" s="4">
        <f t="shared" ref="Q4477:Q4487" si="124">M4477+O4477</f>
        <v>0</v>
      </c>
      <c r="T4477" s="14"/>
    </row>
    <row r="4478" spans="1:21" ht="11.85" customHeight="1" x14ac:dyDescent="0.2">
      <c r="A4478" s="3" t="s">
        <v>1762</v>
      </c>
      <c r="C4478" s="2">
        <v>480.02</v>
      </c>
      <c r="D4478" s="2"/>
      <c r="E4478" s="2">
        <v>505.78</v>
      </c>
      <c r="F4478" s="2"/>
      <c r="G4478" s="2">
        <v>746.06</v>
      </c>
      <c r="H4478" s="2"/>
      <c r="I4478" s="2">
        <v>1300</v>
      </c>
      <c r="J4478" s="2"/>
      <c r="K4478" s="4">
        <v>1300</v>
      </c>
      <c r="L4478" s="2"/>
      <c r="M4478" s="4">
        <v>0</v>
      </c>
      <c r="N4478" s="2"/>
      <c r="O4478" s="4">
        <v>0</v>
      </c>
      <c r="P4478" s="2"/>
      <c r="Q4478" s="4">
        <f>M4478+O4478</f>
        <v>0</v>
      </c>
      <c r="T4478" s="14"/>
    </row>
    <row r="4479" spans="1:21" ht="11.85" customHeight="1" x14ac:dyDescent="0.2">
      <c r="A4479" s="3" t="s">
        <v>1763</v>
      </c>
      <c r="C4479" s="2">
        <v>83.23</v>
      </c>
      <c r="D4479" s="2"/>
      <c r="E4479" s="2">
        <v>272.31</v>
      </c>
      <c r="F4479" s="2"/>
      <c r="G4479" s="2">
        <v>212.74</v>
      </c>
      <c r="H4479" s="2"/>
      <c r="I4479" s="2">
        <v>500</v>
      </c>
      <c r="J4479" s="2"/>
      <c r="K4479" s="4">
        <v>500</v>
      </c>
      <c r="L4479" s="2"/>
      <c r="M4479" s="4">
        <v>0</v>
      </c>
      <c r="N4479" s="2"/>
      <c r="O4479" s="4">
        <v>0</v>
      </c>
      <c r="P4479" s="2"/>
      <c r="Q4479" s="4">
        <f t="shared" si="124"/>
        <v>0</v>
      </c>
      <c r="T4479" s="14"/>
    </row>
    <row r="4480" spans="1:21" ht="11.85" customHeight="1" x14ac:dyDescent="0.2">
      <c r="A4480" s="3" t="s">
        <v>1764</v>
      </c>
      <c r="C4480" s="2">
        <v>2255.46</v>
      </c>
      <c r="D4480" s="2"/>
      <c r="E4480" s="2">
        <v>4335.7</v>
      </c>
      <c r="F4480" s="2"/>
      <c r="G4480" s="2">
        <v>5373.64</v>
      </c>
      <c r="H4480" s="2"/>
      <c r="I4480" s="2">
        <v>5000</v>
      </c>
      <c r="J4480" s="2"/>
      <c r="K4480" s="4">
        <v>5000</v>
      </c>
      <c r="L4480" s="2"/>
      <c r="M4480" s="4">
        <v>0</v>
      </c>
      <c r="N4480" s="2"/>
      <c r="O4480" s="4">
        <v>0</v>
      </c>
      <c r="P4480" s="2"/>
      <c r="Q4480" s="4">
        <f t="shared" si="124"/>
        <v>0</v>
      </c>
      <c r="T4480" s="14"/>
    </row>
    <row r="4481" spans="1:20" ht="11.85" customHeight="1" x14ac:dyDescent="0.2">
      <c r="A4481" s="3" t="s">
        <v>1765</v>
      </c>
      <c r="C4481" s="2">
        <v>0</v>
      </c>
      <c r="D4481" s="2"/>
      <c r="E4481" s="2">
        <v>97.87</v>
      </c>
      <c r="F4481" s="2"/>
      <c r="G4481" s="2">
        <v>89.09</v>
      </c>
      <c r="H4481" s="2"/>
      <c r="I4481" s="2">
        <v>2000</v>
      </c>
      <c r="J4481" s="2"/>
      <c r="K4481" s="4">
        <v>1700</v>
      </c>
      <c r="L4481" s="2"/>
      <c r="M4481" s="4">
        <v>0</v>
      </c>
      <c r="N4481" s="2"/>
      <c r="O4481" s="4">
        <v>0</v>
      </c>
      <c r="P4481" s="2"/>
      <c r="Q4481" s="4">
        <f t="shared" si="124"/>
        <v>0</v>
      </c>
      <c r="T4481" s="14"/>
    </row>
    <row r="4482" spans="1:20" ht="11.85" customHeight="1" x14ac:dyDescent="0.2">
      <c r="A4482" s="3" t="s">
        <v>1766</v>
      </c>
      <c r="C4482" s="2">
        <v>2548.86</v>
      </c>
      <c r="D4482" s="2"/>
      <c r="E4482" s="2">
        <v>1697.08</v>
      </c>
      <c r="F4482" s="2"/>
      <c r="G4482" s="2">
        <v>2902.3</v>
      </c>
      <c r="H4482" s="2"/>
      <c r="I4482" s="2">
        <v>3000</v>
      </c>
      <c r="J4482" s="2"/>
      <c r="K4482" s="4">
        <v>10000</v>
      </c>
      <c r="L4482" s="2"/>
      <c r="M4482" s="4">
        <v>0</v>
      </c>
      <c r="N4482" s="2"/>
      <c r="O4482" s="4">
        <v>0</v>
      </c>
      <c r="P4482" s="2"/>
      <c r="Q4482" s="4">
        <f t="shared" si="124"/>
        <v>0</v>
      </c>
      <c r="T4482" s="14"/>
    </row>
    <row r="4483" spans="1:20" ht="11.85" customHeight="1" x14ac:dyDescent="0.2">
      <c r="A4483" s="3" t="s">
        <v>1767</v>
      </c>
      <c r="C4483" s="2">
        <v>667.48</v>
      </c>
      <c r="D4483" s="2"/>
      <c r="E4483" s="2">
        <v>565.73</v>
      </c>
      <c r="F4483" s="2"/>
      <c r="G4483" s="2">
        <v>30.06</v>
      </c>
      <c r="H4483" s="2"/>
      <c r="I4483" s="2">
        <v>1000</v>
      </c>
      <c r="J4483" s="2"/>
      <c r="K4483" s="4">
        <v>1300</v>
      </c>
      <c r="L4483" s="2"/>
      <c r="M4483" s="4">
        <v>0</v>
      </c>
      <c r="N4483" s="2"/>
      <c r="O4483" s="4">
        <v>0</v>
      </c>
      <c r="P4483" s="2"/>
      <c r="Q4483" s="4">
        <f t="shared" si="124"/>
        <v>0</v>
      </c>
      <c r="T4483" s="14"/>
    </row>
    <row r="4484" spans="1:20" ht="11.85" customHeight="1" x14ac:dyDescent="0.2">
      <c r="A4484" s="3" t="s">
        <v>1768</v>
      </c>
      <c r="C4484" s="2">
        <v>96</v>
      </c>
      <c r="D4484" s="2"/>
      <c r="E4484" s="2">
        <v>226.46</v>
      </c>
      <c r="F4484" s="2"/>
      <c r="G4484" s="2">
        <v>125.77</v>
      </c>
      <c r="H4484" s="2"/>
      <c r="I4484" s="2">
        <v>200</v>
      </c>
      <c r="J4484" s="2"/>
      <c r="K4484" s="4">
        <v>200</v>
      </c>
      <c r="L4484" s="2"/>
      <c r="M4484" s="4">
        <v>0</v>
      </c>
      <c r="N4484" s="2"/>
      <c r="O4484" s="4">
        <v>0</v>
      </c>
      <c r="P4484" s="2"/>
      <c r="Q4484" s="4">
        <f t="shared" si="124"/>
        <v>0</v>
      </c>
      <c r="T4484" s="14"/>
    </row>
    <row r="4485" spans="1:20" ht="11.85" customHeight="1" x14ac:dyDescent="0.2">
      <c r="A4485" s="3" t="s">
        <v>1769</v>
      </c>
      <c r="C4485" s="2">
        <v>0</v>
      </c>
      <c r="D4485" s="2"/>
      <c r="E4485" s="2">
        <v>254.5</v>
      </c>
      <c r="F4485" s="2"/>
      <c r="G4485" s="2">
        <v>326.25</v>
      </c>
      <c r="H4485" s="2"/>
      <c r="I4485" s="2">
        <v>500</v>
      </c>
      <c r="J4485" s="2"/>
      <c r="K4485" s="4">
        <v>500</v>
      </c>
      <c r="L4485" s="2"/>
      <c r="M4485" s="4">
        <v>0</v>
      </c>
      <c r="N4485" s="2"/>
      <c r="O4485" s="4">
        <v>0</v>
      </c>
      <c r="P4485" s="2"/>
      <c r="Q4485" s="4">
        <f t="shared" si="124"/>
        <v>0</v>
      </c>
      <c r="T4485" s="14"/>
    </row>
    <row r="4486" spans="1:20" ht="11.85" customHeight="1" x14ac:dyDescent="0.2">
      <c r="A4486" s="3" t="s">
        <v>1770</v>
      </c>
      <c r="C4486" s="2">
        <v>1550</v>
      </c>
      <c r="D4486" s="2"/>
      <c r="E4486" s="2">
        <v>0</v>
      </c>
      <c r="F4486" s="2"/>
      <c r="G4486" s="2">
        <v>500</v>
      </c>
      <c r="H4486" s="2"/>
      <c r="I4486" s="2">
        <v>1500</v>
      </c>
      <c r="J4486" s="2"/>
      <c r="K4486" s="4">
        <v>1500</v>
      </c>
      <c r="L4486" s="2"/>
      <c r="M4486" s="4">
        <v>0</v>
      </c>
      <c r="N4486" s="2"/>
      <c r="O4486" s="4">
        <v>0</v>
      </c>
      <c r="P4486" s="2"/>
      <c r="Q4486" s="4">
        <f t="shared" si="124"/>
        <v>0</v>
      </c>
      <c r="T4486" s="14"/>
    </row>
    <row r="4487" spans="1:20" ht="11.85" customHeight="1" x14ac:dyDescent="0.2">
      <c r="A4487" s="3" t="s">
        <v>1771</v>
      </c>
      <c r="C4487" s="15">
        <v>5761.32</v>
      </c>
      <c r="D4487" s="2"/>
      <c r="E4487" s="15">
        <v>5104.5600000000004</v>
      </c>
      <c r="F4487" s="2"/>
      <c r="G4487" s="15">
        <v>4422.72</v>
      </c>
      <c r="H4487" s="2"/>
      <c r="I4487" s="15">
        <v>4000</v>
      </c>
      <c r="J4487" s="2"/>
      <c r="K4487" s="16">
        <v>4000</v>
      </c>
      <c r="L4487" s="2"/>
      <c r="M4487" s="16">
        <v>0</v>
      </c>
      <c r="N4487" s="2"/>
      <c r="O4487" s="16">
        <v>0</v>
      </c>
      <c r="P4487" s="2"/>
      <c r="Q4487" s="16">
        <f t="shared" si="124"/>
        <v>0</v>
      </c>
      <c r="T4487" s="14"/>
    </row>
    <row r="4488" spans="1:20" ht="11.85" customHeight="1" x14ac:dyDescent="0.2">
      <c r="A4488" s="3" t="s">
        <v>310</v>
      </c>
      <c r="C4488" s="2">
        <f>SUM(C4477:C4487)</f>
        <v>13635.75</v>
      </c>
      <c r="D4488" s="2"/>
      <c r="E4488" s="2">
        <f>SUM(E4477:E4487)</f>
        <v>13059.99</v>
      </c>
      <c r="F4488" s="2"/>
      <c r="G4488" s="2">
        <f>SUM(G4477:G4487)</f>
        <v>14738.630000000001</v>
      </c>
      <c r="H4488" s="2"/>
      <c r="I4488" s="2">
        <f>SUM(I4477:I4487)</f>
        <v>19250</v>
      </c>
      <c r="J4488" s="2"/>
      <c r="K4488" s="4">
        <f>SUM(K4477:K4487)</f>
        <v>26250</v>
      </c>
      <c r="L4488" s="2"/>
      <c r="M4488" s="4">
        <f>SUM(M4477:M4487)</f>
        <v>0</v>
      </c>
      <c r="N4488" s="2"/>
      <c r="O4488" s="4">
        <f>SUM(O4477:O4487)</f>
        <v>0</v>
      </c>
      <c r="P4488" s="2"/>
      <c r="Q4488" s="4">
        <f>SUM(Q4477:Q4487)</f>
        <v>0</v>
      </c>
    </row>
    <row r="4489" spans="1:20" ht="11.85" customHeight="1" x14ac:dyDescent="0.2">
      <c r="D4489" s="2"/>
      <c r="F4489" s="2"/>
      <c r="H4489" s="2"/>
      <c r="J4489" s="2"/>
      <c r="L4489" s="2"/>
      <c r="N4489" s="2"/>
      <c r="P4489" s="2"/>
    </row>
    <row r="4490" spans="1:20" ht="11.85" customHeight="1" x14ac:dyDescent="0.2">
      <c r="A4490" s="3" t="s">
        <v>1772</v>
      </c>
      <c r="C4490" s="20">
        <v>0</v>
      </c>
      <c r="D4490" s="2"/>
      <c r="E4490" s="20">
        <v>0</v>
      </c>
      <c r="F4490" s="2"/>
      <c r="G4490" s="20">
        <v>0</v>
      </c>
      <c r="H4490" s="2"/>
      <c r="I4490" s="20">
        <v>0</v>
      </c>
      <c r="J4490" s="2"/>
      <c r="K4490" s="21">
        <v>0</v>
      </c>
      <c r="L4490" s="2"/>
      <c r="M4490" s="21">
        <v>0</v>
      </c>
      <c r="N4490" s="2"/>
      <c r="O4490" s="21">
        <v>0</v>
      </c>
      <c r="P4490" s="2"/>
      <c r="Q4490" s="21">
        <f>M4490+O4490</f>
        <v>0</v>
      </c>
    </row>
    <row r="4491" spans="1:20" ht="11.85" customHeight="1" x14ac:dyDescent="0.2">
      <c r="A4491" s="3" t="s">
        <v>1773</v>
      </c>
      <c r="C4491" s="15">
        <v>42380</v>
      </c>
      <c r="D4491" s="2"/>
      <c r="E4491" s="15">
        <v>0</v>
      </c>
      <c r="F4491" s="2"/>
      <c r="G4491" s="15">
        <v>0</v>
      </c>
      <c r="H4491" s="2"/>
      <c r="I4491" s="15">
        <v>0</v>
      </c>
      <c r="J4491" s="2"/>
      <c r="K4491" s="16">
        <v>0</v>
      </c>
      <c r="L4491" s="2"/>
      <c r="M4491" s="16">
        <v>0</v>
      </c>
      <c r="N4491" s="2"/>
      <c r="O4491" s="16">
        <v>0</v>
      </c>
      <c r="P4491" s="2"/>
      <c r="Q4491" s="16">
        <f>M4491+O4491</f>
        <v>0</v>
      </c>
    </row>
    <row r="4492" spans="1:20" ht="11.85" customHeight="1" x14ac:dyDescent="0.2">
      <c r="A4492" s="3" t="s">
        <v>313</v>
      </c>
      <c r="C4492" s="2">
        <f>SUM(C4490:C4491)</f>
        <v>42380</v>
      </c>
      <c r="D4492" s="2"/>
      <c r="E4492" s="2">
        <f>SUM(E4490:E4491)</f>
        <v>0</v>
      </c>
      <c r="F4492" s="2"/>
      <c r="G4492" s="2">
        <f>SUM(G4490:G4491)</f>
        <v>0</v>
      </c>
      <c r="H4492" s="2"/>
      <c r="I4492" s="2">
        <f>SUM(I4490:I4491)</f>
        <v>0</v>
      </c>
      <c r="J4492" s="2"/>
      <c r="K4492" s="4">
        <f>SUM(K4490:K4491)</f>
        <v>0</v>
      </c>
      <c r="L4492" s="2"/>
      <c r="M4492" s="4">
        <f>SUM(M4490:M4491)</f>
        <v>0</v>
      </c>
      <c r="N4492" s="2"/>
      <c r="O4492" s="4">
        <f>SUM(O4490:O4491)</f>
        <v>0</v>
      </c>
      <c r="P4492" s="2"/>
      <c r="Q4492" s="4">
        <f>SUM(Q4490:Q4491)</f>
        <v>0</v>
      </c>
    </row>
    <row r="4493" spans="1:20" ht="11.85" customHeight="1" x14ac:dyDescent="0.2">
      <c r="D4493" s="2"/>
      <c r="F4493" s="2"/>
      <c r="H4493" s="2"/>
      <c r="J4493" s="2"/>
      <c r="L4493" s="2"/>
      <c r="N4493" s="2"/>
      <c r="P4493" s="2"/>
    </row>
    <row r="4494" spans="1:20" ht="11.85" customHeight="1" x14ac:dyDescent="0.2">
      <c r="A4494" s="13" t="s">
        <v>314</v>
      </c>
      <c r="D4494" s="2"/>
      <c r="F4494" s="2"/>
      <c r="H4494" s="2"/>
      <c r="J4494" s="2"/>
      <c r="L4494" s="2"/>
      <c r="N4494" s="2"/>
      <c r="P4494" s="2"/>
    </row>
    <row r="4495" spans="1:20" ht="11.85" customHeight="1" x14ac:dyDescent="0.2">
      <c r="A4495" s="3" t="s">
        <v>1774</v>
      </c>
      <c r="C4495" s="2">
        <v>17134.439999999999</v>
      </c>
      <c r="D4495" s="2"/>
      <c r="E4495" s="2">
        <v>17791.2</v>
      </c>
      <c r="F4495" s="2"/>
      <c r="G4495" s="2">
        <v>18473.04</v>
      </c>
      <c r="H4495" s="2"/>
      <c r="I4495" s="2">
        <v>19200</v>
      </c>
      <c r="J4495" s="2"/>
      <c r="K4495" s="4">
        <v>19200</v>
      </c>
      <c r="L4495" s="2"/>
      <c r="M4495" s="4">
        <v>0</v>
      </c>
      <c r="N4495" s="2"/>
      <c r="O4495" s="4">
        <v>0</v>
      </c>
      <c r="P4495" s="2"/>
      <c r="Q4495" s="4">
        <f>M4495+O4495</f>
        <v>0</v>
      </c>
      <c r="T4495" s="14"/>
    </row>
    <row r="4496" spans="1:20" ht="11.85" customHeight="1" x14ac:dyDescent="0.2">
      <c r="A4496" s="3" t="s">
        <v>1775</v>
      </c>
      <c r="C4496" s="2">
        <v>0</v>
      </c>
      <c r="D4496" s="2"/>
      <c r="E4496" s="2">
        <v>0</v>
      </c>
      <c r="F4496" s="2"/>
      <c r="G4496" s="2">
        <v>0</v>
      </c>
      <c r="H4496" s="2"/>
      <c r="I4496" s="2">
        <v>0</v>
      </c>
      <c r="J4496" s="2"/>
      <c r="K4496" s="4">
        <v>0</v>
      </c>
      <c r="L4496" s="2"/>
      <c r="M4496" s="4">
        <v>73400</v>
      </c>
      <c r="N4496" s="2"/>
      <c r="O4496" s="4">
        <v>0</v>
      </c>
      <c r="P4496" s="2"/>
      <c r="Q4496" s="4">
        <f>M4496+O4496</f>
        <v>73400</v>
      </c>
      <c r="T4496" s="14"/>
    </row>
    <row r="4497" spans="1:21" ht="11.85" customHeight="1" x14ac:dyDescent="0.2">
      <c r="A4497" s="3" t="s">
        <v>1776</v>
      </c>
      <c r="C4497" s="15">
        <v>0</v>
      </c>
      <c r="D4497" s="2"/>
      <c r="E4497" s="15">
        <v>0</v>
      </c>
      <c r="F4497" s="2"/>
      <c r="G4497" s="15">
        <v>0</v>
      </c>
      <c r="H4497" s="2"/>
      <c r="I4497" s="15">
        <v>0</v>
      </c>
      <c r="J4497" s="2"/>
      <c r="K4497" s="16">
        <v>0</v>
      </c>
      <c r="L4497" s="2"/>
      <c r="M4497" s="16">
        <v>0</v>
      </c>
      <c r="N4497" s="2"/>
      <c r="O4497" s="16">
        <v>0</v>
      </c>
      <c r="P4497" s="2"/>
      <c r="Q4497" s="16">
        <f>M4497+O4497</f>
        <v>0</v>
      </c>
    </row>
    <row r="4498" spans="1:21" ht="11.85" customHeight="1" x14ac:dyDescent="0.2">
      <c r="A4498" s="3" t="s">
        <v>318</v>
      </c>
      <c r="C4498" s="2">
        <f>SUM(C4495:C4497)</f>
        <v>17134.439999999999</v>
      </c>
      <c r="D4498" s="2"/>
      <c r="E4498" s="2">
        <f>SUM(E4495:E4497)</f>
        <v>17791.2</v>
      </c>
      <c r="F4498" s="2"/>
      <c r="G4498" s="2">
        <f>SUM(G4495:G4497)</f>
        <v>18473.04</v>
      </c>
      <c r="H4498" s="2"/>
      <c r="I4498" s="2">
        <f>SUM(I4495:I4497)</f>
        <v>19200</v>
      </c>
      <c r="J4498" s="2"/>
      <c r="K4498" s="4">
        <f>SUM(K4495:K4497)</f>
        <v>19200</v>
      </c>
      <c r="L4498" s="2"/>
      <c r="M4498" s="4">
        <f>SUM(M4495:M4497)</f>
        <v>73400</v>
      </c>
      <c r="N4498" s="2"/>
      <c r="O4498" s="4">
        <f>SUM(O4495:O4497)</f>
        <v>0</v>
      </c>
      <c r="P4498" s="2"/>
      <c r="Q4498" s="4">
        <f>SUM(Q4495:Q4497)</f>
        <v>73400</v>
      </c>
    </row>
    <row r="4499" spans="1:21" ht="11.85" customHeight="1" x14ac:dyDescent="0.2">
      <c r="D4499" s="2"/>
      <c r="F4499" s="2"/>
      <c r="H4499" s="2"/>
      <c r="J4499" s="2"/>
      <c r="L4499" s="2"/>
      <c r="N4499" s="2"/>
      <c r="P4499" s="2"/>
    </row>
    <row r="4500" spans="1:21" ht="11.85" customHeight="1" x14ac:dyDescent="0.2">
      <c r="A4500" s="3" t="s">
        <v>1777</v>
      </c>
      <c r="C4500" s="2">
        <f>C4470+C4488+C4498+C4474+C4492</f>
        <v>91196.82</v>
      </c>
      <c r="D4500" s="2"/>
      <c r="E4500" s="2">
        <f>E4470+E4488+E4498+E4474+E4492</f>
        <v>56422.990000000005</v>
      </c>
      <c r="F4500" s="2"/>
      <c r="G4500" s="2">
        <f>G4470+G4488+G4498+G4474+G4492</f>
        <v>48543.600000000006</v>
      </c>
      <c r="H4500" s="2"/>
      <c r="I4500" s="2">
        <f>I4470+I4488+I4498+I4474+I4492</f>
        <v>105856</v>
      </c>
      <c r="J4500" s="2"/>
      <c r="K4500" s="4">
        <f>K4470+K4488+K4498+K4474+K4492</f>
        <v>112856</v>
      </c>
      <c r="L4500" s="2"/>
      <c r="M4500" s="4">
        <f>M4470+M4488+M4498+M4474+M4492</f>
        <v>73400</v>
      </c>
      <c r="N4500" s="2"/>
      <c r="O4500" s="4">
        <f>O4470+O4488+O4498+O4474+O4492</f>
        <v>0</v>
      </c>
      <c r="P4500" s="2"/>
      <c r="Q4500" s="4">
        <f>Q4470+Q4488+Q4498+Q4474+Q4492</f>
        <v>73400</v>
      </c>
      <c r="R4500" s="2"/>
      <c r="T4500" s="14"/>
      <c r="U4500" s="51"/>
    </row>
    <row r="4501" spans="1:21" ht="11.85" customHeight="1" x14ac:dyDescent="0.2"/>
    <row r="4502" spans="1:21" ht="11.85" customHeight="1" x14ac:dyDescent="0.2"/>
    <row r="4503" spans="1:21" ht="11.85" customHeight="1" x14ac:dyDescent="0.2"/>
    <row r="4504" spans="1:21" ht="11.85" customHeight="1" x14ac:dyDescent="0.2"/>
    <row r="4505" spans="1:21" ht="11.85" customHeight="1" x14ac:dyDescent="0.2"/>
    <row r="4506" spans="1:21" ht="11.85" customHeight="1" x14ac:dyDescent="0.2"/>
    <row r="4507" spans="1:21" ht="11.85" customHeight="1" x14ac:dyDescent="0.2"/>
    <row r="4508" spans="1:21" ht="11.85" customHeight="1" x14ac:dyDescent="0.2"/>
    <row r="4509" spans="1:21" ht="11.85" customHeight="1" x14ac:dyDescent="0.2"/>
    <row r="4510" spans="1:21" ht="11.85" customHeight="1" x14ac:dyDescent="0.2"/>
    <row r="4511" spans="1:21" ht="11.85" customHeight="1" x14ac:dyDescent="0.2"/>
    <row r="4512" spans="1:21" ht="11.85" customHeight="1" x14ac:dyDescent="0.2"/>
    <row r="4513" spans="1:21" ht="11.85" customHeight="1" x14ac:dyDescent="0.2"/>
    <row r="4514" spans="1:21" ht="11.85" customHeight="1" x14ac:dyDescent="0.2"/>
    <row r="4515" spans="1:21" ht="11.85" customHeight="1" x14ac:dyDescent="0.2"/>
    <row r="4516" spans="1:21" ht="11.85" customHeight="1" x14ac:dyDescent="0.2">
      <c r="A4516" s="1"/>
      <c r="B4516" s="1"/>
      <c r="E4516" s="2" t="str">
        <f>$E$1</f>
        <v>CITY OF BRADY</v>
      </c>
    </row>
    <row r="4517" spans="1:21" ht="11.85" customHeight="1" x14ac:dyDescent="0.2">
      <c r="E4517" s="2" t="str">
        <f>$E$2</f>
        <v>BUDGET REPORT</v>
      </c>
    </row>
    <row r="4518" spans="1:21" ht="11.85" customHeight="1" x14ac:dyDescent="0.2">
      <c r="E4518" s="2" t="str">
        <f>$E$3</f>
        <v>FISCAL YEAR 2019 - 2020</v>
      </c>
    </row>
    <row r="4519" spans="1:21" ht="11.85" customHeight="1" x14ac:dyDescent="0.2">
      <c r="A4519" s="3" t="s">
        <v>1680</v>
      </c>
    </row>
    <row r="4520" spans="1:21" ht="11.85" customHeight="1" x14ac:dyDescent="0.2"/>
    <row r="4521" spans="1:21" ht="11.85" customHeight="1" x14ac:dyDescent="0.2">
      <c r="I4521" s="55" t="str">
        <f>$I$6</f>
        <v>(----- 2018-2019 ------)</v>
      </c>
      <c r="J4521" s="55"/>
      <c r="K4521" s="55"/>
      <c r="L4521" s="6"/>
      <c r="M4521" s="55" t="str">
        <f>$M$6</f>
        <v>2019-2020</v>
      </c>
      <c r="N4521" s="55"/>
      <c r="O4521" s="55"/>
      <c r="P4521" s="55"/>
      <c r="Q4521" s="55"/>
    </row>
    <row r="4522" spans="1:21" ht="11.85" customHeight="1" x14ac:dyDescent="0.2">
      <c r="C4522" s="7" t="str">
        <f>$C$7</f>
        <v>2015-2016</v>
      </c>
      <c r="D4522" s="6"/>
      <c r="E4522" s="7" t="str">
        <f>$E$7</f>
        <v>2016-2017</v>
      </c>
      <c r="F4522" s="6"/>
      <c r="G4522" s="7" t="str">
        <f>$G$7</f>
        <v>2017-2018</v>
      </c>
      <c r="H4522" s="6"/>
      <c r="I4522" s="7" t="s">
        <v>9</v>
      </c>
      <c r="J4522" s="6"/>
      <c r="K4522" s="8" t="str">
        <f>+$K$7</f>
        <v>PROJECTED</v>
      </c>
      <c r="L4522" s="6"/>
      <c r="M4522" s="8" t="str">
        <f>$M$7</f>
        <v>2019-2020</v>
      </c>
      <c r="N4522" s="6"/>
      <c r="O4522" s="8" t="str">
        <f>$O$7</f>
        <v>2019-2020</v>
      </c>
      <c r="P4522" s="6"/>
      <c r="Q4522" s="8" t="str">
        <f>$Q$7</f>
        <v>APPROVED</v>
      </c>
    </row>
    <row r="4523" spans="1:21" ht="11.85" customHeight="1" x14ac:dyDescent="0.2">
      <c r="A4523" s="9" t="s">
        <v>257</v>
      </c>
      <c r="C4523" s="10" t="s">
        <v>12</v>
      </c>
      <c r="D4523" s="6"/>
      <c r="E4523" s="10" t="s">
        <v>12</v>
      </c>
      <c r="F4523" s="6"/>
      <c r="G4523" s="10" t="s">
        <v>12</v>
      </c>
      <c r="H4523" s="6"/>
      <c r="I4523" s="10" t="s">
        <v>13</v>
      </c>
      <c r="J4523" s="6"/>
      <c r="K4523" s="11" t="s">
        <v>13</v>
      </c>
      <c r="L4523" s="6"/>
      <c r="M4523" s="11" t="str">
        <f>$M$8</f>
        <v>BASE</v>
      </c>
      <c r="N4523" s="6"/>
      <c r="O4523" s="11" t="str">
        <f>$O$8</f>
        <v>SUPPLEMENTAL</v>
      </c>
      <c r="P4523" s="6"/>
      <c r="Q4523" s="11" t="str">
        <f>$Q$8</f>
        <v>BUDGET</v>
      </c>
    </row>
    <row r="4524" spans="1:21" ht="11.85" customHeight="1" x14ac:dyDescent="0.2"/>
    <row r="4525" spans="1:21" ht="11.85" customHeight="1" thickBot="1" x14ac:dyDescent="0.25">
      <c r="A4525" s="3" t="s">
        <v>1081</v>
      </c>
      <c r="C4525" s="27">
        <f>C4412+C4500</f>
        <v>1199475.56</v>
      </c>
      <c r="D4525" s="2"/>
      <c r="E4525" s="27">
        <f>E4412+E4500</f>
        <v>989668.47</v>
      </c>
      <c r="F4525" s="2"/>
      <c r="G4525" s="27">
        <f>G4412+G4500</f>
        <v>1233602.08</v>
      </c>
      <c r="H4525" s="2"/>
      <c r="I4525" s="27">
        <f>I4412+I4500</f>
        <v>1317328</v>
      </c>
      <c r="J4525" s="2"/>
      <c r="K4525" s="28">
        <f>K4412+K4500</f>
        <v>1327928</v>
      </c>
      <c r="L4525" s="2"/>
      <c r="M4525" s="28">
        <f>M4412+M4500</f>
        <v>1343034</v>
      </c>
      <c r="N4525" s="2"/>
      <c r="O4525" s="28">
        <f>O4412+O4500</f>
        <v>205000</v>
      </c>
      <c r="P4525" s="2"/>
      <c r="Q4525" s="28">
        <f>Q4412+Q4500</f>
        <v>1548034</v>
      </c>
      <c r="R4525" s="2"/>
      <c r="U4525" s="2"/>
    </row>
    <row r="4526" spans="1:21" ht="11.85" customHeight="1" thickTop="1" x14ac:dyDescent="0.2">
      <c r="D4526" s="2"/>
      <c r="F4526" s="2"/>
      <c r="H4526" s="2"/>
      <c r="J4526" s="2"/>
      <c r="L4526" s="2"/>
      <c r="N4526" s="2"/>
      <c r="P4526" s="2"/>
    </row>
    <row r="4527" spans="1:21" ht="11.85" customHeight="1" thickBot="1" x14ac:dyDescent="0.25">
      <c r="A4527" s="3" t="s">
        <v>1082</v>
      </c>
      <c r="C4527" s="27">
        <f>C4300-C4525</f>
        <v>-38495.479999999981</v>
      </c>
      <c r="D4527" s="2"/>
      <c r="E4527" s="27">
        <f>E4300-E4525</f>
        <v>135239.81000000029</v>
      </c>
      <c r="F4527" s="2"/>
      <c r="G4527" s="27">
        <f>G4300-G4525</f>
        <v>-78204.699999999953</v>
      </c>
      <c r="H4527" s="2"/>
      <c r="I4527" s="27">
        <f>I4300-I4525</f>
        <v>-109328</v>
      </c>
      <c r="J4527" s="2"/>
      <c r="K4527" s="27">
        <f>K4300-K4525</f>
        <v>-119928</v>
      </c>
      <c r="L4527" s="2"/>
      <c r="M4527" s="27">
        <f>M4300-M4525</f>
        <v>-151034</v>
      </c>
      <c r="N4527" s="2"/>
      <c r="O4527" s="27">
        <f>O4300-O4525</f>
        <v>-35000</v>
      </c>
      <c r="P4527" s="2"/>
      <c r="Q4527" s="27">
        <f>Q4300-Q4525</f>
        <v>-186034</v>
      </c>
      <c r="U4527" s="2"/>
    </row>
    <row r="4528" spans="1:21" ht="11.85" customHeight="1" thickTop="1" x14ac:dyDescent="0.2">
      <c r="D4528" s="2"/>
      <c r="F4528" s="2"/>
      <c r="H4528" s="2"/>
      <c r="J4528" s="2"/>
      <c r="L4528" s="2"/>
      <c r="N4528" s="2"/>
      <c r="P4528" s="2"/>
    </row>
    <row r="4529" spans="1:34" ht="11.85" customHeight="1" x14ac:dyDescent="0.2">
      <c r="D4529" s="2"/>
      <c r="F4529" s="2"/>
      <c r="H4529" s="2"/>
      <c r="J4529" s="2"/>
      <c r="L4529" s="2"/>
      <c r="N4529" s="2"/>
      <c r="P4529" s="2"/>
    </row>
    <row r="4530" spans="1:34" ht="11.85" customHeight="1" x14ac:dyDescent="0.2">
      <c r="A4530" s="3" t="s">
        <v>1083</v>
      </c>
      <c r="D4530" s="2"/>
      <c r="F4530" s="2"/>
      <c r="H4530" s="2"/>
      <c r="J4530" s="2"/>
      <c r="L4530" s="2"/>
      <c r="N4530" s="2"/>
      <c r="P4530" s="2"/>
    </row>
    <row r="4531" spans="1:34" ht="11.85" customHeight="1" thickBot="1" x14ac:dyDescent="0.25">
      <c r="A4531" s="3" t="s">
        <v>17</v>
      </c>
      <c r="C4531" s="27">
        <f>C4270+C4300-C4525</f>
        <v>569632.25</v>
      </c>
      <c r="D4531" s="2"/>
      <c r="E4531" s="27">
        <f>E4270+E4300-E4525</f>
        <v>704872.06000000029</v>
      </c>
      <c r="F4531" s="2"/>
      <c r="G4531" s="27">
        <f>G4270+G4300-G4525</f>
        <v>626667.36000000034</v>
      </c>
      <c r="H4531" s="2"/>
      <c r="I4531" s="27">
        <f>I4270+I4300-I4525</f>
        <v>517339.36000000034</v>
      </c>
      <c r="J4531" s="2"/>
      <c r="K4531" s="28">
        <f>K4270+K4300-K4525</f>
        <v>506739.36000000034</v>
      </c>
      <c r="L4531" s="2"/>
      <c r="M4531" s="28">
        <f>M4270+M4300-M4525</f>
        <v>355705.36000000034</v>
      </c>
      <c r="N4531" s="2"/>
      <c r="P4531" s="2"/>
      <c r="Q4531" s="28">
        <f>Q4270+Q4300-Q4525</f>
        <v>320705.36000000034</v>
      </c>
      <c r="U4531" s="2"/>
    </row>
    <row r="4532" spans="1:34" ht="11.85" customHeight="1" thickTop="1" x14ac:dyDescent="0.2">
      <c r="D4532" s="4"/>
      <c r="F4532" s="4"/>
      <c r="H4532" s="4"/>
      <c r="J4532" s="4"/>
      <c r="L4532" s="4"/>
      <c r="N4532" s="4"/>
      <c r="P4532" s="4"/>
    </row>
    <row r="4533" spans="1:34" ht="11.85" customHeight="1" x14ac:dyDescent="0.2"/>
    <row r="4534" spans="1:34" ht="11.85" customHeight="1" x14ac:dyDescent="0.2"/>
    <row r="4535" spans="1:34" ht="11.85" customHeight="1" x14ac:dyDescent="0.2"/>
    <row r="4536" spans="1:34" s="4" customFormat="1" ht="11.85" customHeight="1" x14ac:dyDescent="0.2">
      <c r="A4536" s="3"/>
      <c r="B4536" s="3"/>
      <c r="C4536" s="2"/>
      <c r="D4536" s="3"/>
      <c r="E4536" s="2"/>
      <c r="F4536" s="3"/>
      <c r="G4536" s="2"/>
      <c r="H4536" s="3"/>
      <c r="I4536" s="2"/>
      <c r="J4536" s="3"/>
      <c r="L4536" s="3"/>
      <c r="N4536" s="3"/>
      <c r="P4536" s="3"/>
      <c r="R4536" s="3"/>
      <c r="T4536" s="5"/>
      <c r="U4536" s="3"/>
      <c r="V4536" s="3"/>
      <c r="W4536" s="3"/>
      <c r="X4536" s="3"/>
      <c r="Y4536" s="3"/>
      <c r="Z4536" s="3"/>
      <c r="AA4536" s="3"/>
      <c r="AB4536" s="3"/>
      <c r="AC4536" s="3"/>
      <c r="AD4536" s="3"/>
      <c r="AE4536" s="3"/>
      <c r="AF4536" s="3"/>
      <c r="AG4536" s="3"/>
      <c r="AH4536" s="3"/>
    </row>
    <row r="4537" spans="1:34" s="4" customFormat="1" ht="11.85" customHeight="1" x14ac:dyDescent="0.2">
      <c r="A4537" s="3"/>
      <c r="B4537" s="3"/>
      <c r="C4537" s="2"/>
      <c r="D4537" s="3"/>
      <c r="E4537" s="2"/>
      <c r="F4537" s="3"/>
      <c r="G4537" s="2"/>
      <c r="H4537" s="3"/>
      <c r="I4537" s="2"/>
      <c r="J4537" s="3"/>
      <c r="L4537" s="3"/>
      <c r="N4537" s="3"/>
      <c r="P4537" s="3"/>
      <c r="R4537" s="3"/>
      <c r="T4537" s="5"/>
      <c r="U4537" s="3"/>
      <c r="V4537" s="3"/>
      <c r="W4537" s="3"/>
      <c r="X4537" s="3"/>
      <c r="Y4537" s="3"/>
      <c r="Z4537" s="3"/>
      <c r="AA4537" s="3"/>
      <c r="AB4537" s="3"/>
      <c r="AC4537" s="3"/>
      <c r="AD4537" s="3"/>
      <c r="AE4537" s="3"/>
      <c r="AF4537" s="3"/>
      <c r="AG4537" s="3"/>
      <c r="AH4537" s="3"/>
    </row>
    <row r="4538" spans="1:34" s="4" customFormat="1" ht="11.85" customHeight="1" x14ac:dyDescent="0.2">
      <c r="A4538" s="3"/>
      <c r="B4538" s="3"/>
      <c r="C4538" s="2"/>
      <c r="D4538" s="3"/>
      <c r="E4538" s="2"/>
      <c r="F4538" s="3"/>
      <c r="G4538" s="2"/>
      <c r="H4538" s="3"/>
      <c r="I4538" s="2"/>
      <c r="J4538" s="3"/>
      <c r="L4538" s="3"/>
      <c r="N4538" s="3"/>
      <c r="P4538" s="3"/>
      <c r="R4538" s="3"/>
      <c r="T4538" s="5"/>
      <c r="U4538" s="3"/>
      <c r="V4538" s="3"/>
      <c r="W4538" s="3"/>
      <c r="X4538" s="3"/>
      <c r="Y4538" s="3"/>
      <c r="Z4538" s="3"/>
      <c r="AA4538" s="3"/>
      <c r="AB4538" s="3"/>
      <c r="AC4538" s="3"/>
      <c r="AD4538" s="3"/>
      <c r="AE4538" s="3"/>
      <c r="AF4538" s="3"/>
      <c r="AG4538" s="3"/>
      <c r="AH4538" s="3"/>
    </row>
    <row r="4539" spans="1:34" s="4" customFormat="1" ht="11.85" customHeight="1" x14ac:dyDescent="0.2">
      <c r="A4539" s="3"/>
      <c r="B4539" s="3"/>
      <c r="C4539" s="2"/>
      <c r="D4539" s="3"/>
      <c r="E4539" s="2"/>
      <c r="F4539" s="3"/>
      <c r="G4539" s="2"/>
      <c r="H4539" s="3"/>
      <c r="I4539" s="2"/>
      <c r="J4539" s="3"/>
      <c r="L4539" s="3"/>
      <c r="N4539" s="3"/>
      <c r="P4539" s="3"/>
      <c r="R4539" s="3"/>
      <c r="T4539" s="5"/>
      <c r="U4539" s="3"/>
      <c r="V4539" s="3"/>
      <c r="W4539" s="3"/>
      <c r="X4539" s="3"/>
      <c r="Y4539" s="3"/>
      <c r="Z4539" s="3"/>
      <c r="AA4539" s="3"/>
      <c r="AB4539" s="3"/>
      <c r="AC4539" s="3"/>
      <c r="AD4539" s="3"/>
      <c r="AE4539" s="3"/>
      <c r="AF4539" s="3"/>
      <c r="AG4539" s="3"/>
      <c r="AH4539" s="3"/>
    </row>
    <row r="4540" spans="1:34" s="4" customFormat="1" ht="11.85" customHeight="1" x14ac:dyDescent="0.2">
      <c r="A4540" s="3"/>
      <c r="B4540" s="3"/>
      <c r="C4540" s="2"/>
      <c r="D4540" s="3"/>
      <c r="E4540" s="2"/>
      <c r="F4540" s="3"/>
      <c r="G4540" s="2"/>
      <c r="H4540" s="3"/>
      <c r="I4540" s="2"/>
      <c r="J4540" s="3"/>
      <c r="L4540" s="3"/>
      <c r="N4540" s="3"/>
      <c r="P4540" s="3"/>
      <c r="R4540" s="3"/>
      <c r="T4540" s="5"/>
      <c r="U4540" s="3"/>
      <c r="V4540" s="3"/>
      <c r="W4540" s="3"/>
      <c r="X4540" s="3"/>
      <c r="Y4540" s="3"/>
      <c r="Z4540" s="3"/>
      <c r="AA4540" s="3"/>
      <c r="AB4540" s="3"/>
      <c r="AC4540" s="3"/>
      <c r="AD4540" s="3"/>
      <c r="AE4540" s="3"/>
      <c r="AF4540" s="3"/>
      <c r="AG4540" s="3"/>
      <c r="AH4540" s="3"/>
    </row>
    <row r="4541" spans="1:34" s="4" customFormat="1" ht="11.85" customHeight="1" x14ac:dyDescent="0.2">
      <c r="A4541" s="3"/>
      <c r="B4541" s="3"/>
      <c r="C4541" s="2"/>
      <c r="D4541" s="3"/>
      <c r="E4541" s="2"/>
      <c r="F4541" s="3"/>
      <c r="G4541" s="2"/>
      <c r="H4541" s="3"/>
      <c r="I4541" s="2"/>
      <c r="J4541" s="3"/>
      <c r="L4541" s="3"/>
      <c r="N4541" s="3"/>
      <c r="P4541" s="3"/>
      <c r="R4541" s="3"/>
      <c r="T4541" s="5"/>
      <c r="U4541" s="3"/>
      <c r="V4541" s="3"/>
      <c r="W4541" s="3"/>
      <c r="X4541" s="3"/>
      <c r="Y4541" s="3"/>
      <c r="Z4541" s="3"/>
      <c r="AA4541" s="3"/>
      <c r="AB4541" s="3"/>
      <c r="AC4541" s="3"/>
      <c r="AD4541" s="3"/>
      <c r="AE4541" s="3"/>
      <c r="AF4541" s="3"/>
      <c r="AG4541" s="3"/>
      <c r="AH4541" s="3"/>
    </row>
    <row r="4542" spans="1:34" s="4" customFormat="1" ht="11.85" customHeight="1" x14ac:dyDescent="0.2">
      <c r="A4542" s="3"/>
      <c r="B4542" s="3"/>
      <c r="C4542" s="2"/>
      <c r="D4542" s="3"/>
      <c r="E4542" s="2"/>
      <c r="F4542" s="3"/>
      <c r="G4542" s="2"/>
      <c r="H4542" s="3"/>
      <c r="I4542" s="2"/>
      <c r="J4542" s="3"/>
      <c r="L4542" s="3"/>
      <c r="N4542" s="3"/>
      <c r="P4542" s="3"/>
      <c r="R4542" s="3"/>
      <c r="T4542" s="5"/>
      <c r="U4542" s="3"/>
      <c r="V4542" s="3"/>
      <c r="W4542" s="3"/>
      <c r="X4542" s="3"/>
      <c r="Y4542" s="3"/>
      <c r="Z4542" s="3"/>
      <c r="AA4542" s="3"/>
      <c r="AB4542" s="3"/>
      <c r="AC4542" s="3"/>
      <c r="AD4542" s="3"/>
      <c r="AE4542" s="3"/>
      <c r="AF4542" s="3"/>
      <c r="AG4542" s="3"/>
      <c r="AH4542" s="3"/>
    </row>
    <row r="4543" spans="1:34" s="4" customFormat="1" ht="11.85" customHeight="1" x14ac:dyDescent="0.2">
      <c r="A4543" s="3"/>
      <c r="B4543" s="3"/>
      <c r="C4543" s="2"/>
      <c r="D4543" s="3"/>
      <c r="E4543" s="2"/>
      <c r="F4543" s="3"/>
      <c r="G4543" s="2"/>
      <c r="H4543" s="3"/>
      <c r="I4543" s="2"/>
      <c r="J4543" s="3"/>
      <c r="L4543" s="3"/>
      <c r="N4543" s="3"/>
      <c r="P4543" s="3"/>
      <c r="R4543" s="3"/>
      <c r="T4543" s="5"/>
      <c r="U4543" s="3"/>
      <c r="V4543" s="3"/>
      <c r="W4543" s="3"/>
      <c r="X4543" s="3"/>
      <c r="Y4543" s="3"/>
      <c r="Z4543" s="3"/>
      <c r="AA4543" s="3"/>
      <c r="AB4543" s="3"/>
      <c r="AC4543" s="3"/>
      <c r="AD4543" s="3"/>
      <c r="AE4543" s="3"/>
      <c r="AF4543" s="3"/>
      <c r="AG4543" s="3"/>
      <c r="AH4543" s="3"/>
    </row>
    <row r="4544" spans="1:34" s="4" customFormat="1" ht="11.85" customHeight="1" x14ac:dyDescent="0.2">
      <c r="A4544" s="3"/>
      <c r="B4544" s="3"/>
      <c r="C4544" s="2"/>
      <c r="D4544" s="3"/>
      <c r="E4544" s="2"/>
      <c r="F4544" s="3"/>
      <c r="G4544" s="2"/>
      <c r="H4544" s="3"/>
      <c r="I4544" s="2"/>
      <c r="J4544" s="3"/>
      <c r="L4544" s="3"/>
      <c r="N4544" s="3"/>
      <c r="P4544" s="3"/>
      <c r="R4544" s="3"/>
      <c r="T4544" s="5"/>
      <c r="U4544" s="3"/>
      <c r="V4544" s="3"/>
      <c r="W4544" s="3"/>
      <c r="X4544" s="3"/>
      <c r="Y4544" s="3"/>
      <c r="Z4544" s="3"/>
      <c r="AA4544" s="3"/>
      <c r="AB4544" s="3"/>
      <c r="AC4544" s="3"/>
      <c r="AD4544" s="3"/>
      <c r="AE4544" s="3"/>
      <c r="AF4544" s="3"/>
      <c r="AG4544" s="3"/>
      <c r="AH4544" s="3"/>
    </row>
    <row r="4545" spans="1:34" s="4" customFormat="1" ht="11.85" customHeight="1" x14ac:dyDescent="0.2">
      <c r="A4545" s="3"/>
      <c r="B4545" s="3"/>
      <c r="C4545" s="2"/>
      <c r="D4545" s="3"/>
      <c r="E4545" s="2"/>
      <c r="F4545" s="3"/>
      <c r="G4545" s="2"/>
      <c r="H4545" s="3"/>
      <c r="I4545" s="2"/>
      <c r="J4545" s="3"/>
      <c r="L4545" s="3"/>
      <c r="N4545" s="3"/>
      <c r="P4545" s="3"/>
      <c r="R4545" s="3"/>
      <c r="T4545" s="5"/>
      <c r="U4545" s="3"/>
      <c r="V4545" s="3"/>
      <c r="W4545" s="3"/>
      <c r="X4545" s="3"/>
      <c r="Y4545" s="3"/>
      <c r="Z4545" s="3"/>
      <c r="AA4545" s="3"/>
      <c r="AB4545" s="3"/>
      <c r="AC4545" s="3"/>
      <c r="AD4545" s="3"/>
      <c r="AE4545" s="3"/>
      <c r="AF4545" s="3"/>
      <c r="AG4545" s="3"/>
      <c r="AH4545" s="3"/>
    </row>
    <row r="4546" spans="1:34" s="4" customFormat="1" ht="11.85" customHeight="1" x14ac:dyDescent="0.2">
      <c r="A4546" s="3"/>
      <c r="B4546" s="3"/>
      <c r="C4546" s="2"/>
      <c r="D4546" s="3"/>
      <c r="E4546" s="2"/>
      <c r="F4546" s="3"/>
      <c r="G4546" s="2"/>
      <c r="H4546" s="3"/>
      <c r="I4546" s="2"/>
      <c r="J4546" s="3"/>
      <c r="L4546" s="3"/>
      <c r="N4546" s="3"/>
      <c r="P4546" s="3"/>
      <c r="R4546" s="3"/>
      <c r="T4546" s="5"/>
      <c r="U4546" s="3"/>
      <c r="V4546" s="3"/>
      <c r="W4546" s="3"/>
      <c r="X4546" s="3"/>
      <c r="Y4546" s="3"/>
      <c r="Z4546" s="3"/>
      <c r="AA4546" s="3"/>
      <c r="AB4546" s="3"/>
      <c r="AC4546" s="3"/>
      <c r="AD4546" s="3"/>
      <c r="AE4546" s="3"/>
      <c r="AF4546" s="3"/>
      <c r="AG4546" s="3"/>
      <c r="AH4546" s="3"/>
    </row>
    <row r="4547" spans="1:34" s="4" customFormat="1" ht="11.85" customHeight="1" x14ac:dyDescent="0.2">
      <c r="A4547" s="3"/>
      <c r="B4547" s="3"/>
      <c r="C4547" s="2"/>
      <c r="D4547" s="3"/>
      <c r="E4547" s="2"/>
      <c r="F4547" s="3"/>
      <c r="G4547" s="2"/>
      <c r="H4547" s="3"/>
      <c r="I4547" s="2"/>
      <c r="J4547" s="3"/>
      <c r="L4547" s="3"/>
      <c r="N4547" s="3"/>
      <c r="P4547" s="3"/>
      <c r="R4547" s="3"/>
      <c r="T4547" s="5"/>
      <c r="U4547" s="3"/>
      <c r="V4547" s="3"/>
      <c r="W4547" s="3"/>
      <c r="X4547" s="3"/>
      <c r="Y4547" s="3"/>
      <c r="Z4547" s="3"/>
      <c r="AA4547" s="3"/>
      <c r="AB4547" s="3"/>
      <c r="AC4547" s="3"/>
      <c r="AD4547" s="3"/>
      <c r="AE4547" s="3"/>
      <c r="AF4547" s="3"/>
      <c r="AG4547" s="3"/>
      <c r="AH4547" s="3"/>
    </row>
    <row r="4548" spans="1:34" s="4" customFormat="1" ht="11.85" customHeight="1" x14ac:dyDescent="0.2">
      <c r="A4548" s="3"/>
      <c r="B4548" s="3"/>
      <c r="C4548" s="2"/>
      <c r="D4548" s="3"/>
      <c r="E4548" s="2"/>
      <c r="F4548" s="3"/>
      <c r="G4548" s="2"/>
      <c r="H4548" s="3"/>
      <c r="I4548" s="2"/>
      <c r="J4548" s="3"/>
      <c r="L4548" s="3"/>
      <c r="N4548" s="3"/>
      <c r="P4548" s="3"/>
      <c r="R4548" s="3"/>
      <c r="T4548" s="5"/>
      <c r="U4548" s="3"/>
      <c r="V4548" s="3"/>
      <c r="W4548" s="3"/>
      <c r="X4548" s="3"/>
      <c r="Y4548" s="3"/>
      <c r="Z4548" s="3"/>
      <c r="AA4548" s="3"/>
      <c r="AB4548" s="3"/>
      <c r="AC4548" s="3"/>
      <c r="AD4548" s="3"/>
      <c r="AE4548" s="3"/>
      <c r="AF4548" s="3"/>
      <c r="AG4548" s="3"/>
      <c r="AH4548" s="3"/>
    </row>
    <row r="4549" spans="1:34" s="4" customFormat="1" ht="11.85" customHeight="1" x14ac:dyDescent="0.2">
      <c r="A4549" s="3"/>
      <c r="B4549" s="3"/>
      <c r="C4549" s="2"/>
      <c r="D4549" s="3"/>
      <c r="E4549" s="2"/>
      <c r="F4549" s="3"/>
      <c r="G4549" s="2"/>
      <c r="H4549" s="3"/>
      <c r="I4549" s="2"/>
      <c r="J4549" s="3"/>
      <c r="L4549" s="3"/>
      <c r="N4549" s="3"/>
      <c r="P4549" s="3"/>
      <c r="R4549" s="3"/>
      <c r="T4549" s="5"/>
      <c r="U4549" s="3"/>
      <c r="V4549" s="3"/>
      <c r="W4549" s="3"/>
      <c r="X4549" s="3"/>
      <c r="Y4549" s="3"/>
      <c r="Z4549" s="3"/>
      <c r="AA4549" s="3"/>
      <c r="AB4549" s="3"/>
      <c r="AC4549" s="3"/>
      <c r="AD4549" s="3"/>
      <c r="AE4549" s="3"/>
      <c r="AF4549" s="3"/>
      <c r="AG4549" s="3"/>
      <c r="AH4549" s="3"/>
    </row>
    <row r="4550" spans="1:34" s="4" customFormat="1" ht="11.85" customHeight="1" x14ac:dyDescent="0.2">
      <c r="A4550" s="3"/>
      <c r="B4550" s="3"/>
      <c r="C4550" s="2"/>
      <c r="D4550" s="3"/>
      <c r="E4550" s="2"/>
      <c r="F4550" s="3"/>
      <c r="G4550" s="2"/>
      <c r="H4550" s="3"/>
      <c r="I4550" s="2"/>
      <c r="J4550" s="3"/>
      <c r="L4550" s="3"/>
      <c r="N4550" s="3"/>
      <c r="P4550" s="3"/>
      <c r="R4550" s="3"/>
      <c r="T4550" s="5"/>
      <c r="U4550" s="3"/>
      <c r="V4550" s="3"/>
      <c r="W4550" s="3"/>
      <c r="X4550" s="3"/>
      <c r="Y4550" s="3"/>
      <c r="Z4550" s="3"/>
      <c r="AA4550" s="3"/>
      <c r="AB4550" s="3"/>
      <c r="AC4550" s="3"/>
      <c r="AD4550" s="3"/>
      <c r="AE4550" s="3"/>
      <c r="AF4550" s="3"/>
      <c r="AG4550" s="3"/>
      <c r="AH4550" s="3"/>
    </row>
    <row r="4551" spans="1:34" s="4" customFormat="1" ht="11.25" customHeight="1" x14ac:dyDescent="0.2">
      <c r="A4551" s="1"/>
      <c r="B4551" s="1"/>
      <c r="C4551" s="2"/>
      <c r="D4551" s="3"/>
      <c r="E4551" s="2" t="str">
        <f>$E$1</f>
        <v>CITY OF BRADY</v>
      </c>
      <c r="F4551" s="3"/>
      <c r="G4551" s="2"/>
      <c r="H4551" s="3"/>
      <c r="I4551" s="2"/>
      <c r="J4551" s="3"/>
      <c r="L4551" s="3"/>
      <c r="N4551" s="3"/>
      <c r="P4551" s="3"/>
      <c r="R4551" s="3"/>
      <c r="T4551" s="5"/>
      <c r="U4551" s="3"/>
      <c r="V4551" s="3"/>
      <c r="W4551" s="3"/>
      <c r="X4551" s="3"/>
      <c r="Y4551" s="3"/>
      <c r="Z4551" s="3"/>
      <c r="AA4551" s="3"/>
      <c r="AB4551" s="3"/>
      <c r="AC4551" s="3"/>
      <c r="AD4551" s="3"/>
      <c r="AE4551" s="3"/>
      <c r="AF4551" s="3"/>
      <c r="AG4551" s="3"/>
      <c r="AH4551" s="3"/>
    </row>
    <row r="4552" spans="1:34" s="5" customFormat="1" ht="11.25" customHeight="1" x14ac:dyDescent="0.2">
      <c r="A4552" s="3"/>
      <c r="B4552" s="3"/>
      <c r="C4552" s="2"/>
      <c r="D4552" s="3"/>
      <c r="E4552" s="2" t="str">
        <f>$E$2</f>
        <v>BUDGET REPORT</v>
      </c>
      <c r="F4552" s="3"/>
      <c r="G4552" s="2"/>
      <c r="H4552" s="3"/>
      <c r="I4552" s="2"/>
      <c r="J4552" s="3"/>
      <c r="K4552" s="4"/>
      <c r="L4552" s="3"/>
      <c r="M4552" s="4"/>
      <c r="N4552" s="3"/>
      <c r="O4552" s="4"/>
      <c r="P4552" s="3"/>
      <c r="Q4552" s="4"/>
      <c r="R4552" s="3"/>
      <c r="S4552" s="4"/>
      <c r="U4552" s="3"/>
      <c r="V4552" s="3"/>
      <c r="W4552" s="3"/>
      <c r="X4552" s="3"/>
      <c r="Y4552" s="3"/>
      <c r="Z4552" s="3"/>
      <c r="AA4552" s="3"/>
      <c r="AB4552" s="3"/>
      <c r="AC4552" s="3"/>
      <c r="AD4552" s="3"/>
      <c r="AE4552" s="3"/>
      <c r="AF4552" s="3"/>
      <c r="AG4552" s="3"/>
      <c r="AH4552" s="3"/>
    </row>
    <row r="4553" spans="1:34" s="5" customFormat="1" ht="11.25" customHeight="1" x14ac:dyDescent="0.2">
      <c r="A4553" s="3"/>
      <c r="B4553" s="3"/>
      <c r="C4553" s="2"/>
      <c r="D4553" s="3"/>
      <c r="E4553" s="2" t="str">
        <f>$E$3</f>
        <v>FISCAL YEAR 2019 - 2020</v>
      </c>
      <c r="F4553" s="3"/>
      <c r="G4553" s="2"/>
      <c r="H4553" s="3"/>
      <c r="I4553" s="2"/>
      <c r="J4553" s="3"/>
      <c r="K4553" s="4"/>
      <c r="L4553" s="3"/>
      <c r="M4553" s="4"/>
      <c r="N4553" s="3"/>
      <c r="O4553" s="4"/>
      <c r="P4553" s="3"/>
      <c r="Q4553" s="4"/>
      <c r="R4553" s="3"/>
      <c r="S4553" s="4"/>
      <c r="U4553" s="3"/>
      <c r="V4553" s="3"/>
      <c r="W4553" s="3"/>
      <c r="X4553" s="3"/>
      <c r="Y4553" s="3"/>
      <c r="Z4553" s="3"/>
      <c r="AA4553" s="3"/>
      <c r="AB4553" s="3"/>
      <c r="AC4553" s="3"/>
      <c r="AD4553" s="3"/>
      <c r="AE4553" s="3"/>
      <c r="AF4553" s="3"/>
      <c r="AG4553" s="3"/>
      <c r="AH4553" s="3"/>
    </row>
    <row r="4554" spans="1:34" s="5" customFormat="1" ht="11.25" customHeight="1" x14ac:dyDescent="0.2">
      <c r="A4554" s="3" t="s">
        <v>1778</v>
      </c>
      <c r="B4554" s="3"/>
      <c r="C4554" s="2"/>
      <c r="D4554" s="3"/>
      <c r="E4554" s="2"/>
      <c r="F4554" s="3"/>
      <c r="G4554" s="2"/>
      <c r="H4554" s="3"/>
      <c r="I4554" s="2"/>
      <c r="J4554" s="3"/>
      <c r="K4554" s="4"/>
      <c r="L4554" s="3"/>
      <c r="M4554" s="4"/>
      <c r="N4554" s="3"/>
      <c r="O4554" s="4"/>
      <c r="P4554" s="3"/>
      <c r="Q4554" s="4"/>
      <c r="R4554" s="3"/>
      <c r="S4554" s="4"/>
      <c r="U4554" s="3"/>
      <c r="V4554" s="3"/>
      <c r="W4554" s="3"/>
      <c r="X4554" s="3"/>
      <c r="Y4554" s="3"/>
      <c r="Z4554" s="3"/>
      <c r="AA4554" s="3"/>
      <c r="AB4554" s="3"/>
      <c r="AC4554" s="3"/>
      <c r="AD4554" s="3"/>
      <c r="AE4554" s="3"/>
      <c r="AF4554" s="3"/>
      <c r="AG4554" s="3"/>
      <c r="AH4554" s="3"/>
    </row>
    <row r="4555" spans="1:34" s="5" customFormat="1" ht="11.25" customHeight="1" x14ac:dyDescent="0.2">
      <c r="A4555" s="3"/>
      <c r="B4555" s="3"/>
      <c r="C4555" s="2"/>
      <c r="D4555" s="3"/>
      <c r="E4555" s="2"/>
      <c r="F4555" s="3"/>
      <c r="G4555" s="2"/>
      <c r="H4555" s="3"/>
      <c r="I4555" s="2"/>
      <c r="J4555" s="3"/>
      <c r="K4555" s="4"/>
      <c r="L4555" s="3"/>
      <c r="M4555" s="4"/>
      <c r="N4555" s="3"/>
      <c r="O4555" s="4"/>
      <c r="P4555" s="3"/>
      <c r="Q4555" s="4"/>
      <c r="R4555" s="3"/>
      <c r="S4555" s="4"/>
      <c r="U4555" s="3"/>
      <c r="V4555" s="3"/>
      <c r="W4555" s="3"/>
      <c r="X4555" s="3"/>
      <c r="Y4555" s="3"/>
      <c r="Z4555" s="3"/>
      <c r="AA4555" s="3"/>
      <c r="AB4555" s="3"/>
      <c r="AC4555" s="3"/>
      <c r="AD4555" s="3"/>
      <c r="AE4555" s="3"/>
      <c r="AF4555" s="3"/>
      <c r="AG4555" s="3"/>
      <c r="AH4555" s="3"/>
    </row>
    <row r="4556" spans="1:34" s="5" customFormat="1" ht="11.25" customHeight="1" x14ac:dyDescent="0.2">
      <c r="A4556" s="3"/>
      <c r="B4556" s="3"/>
      <c r="C4556" s="2"/>
      <c r="D4556" s="3"/>
      <c r="E4556" s="2"/>
      <c r="F4556" s="3"/>
      <c r="G4556" s="2"/>
      <c r="H4556" s="3"/>
      <c r="I4556" s="55" t="str">
        <f>$I$6</f>
        <v>(----- 2018-2019 ------)</v>
      </c>
      <c r="J4556" s="55"/>
      <c r="K4556" s="55"/>
      <c r="L4556" s="6"/>
      <c r="M4556" s="55" t="str">
        <f>$M$6</f>
        <v>2019-2020</v>
      </c>
      <c r="N4556" s="55"/>
      <c r="O4556" s="55"/>
      <c r="P4556" s="55"/>
      <c r="Q4556" s="55"/>
      <c r="R4556" s="3"/>
      <c r="S4556" s="4"/>
      <c r="U4556" s="3"/>
      <c r="V4556" s="3"/>
      <c r="W4556" s="3"/>
      <c r="X4556" s="3"/>
      <c r="Y4556" s="3"/>
      <c r="Z4556" s="3"/>
      <c r="AA4556" s="3"/>
      <c r="AB4556" s="3"/>
      <c r="AC4556" s="3"/>
      <c r="AD4556" s="3"/>
      <c r="AE4556" s="3"/>
      <c r="AF4556" s="3"/>
      <c r="AG4556" s="3"/>
      <c r="AH4556" s="3"/>
    </row>
    <row r="4557" spans="1:34" s="5" customFormat="1" ht="11.25" customHeight="1" x14ac:dyDescent="0.2">
      <c r="A4557" s="3"/>
      <c r="B4557" s="3"/>
      <c r="C4557" s="7" t="str">
        <f>$C$7</f>
        <v>2015-2016</v>
      </c>
      <c r="D4557" s="6"/>
      <c r="E4557" s="7" t="str">
        <f>$E$7</f>
        <v>2016-2017</v>
      </c>
      <c r="F4557" s="6"/>
      <c r="G4557" s="7" t="str">
        <f>$G$7</f>
        <v>2017-2018</v>
      </c>
      <c r="H4557" s="6"/>
      <c r="I4557" s="7" t="s">
        <v>9</v>
      </c>
      <c r="J4557" s="6"/>
      <c r="K4557" s="8" t="str">
        <f>+$K$7</f>
        <v>PROJECTED</v>
      </c>
      <c r="L4557" s="6"/>
      <c r="M4557" s="8" t="str">
        <f>$M$7</f>
        <v>2019-2020</v>
      </c>
      <c r="N4557" s="6"/>
      <c r="O4557" s="8" t="str">
        <f>$O$7</f>
        <v>2019-2020</v>
      </c>
      <c r="P4557" s="6"/>
      <c r="Q4557" s="8" t="str">
        <f>$Q$7</f>
        <v>APPROVED</v>
      </c>
      <c r="R4557" s="3"/>
      <c r="S4557" s="4"/>
      <c r="U4557" s="3"/>
      <c r="V4557" s="3"/>
      <c r="W4557" s="3"/>
      <c r="X4557" s="3"/>
      <c r="Y4557" s="3"/>
      <c r="Z4557" s="3"/>
      <c r="AA4557" s="3"/>
      <c r="AB4557" s="3"/>
      <c r="AC4557" s="3"/>
      <c r="AD4557" s="3"/>
      <c r="AE4557" s="3"/>
      <c r="AF4557" s="3"/>
      <c r="AG4557" s="3"/>
      <c r="AH4557" s="3"/>
    </row>
    <row r="4558" spans="1:34" s="5" customFormat="1" ht="11.25" customHeight="1" x14ac:dyDescent="0.2">
      <c r="A4558" s="9"/>
      <c r="B4558" s="3"/>
      <c r="C4558" s="10" t="s">
        <v>12</v>
      </c>
      <c r="D4558" s="6"/>
      <c r="E4558" s="10" t="s">
        <v>12</v>
      </c>
      <c r="F4558" s="6"/>
      <c r="G4558" s="10" t="s">
        <v>12</v>
      </c>
      <c r="H4558" s="6"/>
      <c r="I4558" s="10" t="s">
        <v>13</v>
      </c>
      <c r="J4558" s="6"/>
      <c r="K4558" s="11" t="s">
        <v>13</v>
      </c>
      <c r="L4558" s="6"/>
      <c r="M4558" s="11" t="str">
        <f>$M$8</f>
        <v>BASE</v>
      </c>
      <c r="N4558" s="6"/>
      <c r="O4558" s="11" t="str">
        <f>$O$8</f>
        <v>SUPPLEMENTAL</v>
      </c>
      <c r="P4558" s="6"/>
      <c r="Q4558" s="11" t="str">
        <f>$Q$8</f>
        <v>BUDGET</v>
      </c>
      <c r="R4558" s="3"/>
      <c r="S4558" s="4"/>
      <c r="U4558" s="3"/>
      <c r="V4558" s="3"/>
      <c r="W4558" s="3"/>
      <c r="X4558" s="3"/>
      <c r="Y4558" s="3"/>
      <c r="Z4558" s="3"/>
      <c r="AA4558" s="3"/>
      <c r="AB4558" s="3"/>
      <c r="AC4558" s="3"/>
      <c r="AD4558" s="3"/>
      <c r="AE4558" s="3"/>
      <c r="AF4558" s="3"/>
      <c r="AG4558" s="3"/>
      <c r="AH4558" s="3"/>
    </row>
    <row r="4559" spans="1:34" s="5" customFormat="1" ht="11.25" customHeight="1" x14ac:dyDescent="0.2">
      <c r="A4559" s="3"/>
      <c r="B4559" s="3"/>
      <c r="C4559" s="2"/>
      <c r="D4559" s="3"/>
      <c r="E4559" s="2"/>
      <c r="F4559" s="3"/>
      <c r="G4559" s="2"/>
      <c r="H4559" s="3"/>
      <c r="I4559" s="2"/>
      <c r="J4559" s="3"/>
      <c r="K4559" s="4"/>
      <c r="L4559" s="3"/>
      <c r="M4559" s="4"/>
      <c r="N4559" s="3"/>
      <c r="O4559" s="4"/>
      <c r="P4559" s="3"/>
      <c r="Q4559" s="4"/>
      <c r="R4559" s="3"/>
      <c r="S4559" s="4"/>
      <c r="U4559" s="3"/>
      <c r="V4559" s="3"/>
      <c r="W4559" s="3"/>
      <c r="X4559" s="3"/>
      <c r="Y4559" s="3"/>
      <c r="Z4559" s="3"/>
      <c r="AA4559" s="3"/>
      <c r="AB4559" s="3"/>
      <c r="AC4559" s="3"/>
      <c r="AD4559" s="3"/>
      <c r="AE4559" s="3"/>
      <c r="AF4559" s="3"/>
      <c r="AG4559" s="3"/>
      <c r="AH4559" s="3"/>
    </row>
    <row r="4560" spans="1:34" s="5" customFormat="1" ht="11.25" customHeight="1" x14ac:dyDescent="0.2">
      <c r="A4560" s="3" t="s">
        <v>16</v>
      </c>
      <c r="B4560" s="3"/>
      <c r="C4560" s="2"/>
      <c r="D4560" s="2"/>
      <c r="E4560" s="2"/>
      <c r="F4560" s="2"/>
      <c r="G4560" s="2"/>
      <c r="H4560" s="2"/>
      <c r="I4560" s="2"/>
      <c r="J4560" s="2"/>
      <c r="K4560" s="4"/>
      <c r="L4560" s="2"/>
      <c r="M4560" s="4"/>
      <c r="N4560" s="2"/>
      <c r="O4560" s="4"/>
      <c r="P4560" s="2"/>
      <c r="Q4560" s="4"/>
      <c r="R4560" s="3"/>
      <c r="S4560" s="4"/>
      <c r="U4560" s="3"/>
      <c r="V4560" s="3"/>
      <c r="W4560" s="3"/>
      <c r="X4560" s="3"/>
      <c r="Y4560" s="3"/>
      <c r="Z4560" s="3"/>
      <c r="AA4560" s="3"/>
      <c r="AB4560" s="3"/>
      <c r="AC4560" s="3"/>
      <c r="AD4560" s="3"/>
      <c r="AE4560" s="3"/>
      <c r="AF4560" s="3"/>
      <c r="AG4560" s="3"/>
      <c r="AH4560" s="3"/>
    </row>
    <row r="4561" spans="1:34" s="5" customFormat="1" ht="11.25" customHeight="1" x14ac:dyDescent="0.2">
      <c r="A4561" s="3" t="s">
        <v>17</v>
      </c>
      <c r="B4561" s="3"/>
      <c r="C4561" s="2">
        <v>0</v>
      </c>
      <c r="D4561" s="2"/>
      <c r="E4561" s="2">
        <f>+C4665</f>
        <v>0</v>
      </c>
      <c r="F4561" s="2"/>
      <c r="G4561" s="2">
        <f>+E4665</f>
        <v>0</v>
      </c>
      <c r="H4561" s="2"/>
      <c r="I4561" s="2">
        <f>+G4665</f>
        <v>0</v>
      </c>
      <c r="J4561" s="2"/>
      <c r="K4561" s="4">
        <f>+I4561</f>
        <v>0</v>
      </c>
      <c r="L4561" s="2"/>
      <c r="M4561" s="2">
        <f>+K4665</f>
        <v>0</v>
      </c>
      <c r="N4561" s="2"/>
      <c r="O4561" s="4"/>
      <c r="P4561" s="2"/>
      <c r="Q4561" s="4">
        <f>+M4561</f>
        <v>0</v>
      </c>
      <c r="R4561" s="3"/>
      <c r="S4561" s="4"/>
      <c r="U4561" s="3"/>
      <c r="V4561" s="3"/>
      <c r="W4561" s="3"/>
      <c r="X4561" s="3"/>
      <c r="Y4561" s="3"/>
      <c r="Z4561" s="3"/>
      <c r="AA4561" s="3"/>
      <c r="AB4561" s="3"/>
      <c r="AC4561" s="3"/>
      <c r="AD4561" s="3"/>
      <c r="AE4561" s="3"/>
      <c r="AF4561" s="3"/>
      <c r="AG4561" s="3"/>
      <c r="AH4561" s="3"/>
    </row>
    <row r="4562" spans="1:34" s="5" customFormat="1" ht="11.25" customHeight="1" x14ac:dyDescent="0.2">
      <c r="A4562" s="3"/>
      <c r="B4562" s="3"/>
      <c r="C4562" s="2"/>
      <c r="D4562" s="2"/>
      <c r="E4562" s="2"/>
      <c r="F4562" s="2"/>
      <c r="G4562" s="2"/>
      <c r="H4562" s="2"/>
      <c r="I4562" s="2"/>
      <c r="J4562" s="2"/>
      <c r="K4562" s="4"/>
      <c r="L4562" s="2"/>
      <c r="M4562" s="4"/>
      <c r="N4562" s="2"/>
      <c r="O4562" s="4"/>
      <c r="P4562" s="2"/>
      <c r="Q4562" s="4"/>
      <c r="R4562" s="3"/>
      <c r="S4562" s="4"/>
      <c r="U4562" s="3"/>
      <c r="V4562" s="3"/>
      <c r="W4562" s="3"/>
      <c r="X4562" s="3"/>
      <c r="Y4562" s="3"/>
      <c r="Z4562" s="3"/>
      <c r="AA4562" s="3"/>
      <c r="AB4562" s="3"/>
      <c r="AC4562" s="3"/>
      <c r="AD4562" s="3"/>
      <c r="AE4562" s="3"/>
      <c r="AF4562" s="3"/>
      <c r="AG4562" s="3"/>
      <c r="AH4562" s="3"/>
    </row>
    <row r="4563" spans="1:34" s="5" customFormat="1" ht="11.25" customHeight="1" x14ac:dyDescent="0.2">
      <c r="A4563" s="12" t="s">
        <v>18</v>
      </c>
      <c r="B4563" s="3"/>
      <c r="C4563" s="2"/>
      <c r="D4563" s="2"/>
      <c r="E4563" s="2"/>
      <c r="F4563" s="2"/>
      <c r="G4563" s="2"/>
      <c r="H4563" s="2"/>
      <c r="I4563" s="2"/>
      <c r="J4563" s="2"/>
      <c r="K4563" s="4"/>
      <c r="L4563" s="2"/>
      <c r="M4563" s="4"/>
      <c r="N4563" s="2"/>
      <c r="O4563" s="4"/>
      <c r="P4563" s="2"/>
      <c r="Q4563" s="4"/>
      <c r="R4563" s="3"/>
      <c r="S4563" s="4"/>
      <c r="U4563" s="3"/>
      <c r="V4563" s="3"/>
      <c r="W4563" s="3"/>
      <c r="X4563" s="3"/>
      <c r="Y4563" s="3"/>
      <c r="Z4563" s="3"/>
      <c r="AA4563" s="3"/>
      <c r="AB4563" s="3"/>
      <c r="AC4563" s="3"/>
      <c r="AD4563" s="3"/>
      <c r="AE4563" s="3"/>
      <c r="AF4563" s="3"/>
      <c r="AG4563" s="3"/>
      <c r="AH4563" s="3"/>
    </row>
    <row r="4564" spans="1:34" s="5" customFormat="1" ht="11.25" customHeight="1" x14ac:dyDescent="0.2">
      <c r="A4564" s="3"/>
      <c r="B4564" s="3"/>
      <c r="C4564" s="2"/>
      <c r="D4564" s="2"/>
      <c r="E4564" s="2"/>
      <c r="F4564" s="2"/>
      <c r="G4564" s="2"/>
      <c r="H4564" s="2"/>
      <c r="I4564" s="2"/>
      <c r="J4564" s="2"/>
      <c r="K4564" s="4"/>
      <c r="L4564" s="2"/>
      <c r="M4564" s="4"/>
      <c r="N4564" s="2"/>
      <c r="O4564" s="4"/>
      <c r="P4564" s="2"/>
      <c r="Q4564" s="4"/>
      <c r="R4564" s="3"/>
      <c r="S4564" s="4"/>
      <c r="U4564" s="3"/>
      <c r="V4564" s="3"/>
      <c r="W4564" s="3"/>
      <c r="X4564" s="3"/>
      <c r="Y4564" s="3"/>
      <c r="Z4564" s="3"/>
      <c r="AA4564" s="3"/>
      <c r="AB4564" s="3"/>
      <c r="AC4564" s="3"/>
      <c r="AD4564" s="3"/>
      <c r="AE4564" s="3"/>
      <c r="AF4564" s="3"/>
      <c r="AG4564" s="3"/>
      <c r="AH4564" s="3"/>
    </row>
    <row r="4565" spans="1:34" s="5" customFormat="1" ht="11.25" customHeight="1" x14ac:dyDescent="0.2">
      <c r="A4565" s="13" t="s">
        <v>1779</v>
      </c>
      <c r="B4565" s="3"/>
      <c r="C4565" s="2"/>
      <c r="D4565" s="2"/>
      <c r="E4565" s="2"/>
      <c r="F4565" s="2"/>
      <c r="G4565" s="2"/>
      <c r="H4565" s="2"/>
      <c r="I4565" s="2"/>
      <c r="J4565" s="2"/>
      <c r="K4565" s="4"/>
      <c r="L4565" s="2"/>
      <c r="M4565" s="4"/>
      <c r="N4565" s="2"/>
      <c r="O4565" s="4"/>
      <c r="P4565" s="2"/>
      <c r="Q4565" s="4"/>
      <c r="R4565" s="3"/>
      <c r="S4565" s="4"/>
      <c r="U4565" s="3"/>
      <c r="V4565" s="3"/>
      <c r="W4565" s="3"/>
      <c r="X4565" s="3"/>
      <c r="Y4565" s="3"/>
      <c r="Z4565" s="3"/>
      <c r="AA4565" s="3"/>
      <c r="AB4565" s="3"/>
      <c r="AC4565" s="3"/>
      <c r="AD4565" s="3"/>
      <c r="AE4565" s="3"/>
      <c r="AF4565" s="3"/>
      <c r="AG4565" s="3"/>
      <c r="AH4565" s="3"/>
    </row>
    <row r="4566" spans="1:34" s="5" customFormat="1" ht="11.25" customHeight="1" x14ac:dyDescent="0.2">
      <c r="A4566" s="3" t="s">
        <v>1780</v>
      </c>
      <c r="B4566" s="3"/>
      <c r="C4566" s="15">
        <v>0</v>
      </c>
      <c r="D4566" s="2"/>
      <c r="E4566" s="15">
        <v>0</v>
      </c>
      <c r="F4566" s="2"/>
      <c r="G4566" s="15">
        <v>0</v>
      </c>
      <c r="H4566" s="2"/>
      <c r="I4566" s="15">
        <v>0</v>
      </c>
      <c r="J4566" s="2"/>
      <c r="K4566" s="16">
        <v>0</v>
      </c>
      <c r="L4566" s="2"/>
      <c r="M4566" s="16">
        <v>74000</v>
      </c>
      <c r="N4566" s="2"/>
      <c r="O4566" s="16">
        <v>0</v>
      </c>
      <c r="P4566" s="2"/>
      <c r="Q4566" s="16">
        <f>M4566+O4566</f>
        <v>74000</v>
      </c>
      <c r="R4566" s="3"/>
      <c r="S4566" s="4"/>
      <c r="U4566" s="3"/>
      <c r="V4566" s="3"/>
      <c r="W4566" s="3"/>
      <c r="X4566" s="3"/>
      <c r="Y4566" s="3"/>
      <c r="Z4566" s="3"/>
      <c r="AA4566" s="3"/>
      <c r="AB4566" s="3"/>
      <c r="AC4566" s="3"/>
      <c r="AD4566" s="3"/>
      <c r="AE4566" s="3"/>
      <c r="AF4566" s="3"/>
      <c r="AG4566" s="3"/>
      <c r="AH4566" s="3"/>
    </row>
    <row r="4567" spans="1:34" s="5" customFormat="1" ht="11.25" customHeight="1" x14ac:dyDescent="0.2">
      <c r="A4567" s="3" t="s">
        <v>1120</v>
      </c>
      <c r="B4567" s="3"/>
      <c r="C4567" s="2">
        <f>SUM(C4566:C4566)</f>
        <v>0</v>
      </c>
      <c r="D4567" s="2"/>
      <c r="E4567" s="2">
        <f>SUM(E4566:E4566)</f>
        <v>0</v>
      </c>
      <c r="F4567" s="2"/>
      <c r="G4567" s="2">
        <f>SUM(G4566:G4566)</f>
        <v>0</v>
      </c>
      <c r="H4567" s="2"/>
      <c r="I4567" s="2">
        <f>SUM(I4566:I4566)</f>
        <v>0</v>
      </c>
      <c r="J4567" s="2"/>
      <c r="K4567" s="4">
        <f>SUM(K4566:K4566)</f>
        <v>0</v>
      </c>
      <c r="L4567" s="2"/>
      <c r="M4567" s="4">
        <f>SUM(M4566:M4566)</f>
        <v>74000</v>
      </c>
      <c r="N4567" s="2"/>
      <c r="O4567" s="4">
        <f>SUM(O4566:O4566)</f>
        <v>0</v>
      </c>
      <c r="P4567" s="2"/>
      <c r="Q4567" s="4">
        <f>SUM(Q4566:Q4566)</f>
        <v>74000</v>
      </c>
      <c r="R4567" s="3"/>
      <c r="S4567" s="4"/>
      <c r="U4567" s="3"/>
      <c r="V4567" s="3"/>
      <c r="W4567" s="3"/>
      <c r="X4567" s="3"/>
      <c r="Y4567" s="3"/>
      <c r="Z4567" s="3"/>
      <c r="AA4567" s="3"/>
      <c r="AB4567" s="3"/>
      <c r="AC4567" s="3"/>
      <c r="AD4567" s="3"/>
      <c r="AE4567" s="3"/>
      <c r="AF4567" s="3"/>
      <c r="AG4567" s="3"/>
      <c r="AH4567" s="3"/>
    </row>
    <row r="4568" spans="1:34" s="4" customFormat="1" ht="11.25" customHeight="1" x14ac:dyDescent="0.2">
      <c r="A4568" s="3"/>
      <c r="B4568" s="3"/>
      <c r="C4568" s="2"/>
      <c r="D4568" s="2"/>
      <c r="E4568" s="2"/>
      <c r="F4568" s="2"/>
      <c r="G4568" s="2"/>
      <c r="H4568" s="2"/>
      <c r="I4568" s="2"/>
      <c r="J4568" s="2"/>
      <c r="L4568" s="2"/>
      <c r="N4568" s="2"/>
      <c r="P4568" s="2"/>
      <c r="R4568" s="3"/>
      <c r="T4568" s="5"/>
      <c r="U4568" s="3"/>
      <c r="V4568" s="3"/>
      <c r="W4568" s="3"/>
      <c r="X4568" s="3"/>
      <c r="Y4568" s="3"/>
      <c r="Z4568" s="3"/>
      <c r="AA4568" s="3"/>
      <c r="AB4568" s="3"/>
      <c r="AC4568" s="3"/>
      <c r="AD4568" s="3"/>
      <c r="AE4568" s="3"/>
      <c r="AF4568" s="3"/>
      <c r="AG4568" s="3"/>
      <c r="AH4568" s="3"/>
    </row>
    <row r="4569" spans="1:34" s="4" customFormat="1" ht="11.85" customHeight="1" x14ac:dyDescent="0.2">
      <c r="A4569" s="13" t="s">
        <v>228</v>
      </c>
      <c r="B4569" s="3"/>
      <c r="C4569" s="2"/>
      <c r="D4569" s="2"/>
      <c r="E4569" s="2"/>
      <c r="F4569" s="2"/>
      <c r="G4569" s="2"/>
      <c r="H4569" s="2"/>
      <c r="I4569" s="2"/>
      <c r="J4569" s="2"/>
      <c r="L4569" s="2"/>
      <c r="N4569" s="2"/>
      <c r="P4569" s="2"/>
      <c r="R4569" s="3"/>
      <c r="T4569" s="5"/>
      <c r="U4569" s="3"/>
      <c r="V4569" s="3"/>
      <c r="W4569" s="3"/>
      <c r="X4569" s="3"/>
      <c r="Y4569" s="3"/>
      <c r="Z4569" s="3"/>
      <c r="AA4569" s="3"/>
      <c r="AB4569" s="3"/>
      <c r="AC4569" s="3"/>
      <c r="AD4569" s="3"/>
      <c r="AE4569" s="3"/>
      <c r="AF4569" s="3"/>
      <c r="AG4569" s="3"/>
      <c r="AH4569" s="3"/>
    </row>
    <row r="4570" spans="1:34" s="4" customFormat="1" ht="11.85" customHeight="1" x14ac:dyDescent="0.2">
      <c r="A4570" s="3" t="s">
        <v>1781</v>
      </c>
      <c r="B4570" s="3"/>
      <c r="C4570" s="2">
        <v>0</v>
      </c>
      <c r="D4570" s="2"/>
      <c r="E4570" s="2">
        <v>0</v>
      </c>
      <c r="F4570" s="2"/>
      <c r="G4570" s="2">
        <v>0</v>
      </c>
      <c r="H4570" s="2"/>
      <c r="I4570" s="2">
        <v>0</v>
      </c>
      <c r="J4570" s="2"/>
      <c r="K4570" s="4">
        <v>0</v>
      </c>
      <c r="L4570" s="2"/>
      <c r="M4570" s="4">
        <v>0</v>
      </c>
      <c r="N4570" s="2"/>
      <c r="O4570" s="4">
        <v>0</v>
      </c>
      <c r="P4570" s="2"/>
      <c r="Q4570" s="4">
        <f>+M4570+O4570</f>
        <v>0</v>
      </c>
      <c r="R4570" s="3"/>
      <c r="T4570" s="5"/>
      <c r="U4570" s="3"/>
      <c r="V4570" s="3"/>
      <c r="W4570" s="3"/>
      <c r="X4570" s="3"/>
      <c r="Y4570" s="3"/>
      <c r="Z4570" s="3"/>
      <c r="AA4570" s="3"/>
      <c r="AB4570" s="3"/>
      <c r="AC4570" s="3"/>
      <c r="AD4570" s="3"/>
      <c r="AE4570" s="3"/>
      <c r="AF4570" s="3"/>
      <c r="AG4570" s="3"/>
      <c r="AH4570" s="3"/>
    </row>
    <row r="4571" spans="1:34" s="4" customFormat="1" ht="11.85" customHeight="1" x14ac:dyDescent="0.2">
      <c r="A4571" s="3" t="s">
        <v>1782</v>
      </c>
      <c r="B4571" s="3"/>
      <c r="C4571" s="15">
        <v>0</v>
      </c>
      <c r="D4571" s="2"/>
      <c r="E4571" s="15">
        <v>0</v>
      </c>
      <c r="F4571" s="2"/>
      <c r="G4571" s="15">
        <v>0</v>
      </c>
      <c r="H4571" s="2"/>
      <c r="I4571" s="15">
        <v>0</v>
      </c>
      <c r="J4571" s="2"/>
      <c r="K4571" s="16">
        <v>0</v>
      </c>
      <c r="L4571" s="2"/>
      <c r="M4571" s="16">
        <v>73400</v>
      </c>
      <c r="N4571" s="2"/>
      <c r="O4571" s="16">
        <v>0</v>
      </c>
      <c r="P4571" s="2"/>
      <c r="Q4571" s="16">
        <f>+M4571+O4571</f>
        <v>73400</v>
      </c>
      <c r="R4571" s="3"/>
      <c r="T4571" s="5"/>
      <c r="U4571" s="3"/>
      <c r="V4571" s="3"/>
      <c r="W4571" s="3"/>
      <c r="X4571" s="3"/>
      <c r="Y4571" s="3"/>
      <c r="Z4571" s="3"/>
      <c r="AA4571" s="3"/>
      <c r="AB4571" s="3"/>
      <c r="AC4571" s="3"/>
      <c r="AD4571" s="3"/>
      <c r="AE4571" s="3"/>
      <c r="AF4571" s="3"/>
      <c r="AG4571" s="3"/>
      <c r="AH4571" s="3"/>
    </row>
    <row r="4572" spans="1:34" s="4" customFormat="1" ht="11.85" customHeight="1" x14ac:dyDescent="0.2">
      <c r="A4572" s="3" t="s">
        <v>242</v>
      </c>
      <c r="B4572" s="3"/>
      <c r="C4572" s="2">
        <f>SUM(C4570:C4571)</f>
        <v>0</v>
      </c>
      <c r="D4572" s="2"/>
      <c r="E4572" s="2">
        <f>SUM(E4570:E4571)</f>
        <v>0</v>
      </c>
      <c r="F4572" s="2"/>
      <c r="G4572" s="2">
        <f>SUM(G4570:G4571)</f>
        <v>0</v>
      </c>
      <c r="H4572" s="2"/>
      <c r="I4572" s="2">
        <f>SUM(I4570:I4571)</f>
        <v>0</v>
      </c>
      <c r="J4572" s="2"/>
      <c r="K4572" s="4">
        <f>SUM(K4570:K4571)</f>
        <v>0</v>
      </c>
      <c r="L4572" s="2"/>
      <c r="M4572" s="4">
        <f>SUM(M4570:M4571)</f>
        <v>73400</v>
      </c>
      <c r="N4572" s="2"/>
      <c r="O4572" s="4">
        <f>SUM(O4571:O4571)</f>
        <v>0</v>
      </c>
      <c r="P4572" s="2"/>
      <c r="Q4572" s="4">
        <f>SUM(Q4570:Q4571)</f>
        <v>73400</v>
      </c>
      <c r="R4572" s="3"/>
      <c r="T4572" s="5"/>
      <c r="U4572" s="3"/>
      <c r="V4572" s="3"/>
      <c r="W4572" s="3"/>
      <c r="X4572" s="3"/>
      <c r="Y4572" s="3"/>
      <c r="Z4572" s="3"/>
      <c r="AA4572" s="3"/>
      <c r="AB4572" s="3"/>
      <c r="AC4572" s="3"/>
      <c r="AD4572" s="3"/>
      <c r="AE4572" s="3"/>
      <c r="AF4572" s="3"/>
      <c r="AG4572" s="3"/>
      <c r="AH4572" s="3"/>
    </row>
    <row r="4573" spans="1:34" s="4" customFormat="1" ht="11.85" customHeight="1" x14ac:dyDescent="0.2">
      <c r="A4573" s="3"/>
      <c r="B4573" s="3"/>
      <c r="C4573" s="2"/>
      <c r="D4573" s="3"/>
      <c r="E4573" s="2"/>
      <c r="F4573" s="3"/>
      <c r="G4573" s="2"/>
      <c r="H4573" s="3"/>
      <c r="I4573" s="2"/>
      <c r="J4573" s="3"/>
      <c r="L4573" s="3"/>
      <c r="N4573" s="3"/>
      <c r="P4573" s="3"/>
      <c r="R4573" s="3"/>
      <c r="T4573" s="5"/>
      <c r="U4573" s="3"/>
      <c r="V4573" s="3"/>
      <c r="W4573" s="3"/>
      <c r="X4573" s="3"/>
      <c r="Y4573" s="3"/>
      <c r="Z4573" s="3"/>
      <c r="AA4573" s="3"/>
      <c r="AB4573" s="3"/>
      <c r="AC4573" s="3"/>
      <c r="AD4573" s="3"/>
      <c r="AE4573" s="3"/>
      <c r="AF4573" s="3"/>
      <c r="AG4573" s="3"/>
      <c r="AH4573" s="3"/>
    </row>
    <row r="4574" spans="1:34" s="4" customFormat="1" ht="11.25" customHeight="1" thickBot="1" x14ac:dyDescent="0.25">
      <c r="A4574" s="3" t="s">
        <v>254</v>
      </c>
      <c r="B4574" s="3"/>
      <c r="C4574" s="27">
        <f>C4567+C4572</f>
        <v>0</v>
      </c>
      <c r="D4574" s="2"/>
      <c r="E4574" s="27">
        <f>E4567+E4572</f>
        <v>0</v>
      </c>
      <c r="F4574" s="2"/>
      <c r="G4574" s="27">
        <f>G4567+G4572</f>
        <v>0</v>
      </c>
      <c r="H4574" s="2"/>
      <c r="I4574" s="27">
        <f>I4567+I4572</f>
        <v>0</v>
      </c>
      <c r="J4574" s="2"/>
      <c r="K4574" s="28">
        <f>K4567+K4572</f>
        <v>0</v>
      </c>
      <c r="L4574" s="2"/>
      <c r="M4574" s="28">
        <f>M4567+M4572</f>
        <v>147400</v>
      </c>
      <c r="N4574" s="2"/>
      <c r="O4574" s="28">
        <f>O4567+O4572</f>
        <v>0</v>
      </c>
      <c r="P4574" s="2"/>
      <c r="Q4574" s="28">
        <f>Q4567+Q4572</f>
        <v>147400</v>
      </c>
      <c r="R4574" s="3"/>
      <c r="T4574" s="5"/>
      <c r="U4574" s="3"/>
      <c r="V4574" s="3"/>
      <c r="W4574" s="3"/>
      <c r="X4574" s="3"/>
      <c r="Y4574" s="3"/>
      <c r="Z4574" s="3"/>
      <c r="AA4574" s="3"/>
      <c r="AB4574" s="3"/>
      <c r="AC4574" s="3"/>
      <c r="AD4574" s="3"/>
      <c r="AE4574" s="3"/>
      <c r="AF4574" s="3"/>
      <c r="AG4574" s="3"/>
      <c r="AH4574" s="3"/>
    </row>
    <row r="4575" spans="1:34" s="4" customFormat="1" ht="11.25" customHeight="1" thickTop="1" x14ac:dyDescent="0.2">
      <c r="A4575" s="3"/>
      <c r="B4575" s="3"/>
      <c r="C4575" s="2"/>
      <c r="D4575" s="2"/>
      <c r="E4575" s="2"/>
      <c r="F4575" s="2"/>
      <c r="G4575" s="2"/>
      <c r="H4575" s="2"/>
      <c r="I4575" s="2"/>
      <c r="J4575" s="2"/>
      <c r="L4575" s="2"/>
      <c r="N4575" s="2"/>
      <c r="P4575" s="2"/>
      <c r="R4575" s="3"/>
      <c r="T4575" s="5"/>
      <c r="U4575" s="3"/>
      <c r="V4575" s="3"/>
      <c r="W4575" s="3"/>
      <c r="X4575" s="3"/>
      <c r="Y4575" s="3"/>
      <c r="Z4575" s="3"/>
      <c r="AA4575" s="3"/>
      <c r="AB4575" s="3"/>
      <c r="AC4575" s="3"/>
      <c r="AD4575" s="3"/>
      <c r="AE4575" s="3"/>
      <c r="AF4575" s="3"/>
      <c r="AG4575" s="3"/>
      <c r="AH4575" s="3"/>
    </row>
    <row r="4576" spans="1:34" s="4" customFormat="1" ht="11.25" customHeight="1" x14ac:dyDescent="0.2">
      <c r="A4576" s="3"/>
      <c r="B4576" s="3"/>
      <c r="C4576" s="2"/>
      <c r="D4576" s="2"/>
      <c r="E4576" s="2"/>
      <c r="F4576" s="2"/>
      <c r="G4576" s="2"/>
      <c r="H4576" s="2"/>
      <c r="I4576" s="2"/>
      <c r="J4576" s="2"/>
      <c r="L4576" s="2"/>
      <c r="N4576" s="2"/>
      <c r="P4576" s="2"/>
      <c r="R4576" s="3"/>
      <c r="T4576" s="5"/>
      <c r="U4576" s="3"/>
      <c r="V4576" s="3"/>
      <c r="W4576" s="3"/>
      <c r="X4576" s="3"/>
      <c r="Y4576" s="3"/>
      <c r="Z4576" s="3"/>
      <c r="AA4576" s="3"/>
      <c r="AB4576" s="3"/>
      <c r="AC4576" s="3"/>
      <c r="AD4576" s="3"/>
      <c r="AE4576" s="3"/>
      <c r="AF4576" s="3"/>
      <c r="AG4576" s="3"/>
      <c r="AH4576" s="3"/>
    </row>
    <row r="4577" spans="1:34" s="4" customFormat="1" ht="11.25" customHeight="1" x14ac:dyDescent="0.2">
      <c r="A4577" s="3" t="s">
        <v>255</v>
      </c>
      <c r="B4577" s="3"/>
      <c r="C4577" s="2">
        <f>C4561+C4574</f>
        <v>0</v>
      </c>
      <c r="D4577" s="2"/>
      <c r="E4577" s="2">
        <f>E4561+E4574</f>
        <v>0</v>
      </c>
      <c r="F4577" s="2"/>
      <c r="G4577" s="2">
        <f>G4561+G4574</f>
        <v>0</v>
      </c>
      <c r="H4577" s="2"/>
      <c r="I4577" s="2">
        <f>I4561+I4574</f>
        <v>0</v>
      </c>
      <c r="J4577" s="2"/>
      <c r="K4577" s="4">
        <f>K4561+K4574</f>
        <v>0</v>
      </c>
      <c r="L4577" s="2"/>
      <c r="M4577" s="4">
        <f>M4561+M4574</f>
        <v>147400</v>
      </c>
      <c r="N4577" s="2"/>
      <c r="P4577" s="2"/>
      <c r="Q4577" s="4">
        <f>Q4561+Q4574</f>
        <v>147400</v>
      </c>
      <c r="R4577" s="3"/>
      <c r="T4577" s="5"/>
      <c r="U4577" s="3"/>
      <c r="V4577" s="3"/>
      <c r="W4577" s="3"/>
      <c r="X4577" s="3"/>
      <c r="Y4577" s="3"/>
      <c r="Z4577" s="3"/>
      <c r="AA4577" s="3"/>
      <c r="AB4577" s="3"/>
      <c r="AC4577" s="3"/>
      <c r="AD4577" s="3"/>
      <c r="AE4577" s="3"/>
      <c r="AF4577" s="3"/>
      <c r="AG4577" s="3"/>
      <c r="AH4577" s="3"/>
    </row>
    <row r="4578" spans="1:34" s="4" customFormat="1" ht="11.25" customHeight="1" x14ac:dyDescent="0.2">
      <c r="A4578" s="3"/>
      <c r="B4578" s="3"/>
      <c r="C4578" s="2"/>
      <c r="D4578" s="3"/>
      <c r="E4578" s="2"/>
      <c r="F4578" s="3"/>
      <c r="G4578" s="2"/>
      <c r="H4578" s="3"/>
      <c r="I4578" s="2"/>
      <c r="J4578" s="3"/>
      <c r="L4578" s="3"/>
      <c r="N4578" s="3"/>
      <c r="P4578" s="3"/>
      <c r="R4578" s="3"/>
      <c r="T4578" s="5"/>
      <c r="U4578" s="3"/>
      <c r="V4578" s="3"/>
      <c r="W4578" s="3"/>
      <c r="X4578" s="3"/>
      <c r="Y4578" s="3"/>
      <c r="Z4578" s="3"/>
      <c r="AA4578" s="3"/>
      <c r="AB4578" s="3"/>
      <c r="AC4578" s="3"/>
      <c r="AD4578" s="3"/>
      <c r="AE4578" s="3"/>
      <c r="AF4578" s="3"/>
      <c r="AG4578" s="3"/>
      <c r="AH4578" s="3"/>
    </row>
    <row r="4579" spans="1:34" s="4" customFormat="1" ht="11.85" customHeight="1" x14ac:dyDescent="0.2">
      <c r="A4579" s="3"/>
      <c r="B4579" s="3"/>
      <c r="C4579" s="2"/>
      <c r="D4579" s="3"/>
      <c r="E4579" s="2"/>
      <c r="F4579" s="3"/>
      <c r="G4579" s="2"/>
      <c r="H4579" s="3"/>
      <c r="I4579" s="2"/>
      <c r="J4579" s="3"/>
      <c r="L4579" s="3"/>
      <c r="N4579" s="3"/>
      <c r="P4579" s="3"/>
      <c r="R4579" s="3"/>
      <c r="T4579" s="5"/>
      <c r="U4579" s="3"/>
      <c r="V4579" s="3"/>
      <c r="W4579" s="3"/>
      <c r="X4579" s="3"/>
      <c r="Y4579" s="3"/>
      <c r="Z4579" s="3"/>
      <c r="AA4579" s="3"/>
      <c r="AB4579" s="3"/>
      <c r="AC4579" s="3"/>
      <c r="AD4579" s="3"/>
      <c r="AE4579" s="3"/>
      <c r="AF4579" s="3"/>
      <c r="AG4579" s="3"/>
      <c r="AH4579" s="3"/>
    </row>
    <row r="4580" spans="1:34" s="4" customFormat="1" ht="11.85" customHeight="1" x14ac:dyDescent="0.2">
      <c r="A4580" s="3"/>
      <c r="B4580" s="3"/>
      <c r="C4580" s="2"/>
      <c r="D4580" s="3"/>
      <c r="E4580" s="2"/>
      <c r="F4580" s="3"/>
      <c r="G4580" s="2"/>
      <c r="H4580" s="3"/>
      <c r="I4580" s="2"/>
      <c r="J4580" s="3"/>
      <c r="L4580" s="3"/>
      <c r="N4580" s="3"/>
      <c r="P4580" s="3"/>
      <c r="R4580" s="3"/>
      <c r="T4580" s="5"/>
      <c r="U4580" s="3"/>
      <c r="V4580" s="3"/>
      <c r="W4580" s="3"/>
      <c r="X4580" s="3"/>
      <c r="Y4580" s="3"/>
      <c r="Z4580" s="3"/>
      <c r="AA4580" s="3"/>
      <c r="AB4580" s="3"/>
      <c r="AC4580" s="3"/>
      <c r="AD4580" s="3"/>
      <c r="AE4580" s="3"/>
      <c r="AF4580" s="3"/>
      <c r="AG4580" s="3"/>
      <c r="AH4580" s="3"/>
    </row>
    <row r="4581" spans="1:34" s="4" customFormat="1" ht="11.85" customHeight="1" x14ac:dyDescent="0.2">
      <c r="A4581" s="3"/>
      <c r="B4581" s="3"/>
      <c r="C4581" s="2"/>
      <c r="D4581" s="3"/>
      <c r="E4581" s="2"/>
      <c r="F4581" s="3"/>
      <c r="G4581" s="2"/>
      <c r="H4581" s="3"/>
      <c r="I4581" s="2"/>
      <c r="J4581" s="3"/>
      <c r="L4581" s="3"/>
      <c r="N4581" s="3"/>
      <c r="P4581" s="3"/>
      <c r="R4581" s="3"/>
      <c r="T4581" s="5"/>
      <c r="U4581" s="3"/>
      <c r="V4581" s="3"/>
      <c r="W4581" s="3"/>
      <c r="X4581" s="3"/>
      <c r="Y4581" s="3"/>
      <c r="Z4581" s="3"/>
      <c r="AA4581" s="3"/>
      <c r="AB4581" s="3"/>
      <c r="AC4581" s="3"/>
      <c r="AD4581" s="3"/>
      <c r="AE4581" s="3"/>
      <c r="AF4581" s="3"/>
      <c r="AG4581" s="3"/>
      <c r="AH4581" s="3"/>
    </row>
    <row r="4582" spans="1:34" s="4" customFormat="1" ht="11.85" customHeight="1" x14ac:dyDescent="0.2">
      <c r="A4582" s="3"/>
      <c r="B4582" s="3"/>
      <c r="C4582" s="2"/>
      <c r="D4582" s="3"/>
      <c r="E4582" s="2"/>
      <c r="F4582" s="3"/>
      <c r="G4582" s="2"/>
      <c r="H4582" s="3"/>
      <c r="I4582" s="2"/>
      <c r="J4582" s="3"/>
      <c r="L4582" s="3"/>
      <c r="N4582" s="3"/>
      <c r="P4582" s="3"/>
      <c r="R4582" s="3"/>
      <c r="T4582" s="5"/>
      <c r="U4582" s="3"/>
      <c r="V4582" s="3"/>
      <c r="W4582" s="3"/>
      <c r="X4582" s="3"/>
      <c r="Y4582" s="3"/>
      <c r="Z4582" s="3"/>
      <c r="AA4582" s="3"/>
      <c r="AB4582" s="3"/>
      <c r="AC4582" s="3"/>
      <c r="AD4582" s="3"/>
      <c r="AE4582" s="3"/>
      <c r="AF4582" s="3"/>
      <c r="AG4582" s="3"/>
      <c r="AH4582" s="3"/>
    </row>
    <row r="4583" spans="1:34" s="4" customFormat="1" ht="11.85" customHeight="1" x14ac:dyDescent="0.2">
      <c r="A4583" s="3"/>
      <c r="B4583" s="3"/>
      <c r="C4583" s="2"/>
      <c r="D4583" s="3"/>
      <c r="E4583" s="2"/>
      <c r="F4583" s="3"/>
      <c r="G4583" s="2"/>
      <c r="H4583" s="3"/>
      <c r="I4583" s="2"/>
      <c r="J4583" s="3"/>
      <c r="L4583" s="3"/>
      <c r="N4583" s="3"/>
      <c r="P4583" s="3"/>
      <c r="R4583" s="3"/>
      <c r="T4583" s="5"/>
      <c r="U4583" s="3"/>
      <c r="V4583" s="3"/>
      <c r="W4583" s="3"/>
      <c r="X4583" s="3"/>
      <c r="Y4583" s="3"/>
      <c r="Z4583" s="3"/>
      <c r="AA4583" s="3"/>
      <c r="AB4583" s="3"/>
      <c r="AC4583" s="3"/>
      <c r="AD4583" s="3"/>
      <c r="AE4583" s="3"/>
      <c r="AF4583" s="3"/>
      <c r="AG4583" s="3"/>
      <c r="AH4583" s="3"/>
    </row>
    <row r="4584" spans="1:34" s="4" customFormat="1" ht="11.85" customHeight="1" x14ac:dyDescent="0.2">
      <c r="A4584" s="3"/>
      <c r="B4584" s="3"/>
      <c r="C4584" s="2"/>
      <c r="D4584" s="3"/>
      <c r="E4584" s="2"/>
      <c r="F4584" s="3"/>
      <c r="G4584" s="2"/>
      <c r="H4584" s="3"/>
      <c r="I4584" s="2"/>
      <c r="J4584" s="3"/>
      <c r="L4584" s="3"/>
      <c r="N4584" s="3"/>
      <c r="P4584" s="3"/>
      <c r="R4584" s="3"/>
      <c r="T4584" s="5"/>
      <c r="U4584" s="3"/>
      <c r="V4584" s="3"/>
      <c r="W4584" s="3"/>
      <c r="X4584" s="3"/>
      <c r="Y4584" s="3"/>
      <c r="Z4584" s="3"/>
      <c r="AA4584" s="3"/>
      <c r="AB4584" s="3"/>
      <c r="AC4584" s="3"/>
      <c r="AD4584" s="3"/>
      <c r="AE4584" s="3"/>
      <c r="AF4584" s="3"/>
      <c r="AG4584" s="3"/>
      <c r="AH4584" s="3"/>
    </row>
    <row r="4585" spans="1:34" s="4" customFormat="1" ht="11.85" customHeight="1" x14ac:dyDescent="0.2">
      <c r="A4585" s="3"/>
      <c r="B4585" s="3"/>
      <c r="C4585" s="2"/>
      <c r="D4585" s="3"/>
      <c r="E4585" s="2"/>
      <c r="F4585" s="3"/>
      <c r="G4585" s="2"/>
      <c r="H4585" s="3"/>
      <c r="I4585" s="2"/>
      <c r="J4585" s="3"/>
      <c r="L4585" s="3"/>
      <c r="N4585" s="3"/>
      <c r="P4585" s="3"/>
      <c r="R4585" s="3"/>
      <c r="T4585" s="5"/>
      <c r="U4585" s="3"/>
      <c r="V4585" s="3"/>
      <c r="W4585" s="3"/>
      <c r="X4585" s="3"/>
      <c r="Y4585" s="3"/>
      <c r="Z4585" s="3"/>
      <c r="AA4585" s="3"/>
      <c r="AB4585" s="3"/>
      <c r="AC4585" s="3"/>
      <c r="AD4585" s="3"/>
      <c r="AE4585" s="3"/>
      <c r="AF4585" s="3"/>
      <c r="AG4585" s="3"/>
      <c r="AH4585" s="3"/>
    </row>
    <row r="4586" spans="1:34" s="4" customFormat="1" ht="11.85" customHeight="1" x14ac:dyDescent="0.2">
      <c r="A4586" s="3"/>
      <c r="B4586" s="3"/>
      <c r="C4586" s="2"/>
      <c r="D4586" s="3"/>
      <c r="E4586" s="2"/>
      <c r="F4586" s="3"/>
      <c r="G4586" s="2"/>
      <c r="H4586" s="3"/>
      <c r="I4586" s="2"/>
      <c r="J4586" s="3"/>
      <c r="L4586" s="3"/>
      <c r="N4586" s="3"/>
      <c r="P4586" s="3"/>
      <c r="R4586" s="3"/>
      <c r="T4586" s="5"/>
      <c r="U4586" s="3"/>
      <c r="V4586" s="3"/>
      <c r="W4586" s="3"/>
      <c r="X4586" s="3"/>
      <c r="Y4586" s="3"/>
      <c r="Z4586" s="3"/>
      <c r="AA4586" s="3"/>
      <c r="AB4586" s="3"/>
      <c r="AC4586" s="3"/>
      <c r="AD4586" s="3"/>
      <c r="AE4586" s="3"/>
      <c r="AF4586" s="3"/>
      <c r="AG4586" s="3"/>
      <c r="AH4586" s="3"/>
    </row>
    <row r="4587" spans="1:34" s="4" customFormat="1" ht="11.85" customHeight="1" x14ac:dyDescent="0.2">
      <c r="A4587" s="3"/>
      <c r="B4587" s="3"/>
      <c r="C4587" s="2"/>
      <c r="D4587" s="3"/>
      <c r="E4587" s="2"/>
      <c r="F4587" s="3"/>
      <c r="G4587" s="2"/>
      <c r="H4587" s="3"/>
      <c r="I4587" s="2"/>
      <c r="J4587" s="3"/>
      <c r="L4587" s="3"/>
      <c r="N4587" s="3"/>
      <c r="P4587" s="3"/>
      <c r="R4587" s="3"/>
      <c r="T4587" s="5"/>
      <c r="U4587" s="3"/>
      <c r="V4587" s="3"/>
      <c r="W4587" s="3"/>
      <c r="X4587" s="3"/>
      <c r="Y4587" s="3"/>
      <c r="Z4587" s="3"/>
      <c r="AA4587" s="3"/>
      <c r="AB4587" s="3"/>
      <c r="AC4587" s="3"/>
      <c r="AD4587" s="3"/>
      <c r="AE4587" s="3"/>
      <c r="AF4587" s="3"/>
      <c r="AG4587" s="3"/>
      <c r="AH4587" s="3"/>
    </row>
    <row r="4588" spans="1:34" s="4" customFormat="1" ht="11.85" customHeight="1" x14ac:dyDescent="0.2">
      <c r="A4588" s="3"/>
      <c r="B4588" s="3"/>
      <c r="C4588" s="2"/>
      <c r="D4588" s="3"/>
      <c r="E4588" s="2"/>
      <c r="F4588" s="3"/>
      <c r="G4588" s="2"/>
      <c r="H4588" s="3"/>
      <c r="I4588" s="2"/>
      <c r="J4588" s="3"/>
      <c r="L4588" s="3"/>
      <c r="N4588" s="3"/>
      <c r="P4588" s="3"/>
      <c r="R4588" s="3"/>
      <c r="T4588" s="5"/>
      <c r="U4588" s="3"/>
      <c r="V4588" s="3"/>
      <c r="W4588" s="3"/>
      <c r="X4588" s="3"/>
      <c r="Y4588" s="3"/>
      <c r="Z4588" s="3"/>
      <c r="AA4588" s="3"/>
      <c r="AB4588" s="3"/>
      <c r="AC4588" s="3"/>
      <c r="AD4588" s="3"/>
      <c r="AE4588" s="3"/>
      <c r="AF4588" s="3"/>
      <c r="AG4588" s="3"/>
      <c r="AH4588" s="3"/>
    </row>
    <row r="4589" spans="1:34" s="4" customFormat="1" ht="11.85" customHeight="1" x14ac:dyDescent="0.2">
      <c r="A4589" s="3"/>
      <c r="B4589" s="3"/>
      <c r="C4589" s="2"/>
      <c r="D4589" s="3"/>
      <c r="E4589" s="2"/>
      <c r="F4589" s="3"/>
      <c r="G4589" s="2"/>
      <c r="H4589" s="3"/>
      <c r="I4589" s="2"/>
      <c r="J4589" s="3"/>
      <c r="L4589" s="3"/>
      <c r="N4589" s="3"/>
      <c r="P4589" s="3"/>
      <c r="R4589" s="3"/>
      <c r="T4589" s="5"/>
      <c r="U4589" s="3"/>
      <c r="V4589" s="3"/>
      <c r="W4589" s="3"/>
      <c r="X4589" s="3"/>
      <c r="Y4589" s="3"/>
      <c r="Z4589" s="3"/>
      <c r="AA4589" s="3"/>
      <c r="AB4589" s="3"/>
      <c r="AC4589" s="3"/>
      <c r="AD4589" s="3"/>
      <c r="AE4589" s="3"/>
      <c r="AF4589" s="3"/>
      <c r="AG4589" s="3"/>
      <c r="AH4589" s="3"/>
    </row>
    <row r="4590" spans="1:34" s="4" customFormat="1" ht="11.85" customHeight="1" x14ac:dyDescent="0.2">
      <c r="A4590" s="3"/>
      <c r="B4590" s="3"/>
      <c r="C4590" s="2"/>
      <c r="D4590" s="3"/>
      <c r="E4590" s="2"/>
      <c r="F4590" s="3"/>
      <c r="G4590" s="2"/>
      <c r="H4590" s="3"/>
      <c r="I4590" s="2"/>
      <c r="J4590" s="3"/>
      <c r="L4590" s="3"/>
      <c r="N4590" s="3"/>
      <c r="P4590" s="3"/>
      <c r="R4590" s="3"/>
      <c r="T4590" s="5"/>
      <c r="U4590" s="3"/>
      <c r="V4590" s="3"/>
      <c r="W4590" s="3"/>
      <c r="X4590" s="3"/>
      <c r="Y4590" s="3"/>
      <c r="Z4590" s="3"/>
      <c r="AA4590" s="3"/>
      <c r="AB4590" s="3"/>
      <c r="AC4590" s="3"/>
      <c r="AD4590" s="3"/>
      <c r="AE4590" s="3"/>
      <c r="AF4590" s="3"/>
      <c r="AG4590" s="3"/>
      <c r="AH4590" s="3"/>
    </row>
    <row r="4591" spans="1:34" s="4" customFormat="1" ht="11.85" customHeight="1" x14ac:dyDescent="0.2">
      <c r="A4591" s="3"/>
      <c r="B4591" s="3"/>
      <c r="C4591" s="2"/>
      <c r="D4591" s="3"/>
      <c r="E4591" s="2"/>
      <c r="F4591" s="3"/>
      <c r="G4591" s="2"/>
      <c r="H4591" s="3"/>
      <c r="I4591" s="2"/>
      <c r="J4591" s="3"/>
      <c r="L4591" s="3"/>
      <c r="N4591" s="3"/>
      <c r="P4591" s="3"/>
      <c r="R4591" s="3"/>
      <c r="T4591" s="5"/>
      <c r="U4591" s="3"/>
      <c r="V4591" s="3"/>
      <c r="W4591" s="3"/>
      <c r="X4591" s="3"/>
      <c r="Y4591" s="3"/>
      <c r="Z4591" s="3"/>
      <c r="AA4591" s="3"/>
      <c r="AB4591" s="3"/>
      <c r="AC4591" s="3"/>
      <c r="AD4591" s="3"/>
      <c r="AE4591" s="3"/>
      <c r="AF4591" s="3"/>
      <c r="AG4591" s="3"/>
      <c r="AH4591" s="3"/>
    </row>
    <row r="4592" spans="1:34" s="4" customFormat="1" ht="11.85" customHeight="1" x14ac:dyDescent="0.2">
      <c r="A4592" s="3"/>
      <c r="B4592" s="3"/>
      <c r="C4592" s="2"/>
      <c r="D4592" s="3"/>
      <c r="E4592" s="2"/>
      <c r="F4592" s="3"/>
      <c r="G4592" s="2"/>
      <c r="H4592" s="3"/>
      <c r="I4592" s="2"/>
      <c r="J4592" s="3"/>
      <c r="L4592" s="3"/>
      <c r="N4592" s="3"/>
      <c r="P4592" s="3"/>
      <c r="R4592" s="3"/>
      <c r="T4592" s="5"/>
      <c r="U4592" s="3"/>
      <c r="V4592" s="3"/>
      <c r="W4592" s="3"/>
      <c r="X4592" s="3"/>
      <c r="Y4592" s="3"/>
      <c r="Z4592" s="3"/>
      <c r="AA4592" s="3"/>
      <c r="AB4592" s="3"/>
      <c r="AC4592" s="3"/>
      <c r="AD4592" s="3"/>
      <c r="AE4592" s="3"/>
      <c r="AF4592" s="3"/>
      <c r="AG4592" s="3"/>
      <c r="AH4592" s="3"/>
    </row>
    <row r="4593" spans="1:34" s="4" customFormat="1" ht="11.85" customHeight="1" x14ac:dyDescent="0.2">
      <c r="A4593" s="3"/>
      <c r="B4593" s="3"/>
      <c r="C4593" s="2"/>
      <c r="D4593" s="3"/>
      <c r="E4593" s="2"/>
      <c r="F4593" s="3"/>
      <c r="G4593" s="2"/>
      <c r="H4593" s="3"/>
      <c r="I4593" s="2"/>
      <c r="J4593" s="3"/>
      <c r="L4593" s="3"/>
      <c r="N4593" s="3"/>
      <c r="P4593" s="3"/>
      <c r="R4593" s="3"/>
      <c r="T4593" s="5"/>
      <c r="U4593" s="3"/>
      <c r="V4593" s="3"/>
      <c r="W4593" s="3"/>
      <c r="X4593" s="3"/>
      <c r="Y4593" s="3"/>
      <c r="Z4593" s="3"/>
      <c r="AA4593" s="3"/>
      <c r="AB4593" s="3"/>
      <c r="AC4593" s="3"/>
      <c r="AD4593" s="3"/>
      <c r="AE4593" s="3"/>
      <c r="AF4593" s="3"/>
      <c r="AG4593" s="3"/>
      <c r="AH4593" s="3"/>
    </row>
    <row r="4594" spans="1:34" s="4" customFormat="1" ht="11.85" customHeight="1" x14ac:dyDescent="0.2">
      <c r="A4594" s="3"/>
      <c r="B4594" s="3"/>
      <c r="C4594" s="2"/>
      <c r="D4594" s="3"/>
      <c r="E4594" s="2"/>
      <c r="F4594" s="3"/>
      <c r="G4594" s="2"/>
      <c r="H4594" s="3"/>
      <c r="I4594" s="2"/>
      <c r="J4594" s="3"/>
      <c r="L4594" s="3"/>
      <c r="N4594" s="3"/>
      <c r="P4594" s="3"/>
      <c r="R4594" s="3"/>
      <c r="T4594" s="5"/>
      <c r="U4594" s="3"/>
      <c r="V4594" s="3"/>
      <c r="W4594" s="3"/>
      <c r="X4594" s="3"/>
      <c r="Y4594" s="3"/>
      <c r="Z4594" s="3"/>
      <c r="AA4594" s="3"/>
      <c r="AB4594" s="3"/>
      <c r="AC4594" s="3"/>
      <c r="AD4594" s="3"/>
      <c r="AE4594" s="3"/>
      <c r="AF4594" s="3"/>
      <c r="AG4594" s="3"/>
      <c r="AH4594" s="3"/>
    </row>
    <row r="4595" spans="1:34" s="4" customFormat="1" ht="11.85" customHeight="1" x14ac:dyDescent="0.2">
      <c r="A4595" s="1"/>
      <c r="B4595" s="1"/>
      <c r="C4595" s="2"/>
      <c r="D4595" s="3"/>
      <c r="E4595" s="2" t="str">
        <f>$E$1</f>
        <v>CITY OF BRADY</v>
      </c>
      <c r="F4595" s="3"/>
      <c r="G4595" s="2"/>
      <c r="H4595" s="3"/>
      <c r="I4595" s="2"/>
      <c r="J4595" s="3"/>
      <c r="L4595" s="3"/>
      <c r="N4595" s="3"/>
      <c r="P4595" s="3"/>
      <c r="R4595" s="3"/>
      <c r="T4595" s="5"/>
      <c r="U4595" s="3"/>
      <c r="V4595" s="3"/>
      <c r="W4595" s="3"/>
      <c r="X4595" s="3"/>
      <c r="Y4595" s="3"/>
      <c r="Z4595" s="3"/>
      <c r="AA4595" s="3"/>
      <c r="AB4595" s="3"/>
      <c r="AC4595" s="3"/>
      <c r="AD4595" s="3"/>
      <c r="AE4595" s="3"/>
      <c r="AF4595" s="3"/>
      <c r="AG4595" s="3"/>
      <c r="AH4595" s="3"/>
    </row>
    <row r="4596" spans="1:34" s="4" customFormat="1" ht="11.85" customHeight="1" x14ac:dyDescent="0.2">
      <c r="A4596" s="3"/>
      <c r="B4596" s="3"/>
      <c r="C4596" s="2"/>
      <c r="D4596" s="3"/>
      <c r="E4596" s="2" t="str">
        <f>$E$2</f>
        <v>BUDGET REPORT</v>
      </c>
      <c r="F4596" s="3"/>
      <c r="G4596" s="2"/>
      <c r="H4596" s="3"/>
      <c r="I4596" s="2"/>
      <c r="J4596" s="3"/>
      <c r="L4596" s="3"/>
      <c r="N4596" s="3"/>
      <c r="P4596" s="3"/>
      <c r="R4596" s="3"/>
      <c r="T4596" s="5"/>
      <c r="U4596" s="3"/>
      <c r="V4596" s="3"/>
      <c r="W4596" s="3"/>
      <c r="X4596" s="3"/>
      <c r="Y4596" s="3"/>
      <c r="Z4596" s="3"/>
      <c r="AA4596" s="3"/>
      <c r="AB4596" s="3"/>
      <c r="AC4596" s="3"/>
      <c r="AD4596" s="3"/>
      <c r="AE4596" s="3"/>
      <c r="AF4596" s="3"/>
      <c r="AG4596" s="3"/>
      <c r="AH4596" s="3"/>
    </row>
    <row r="4597" spans="1:34" s="4" customFormat="1" ht="11.85" customHeight="1" x14ac:dyDescent="0.2">
      <c r="A4597" s="3"/>
      <c r="B4597" s="3"/>
      <c r="C4597" s="2"/>
      <c r="D4597" s="3"/>
      <c r="E4597" s="2" t="str">
        <f>$E$3</f>
        <v>FISCAL YEAR 2019 - 2020</v>
      </c>
      <c r="F4597" s="3"/>
      <c r="G4597" s="2"/>
      <c r="H4597" s="3"/>
      <c r="I4597" s="2"/>
      <c r="J4597" s="3"/>
      <c r="L4597" s="3"/>
      <c r="N4597" s="3"/>
      <c r="P4597" s="3"/>
      <c r="R4597" s="3"/>
      <c r="T4597" s="5"/>
      <c r="U4597" s="3"/>
      <c r="V4597" s="3"/>
      <c r="W4597" s="3"/>
      <c r="X4597" s="3"/>
      <c r="Y4597" s="3"/>
      <c r="Z4597" s="3"/>
      <c r="AA4597" s="3"/>
      <c r="AB4597" s="3"/>
      <c r="AC4597" s="3"/>
      <c r="AD4597" s="3"/>
      <c r="AE4597" s="3"/>
      <c r="AF4597" s="3"/>
      <c r="AG4597" s="3"/>
      <c r="AH4597" s="3"/>
    </row>
    <row r="4598" spans="1:34" s="4" customFormat="1" ht="11.85" customHeight="1" x14ac:dyDescent="0.2">
      <c r="A4598" s="3" t="s">
        <v>1778</v>
      </c>
      <c r="B4598" s="3"/>
      <c r="C4598" s="2"/>
      <c r="D4598" s="3"/>
      <c r="E4598" s="2"/>
      <c r="F4598" s="3"/>
      <c r="G4598" s="2"/>
      <c r="H4598" s="3"/>
      <c r="I4598" s="2"/>
      <c r="J4598" s="3"/>
      <c r="L4598" s="3"/>
      <c r="N4598" s="3"/>
      <c r="P4598" s="3"/>
      <c r="R4598" s="3"/>
      <c r="T4598" s="5"/>
      <c r="U4598" s="3"/>
      <c r="V4598" s="3"/>
      <c r="W4598" s="3"/>
      <c r="X4598" s="3"/>
      <c r="Y4598" s="3"/>
      <c r="Z4598" s="3"/>
      <c r="AA4598" s="3"/>
      <c r="AB4598" s="3"/>
      <c r="AC4598" s="3"/>
      <c r="AD4598" s="3"/>
      <c r="AE4598" s="3"/>
      <c r="AF4598" s="3"/>
      <c r="AG4598" s="3"/>
      <c r="AH4598" s="3"/>
    </row>
    <row r="4599" spans="1:34" s="4" customFormat="1" ht="11.85" customHeight="1" x14ac:dyDescent="0.2">
      <c r="A4599" s="3" t="s">
        <v>1783</v>
      </c>
      <c r="B4599" s="3"/>
      <c r="C4599" s="2"/>
      <c r="D4599" s="3"/>
      <c r="E4599" s="2"/>
      <c r="F4599" s="3"/>
      <c r="G4599" s="2"/>
      <c r="H4599" s="3"/>
      <c r="I4599" s="2"/>
      <c r="J4599" s="3"/>
      <c r="L4599" s="3"/>
      <c r="N4599" s="3"/>
      <c r="P4599" s="3"/>
      <c r="R4599" s="3"/>
      <c r="T4599" s="5"/>
      <c r="U4599" s="3"/>
      <c r="V4599" s="3"/>
      <c r="W4599" s="3"/>
      <c r="X4599" s="3"/>
      <c r="Y4599" s="3"/>
      <c r="Z4599" s="3"/>
      <c r="AA4599" s="3"/>
      <c r="AB4599" s="3"/>
      <c r="AC4599" s="3"/>
      <c r="AD4599" s="3"/>
      <c r="AE4599" s="3"/>
      <c r="AF4599" s="3"/>
      <c r="AG4599" s="3"/>
      <c r="AH4599" s="3"/>
    </row>
    <row r="4600" spans="1:34" ht="11.85" customHeight="1" x14ac:dyDescent="0.2">
      <c r="I4600" s="55" t="str">
        <f>$I$6</f>
        <v>(----- 2018-2019 ------)</v>
      </c>
      <c r="J4600" s="55"/>
      <c r="K4600" s="55"/>
      <c r="L4600" s="6"/>
      <c r="M4600" s="55" t="str">
        <f>$M$6</f>
        <v>2019-2020</v>
      </c>
      <c r="N4600" s="55"/>
      <c r="O4600" s="55"/>
      <c r="P4600" s="55"/>
      <c r="Q4600" s="55"/>
    </row>
    <row r="4601" spans="1:34" ht="11.85" customHeight="1" x14ac:dyDescent="0.2">
      <c r="C4601" s="7" t="str">
        <f>$C$7</f>
        <v>2015-2016</v>
      </c>
      <c r="D4601" s="6"/>
      <c r="E4601" s="7" t="str">
        <f>$E$7</f>
        <v>2016-2017</v>
      </c>
      <c r="F4601" s="6"/>
      <c r="G4601" s="7" t="str">
        <f>$G$7</f>
        <v>2017-2018</v>
      </c>
      <c r="H4601" s="6"/>
      <c r="I4601" s="7" t="s">
        <v>9</v>
      </c>
      <c r="J4601" s="6"/>
      <c r="K4601" s="8" t="str">
        <f>+$K$7</f>
        <v>PROJECTED</v>
      </c>
      <c r="L4601" s="6"/>
      <c r="M4601" s="8" t="str">
        <f>$M$7</f>
        <v>2019-2020</v>
      </c>
      <c r="N4601" s="6"/>
      <c r="O4601" s="8" t="str">
        <f>$O$7</f>
        <v>2019-2020</v>
      </c>
      <c r="P4601" s="6"/>
      <c r="Q4601" s="8" t="str">
        <f>$Q$7</f>
        <v>APPROVED</v>
      </c>
    </row>
    <row r="4602" spans="1:34" ht="11.85" customHeight="1" x14ac:dyDescent="0.2">
      <c r="A4602" s="9" t="s">
        <v>257</v>
      </c>
      <c r="C4602" s="10" t="s">
        <v>12</v>
      </c>
      <c r="D4602" s="6"/>
      <c r="E4602" s="10" t="s">
        <v>12</v>
      </c>
      <c r="F4602" s="6"/>
      <c r="G4602" s="10" t="s">
        <v>12</v>
      </c>
      <c r="H4602" s="6"/>
      <c r="I4602" s="10" t="s">
        <v>13</v>
      </c>
      <c r="J4602" s="6"/>
      <c r="K4602" s="11" t="s">
        <v>13</v>
      </c>
      <c r="L4602" s="6"/>
      <c r="M4602" s="11" t="str">
        <f>$M$8</f>
        <v>BASE</v>
      </c>
      <c r="N4602" s="6"/>
      <c r="O4602" s="11" t="str">
        <f>$O$8</f>
        <v>SUPPLEMENTAL</v>
      </c>
      <c r="P4602" s="6"/>
      <c r="Q4602" s="11" t="str">
        <f>$Q$8</f>
        <v>BUDGET</v>
      </c>
    </row>
    <row r="4603" spans="1:34" ht="11.85" customHeight="1" x14ac:dyDescent="0.2"/>
    <row r="4604" spans="1:34" ht="11.85" customHeight="1" x14ac:dyDescent="0.2">
      <c r="A4604" s="13" t="s">
        <v>258</v>
      </c>
    </row>
    <row r="4605" spans="1:34" ht="11.85" customHeight="1" x14ac:dyDescent="0.2">
      <c r="A4605" s="3" t="s">
        <v>1784</v>
      </c>
      <c r="C4605" s="2">
        <v>0</v>
      </c>
      <c r="D4605" s="2"/>
      <c r="E4605" s="2">
        <v>0</v>
      </c>
      <c r="F4605" s="2"/>
      <c r="G4605" s="2">
        <v>0</v>
      </c>
      <c r="H4605" s="2"/>
      <c r="I4605" s="2">
        <v>0</v>
      </c>
      <c r="J4605" s="2"/>
      <c r="K4605" s="4">
        <v>0</v>
      </c>
      <c r="L4605" s="2"/>
      <c r="M4605" s="4">
        <v>28687</v>
      </c>
      <c r="N4605" s="2"/>
      <c r="O4605" s="4">
        <v>0</v>
      </c>
      <c r="P4605" s="2"/>
      <c r="Q4605" s="4">
        <f t="shared" ref="Q4605:Q4612" si="125">M4605+O4605</f>
        <v>28687</v>
      </c>
      <c r="T4605" s="14"/>
    </row>
    <row r="4606" spans="1:34" ht="11.85" customHeight="1" x14ac:dyDescent="0.2">
      <c r="A4606" s="3" t="s">
        <v>1785</v>
      </c>
      <c r="C4606" s="2">
        <v>0</v>
      </c>
      <c r="D4606" s="2"/>
      <c r="E4606" s="2">
        <v>0</v>
      </c>
      <c r="F4606" s="2"/>
      <c r="G4606" s="2">
        <v>0</v>
      </c>
      <c r="H4606" s="2"/>
      <c r="I4606" s="2">
        <v>0</v>
      </c>
      <c r="J4606" s="2"/>
      <c r="K4606" s="4">
        <v>0</v>
      </c>
      <c r="L4606" s="2"/>
      <c r="M4606" s="4">
        <v>0</v>
      </c>
      <c r="N4606" s="2"/>
      <c r="O4606" s="4">
        <v>0</v>
      </c>
      <c r="P4606" s="2"/>
      <c r="Q4606" s="4">
        <f t="shared" si="125"/>
        <v>0</v>
      </c>
      <c r="T4606" s="14"/>
    </row>
    <row r="4607" spans="1:34" ht="11.85" customHeight="1" x14ac:dyDescent="0.2">
      <c r="A4607" s="3" t="s">
        <v>1786</v>
      </c>
      <c r="C4607" s="2">
        <v>0</v>
      </c>
      <c r="D4607" s="2"/>
      <c r="E4607" s="2">
        <v>0</v>
      </c>
      <c r="F4607" s="2"/>
      <c r="G4607" s="2">
        <v>0</v>
      </c>
      <c r="H4607" s="2"/>
      <c r="I4607" s="2">
        <v>0</v>
      </c>
      <c r="J4607" s="2"/>
      <c r="K4607" s="4">
        <v>0</v>
      </c>
      <c r="L4607" s="2"/>
      <c r="M4607" s="4">
        <v>600</v>
      </c>
      <c r="N4607" s="2"/>
      <c r="O4607" s="4">
        <v>0</v>
      </c>
      <c r="P4607" s="2"/>
      <c r="Q4607" s="4">
        <f t="shared" si="125"/>
        <v>600</v>
      </c>
      <c r="T4607" s="14"/>
    </row>
    <row r="4608" spans="1:34" ht="11.85" customHeight="1" x14ac:dyDescent="0.2">
      <c r="A4608" s="3" t="s">
        <v>1787</v>
      </c>
      <c r="C4608" s="2">
        <v>0</v>
      </c>
      <c r="D4608" s="2"/>
      <c r="E4608" s="2">
        <v>0</v>
      </c>
      <c r="F4608" s="2"/>
      <c r="G4608" s="2">
        <v>0</v>
      </c>
      <c r="H4608" s="2"/>
      <c r="I4608" s="2">
        <v>0</v>
      </c>
      <c r="J4608" s="2"/>
      <c r="K4608" s="4">
        <v>0</v>
      </c>
      <c r="L4608" s="2"/>
      <c r="M4608" s="4">
        <v>12060</v>
      </c>
      <c r="N4608" s="2"/>
      <c r="O4608" s="4">
        <v>0</v>
      </c>
      <c r="P4608" s="2"/>
      <c r="Q4608" s="4">
        <f t="shared" si="125"/>
        <v>12060</v>
      </c>
      <c r="T4608" s="14"/>
    </row>
    <row r="4609" spans="1:21" ht="11.85" customHeight="1" x14ac:dyDescent="0.2">
      <c r="A4609" s="3" t="s">
        <v>1788</v>
      </c>
      <c r="C4609" s="2">
        <v>0</v>
      </c>
      <c r="D4609" s="2"/>
      <c r="E4609" s="2">
        <v>0</v>
      </c>
      <c r="F4609" s="2"/>
      <c r="G4609" s="2">
        <v>0</v>
      </c>
      <c r="H4609" s="2"/>
      <c r="I4609" s="2">
        <v>0</v>
      </c>
      <c r="J4609" s="2"/>
      <c r="K4609" s="4">
        <v>0</v>
      </c>
      <c r="L4609" s="2"/>
      <c r="M4609" s="4">
        <v>2922</v>
      </c>
      <c r="N4609" s="2"/>
      <c r="O4609" s="4">
        <v>0</v>
      </c>
      <c r="P4609" s="2"/>
      <c r="Q4609" s="4">
        <f t="shared" si="125"/>
        <v>2922</v>
      </c>
      <c r="T4609" s="14"/>
    </row>
    <row r="4610" spans="1:21" ht="11.85" customHeight="1" x14ac:dyDescent="0.2">
      <c r="A4610" s="3" t="s">
        <v>1789</v>
      </c>
      <c r="C4610" s="2">
        <v>0</v>
      </c>
      <c r="D4610" s="2"/>
      <c r="E4610" s="2">
        <v>0</v>
      </c>
      <c r="F4610" s="2"/>
      <c r="G4610" s="2">
        <v>0</v>
      </c>
      <c r="H4610" s="2"/>
      <c r="I4610" s="2">
        <v>0</v>
      </c>
      <c r="J4610" s="2"/>
      <c r="K4610" s="4">
        <v>0</v>
      </c>
      <c r="L4610" s="2"/>
      <c r="M4610" s="4">
        <v>921</v>
      </c>
      <c r="N4610" s="2"/>
      <c r="O4610" s="4">
        <v>0</v>
      </c>
      <c r="P4610" s="2"/>
      <c r="Q4610" s="4">
        <f t="shared" si="125"/>
        <v>921</v>
      </c>
      <c r="T4610" s="14"/>
    </row>
    <row r="4611" spans="1:21" ht="11.85" customHeight="1" x14ac:dyDescent="0.2">
      <c r="A4611" s="3" t="s">
        <v>1790</v>
      </c>
      <c r="C4611" s="2">
        <v>0</v>
      </c>
      <c r="D4611" s="2"/>
      <c r="E4611" s="2">
        <v>0</v>
      </c>
      <c r="F4611" s="2"/>
      <c r="G4611" s="2">
        <v>0</v>
      </c>
      <c r="H4611" s="2"/>
      <c r="I4611" s="2">
        <v>0</v>
      </c>
      <c r="J4611" s="2"/>
      <c r="K4611" s="4">
        <v>0</v>
      </c>
      <c r="L4611" s="2"/>
      <c r="M4611" s="4">
        <v>113</v>
      </c>
      <c r="N4611" s="2"/>
      <c r="O4611" s="4">
        <v>0</v>
      </c>
      <c r="P4611" s="2"/>
      <c r="Q4611" s="4">
        <f t="shared" si="125"/>
        <v>113</v>
      </c>
      <c r="T4611" s="14"/>
    </row>
    <row r="4612" spans="1:21" ht="11.85" customHeight="1" x14ac:dyDescent="0.2">
      <c r="A4612" s="3" t="s">
        <v>1791</v>
      </c>
      <c r="C4612" s="15">
        <v>0</v>
      </c>
      <c r="D4612" s="2"/>
      <c r="E4612" s="15">
        <v>0</v>
      </c>
      <c r="F4612" s="2"/>
      <c r="G4612" s="15">
        <v>0</v>
      </c>
      <c r="H4612" s="2"/>
      <c r="I4612" s="15">
        <v>0</v>
      </c>
      <c r="J4612" s="2"/>
      <c r="K4612" s="16">
        <v>0</v>
      </c>
      <c r="L4612" s="2"/>
      <c r="M4612" s="16">
        <v>2238</v>
      </c>
      <c r="N4612" s="2"/>
      <c r="O4612" s="16">
        <v>0</v>
      </c>
      <c r="P4612" s="2"/>
      <c r="Q4612" s="16">
        <f t="shared" si="125"/>
        <v>2238</v>
      </c>
      <c r="T4612" s="14"/>
    </row>
    <row r="4613" spans="1:21" ht="11.85" customHeight="1" x14ac:dyDescent="0.2">
      <c r="A4613" s="3" t="s">
        <v>269</v>
      </c>
      <c r="C4613" s="2">
        <f>SUM(C4605:C4612)</f>
        <v>0</v>
      </c>
      <c r="D4613" s="2"/>
      <c r="E4613" s="2">
        <f>SUM(E4605:E4612)</f>
        <v>0</v>
      </c>
      <c r="F4613" s="2"/>
      <c r="G4613" s="2">
        <f>SUM(G4605:G4612)</f>
        <v>0</v>
      </c>
      <c r="H4613" s="2"/>
      <c r="I4613" s="2">
        <f>SUM(I4605:I4612)</f>
        <v>0</v>
      </c>
      <c r="J4613" s="2"/>
      <c r="K4613" s="4">
        <f>SUM(K4605:K4612)</f>
        <v>0</v>
      </c>
      <c r="L4613" s="2"/>
      <c r="M4613" s="4">
        <f>SUM(M4605:M4612)</f>
        <v>47541</v>
      </c>
      <c r="N4613" s="2"/>
      <c r="O4613" s="4">
        <f>SUM(O4605:O4612)</f>
        <v>0</v>
      </c>
      <c r="P4613" s="2"/>
      <c r="Q4613" s="4">
        <f>SUM(Q4605:Q4612)</f>
        <v>47541</v>
      </c>
      <c r="R4613" s="2"/>
      <c r="U4613" s="2"/>
    </row>
    <row r="4614" spans="1:21" ht="11.85" customHeight="1" x14ac:dyDescent="0.2"/>
    <row r="4615" spans="1:21" ht="11.85" customHeight="1" x14ac:dyDescent="0.2">
      <c r="A4615" s="13" t="s">
        <v>270</v>
      </c>
      <c r="D4615" s="2"/>
      <c r="F4615" s="2"/>
      <c r="H4615" s="2"/>
      <c r="J4615" s="2"/>
      <c r="L4615" s="2"/>
      <c r="N4615" s="2"/>
      <c r="P4615" s="2"/>
    </row>
    <row r="4616" spans="1:21" ht="11.85" customHeight="1" x14ac:dyDescent="0.2">
      <c r="A4616" s="3" t="s">
        <v>1792</v>
      </c>
      <c r="C4616" s="15">
        <v>0</v>
      </c>
      <c r="D4616" s="2"/>
      <c r="E4616" s="15">
        <v>0</v>
      </c>
      <c r="F4616" s="2"/>
      <c r="G4616" s="15">
        <v>0</v>
      </c>
      <c r="H4616" s="2"/>
      <c r="I4616" s="15">
        <v>0</v>
      </c>
      <c r="J4616" s="2"/>
      <c r="K4616" s="16">
        <v>0</v>
      </c>
      <c r="L4616" s="2"/>
      <c r="M4616" s="16">
        <v>5000</v>
      </c>
      <c r="N4616" s="2"/>
      <c r="O4616" s="16">
        <v>0</v>
      </c>
      <c r="P4616" s="2"/>
      <c r="Q4616" s="16">
        <f>+M4616+O4616</f>
        <v>5000</v>
      </c>
    </row>
    <row r="4617" spans="1:21" ht="11.85" customHeight="1" x14ac:dyDescent="0.2">
      <c r="A4617" s="3" t="s">
        <v>287</v>
      </c>
      <c r="C4617" s="2">
        <f>+C4616</f>
        <v>0</v>
      </c>
      <c r="D4617" s="2"/>
      <c r="E4617" s="2">
        <f>+E4616</f>
        <v>0</v>
      </c>
      <c r="F4617" s="2"/>
      <c r="G4617" s="2">
        <f>+G4616</f>
        <v>0</v>
      </c>
      <c r="H4617" s="2"/>
      <c r="I4617" s="2">
        <f>+I4616</f>
        <v>0</v>
      </c>
      <c r="J4617" s="2"/>
      <c r="K4617" s="4">
        <f>+K4616</f>
        <v>0</v>
      </c>
      <c r="L4617" s="2"/>
      <c r="M4617" s="4">
        <f>+M4616</f>
        <v>5000</v>
      </c>
      <c r="N4617" s="2"/>
      <c r="O4617" s="4">
        <f>+O4616</f>
        <v>0</v>
      </c>
      <c r="P4617" s="2"/>
      <c r="Q4617" s="4">
        <f>+Q4616</f>
        <v>5000</v>
      </c>
    </row>
    <row r="4618" spans="1:21" ht="11.85" customHeight="1" x14ac:dyDescent="0.2"/>
    <row r="4619" spans="1:21" ht="11.85" customHeight="1" x14ac:dyDescent="0.2">
      <c r="A4619" s="13" t="s">
        <v>288</v>
      </c>
      <c r="D4619" s="2"/>
      <c r="F4619" s="2"/>
      <c r="H4619" s="2"/>
      <c r="J4619" s="2"/>
      <c r="L4619" s="2"/>
      <c r="N4619" s="2"/>
      <c r="P4619" s="2"/>
    </row>
    <row r="4620" spans="1:21" ht="11.85" customHeight="1" x14ac:dyDescent="0.2">
      <c r="A4620" s="3" t="s">
        <v>1793</v>
      </c>
      <c r="C4620" s="2">
        <v>0</v>
      </c>
      <c r="D4620" s="2"/>
      <c r="E4620" s="2">
        <v>0</v>
      </c>
      <c r="F4620" s="2"/>
      <c r="G4620" s="2">
        <v>0</v>
      </c>
      <c r="H4620" s="2"/>
      <c r="I4620" s="2">
        <v>0</v>
      </c>
      <c r="J4620" s="2"/>
      <c r="K4620" s="4">
        <v>0</v>
      </c>
      <c r="L4620" s="2"/>
      <c r="M4620" s="4">
        <v>250</v>
      </c>
      <c r="N4620" s="2"/>
      <c r="O4620" s="4">
        <v>0</v>
      </c>
      <c r="P4620" s="2"/>
      <c r="Q4620" s="4">
        <f>+M4620+O4620</f>
        <v>250</v>
      </c>
    </row>
    <row r="4621" spans="1:21" ht="11.85" customHeight="1" x14ac:dyDescent="0.2">
      <c r="A4621" s="3" t="s">
        <v>1794</v>
      </c>
      <c r="C4621" s="2">
        <v>0</v>
      </c>
      <c r="D4621" s="2"/>
      <c r="E4621" s="2">
        <v>0</v>
      </c>
      <c r="F4621" s="2"/>
      <c r="G4621" s="2">
        <v>0</v>
      </c>
      <c r="H4621" s="2"/>
      <c r="I4621" s="2">
        <v>0</v>
      </c>
      <c r="J4621" s="2"/>
      <c r="K4621" s="4">
        <v>0</v>
      </c>
      <c r="L4621" s="2"/>
      <c r="M4621" s="4">
        <v>1800</v>
      </c>
      <c r="N4621" s="2"/>
      <c r="O4621" s="4">
        <v>0</v>
      </c>
      <c r="P4621" s="2"/>
      <c r="Q4621" s="4">
        <f t="shared" ref="Q4621:Q4630" si="126">+M4621+O4621</f>
        <v>1800</v>
      </c>
    </row>
    <row r="4622" spans="1:21" ht="11.85" customHeight="1" x14ac:dyDescent="0.2">
      <c r="A4622" s="3" t="s">
        <v>1795</v>
      </c>
      <c r="C4622" s="2">
        <v>0</v>
      </c>
      <c r="D4622" s="2"/>
      <c r="E4622" s="2">
        <v>0</v>
      </c>
      <c r="F4622" s="2"/>
      <c r="G4622" s="2">
        <v>0</v>
      </c>
      <c r="H4622" s="2"/>
      <c r="I4622" s="2">
        <v>0</v>
      </c>
      <c r="J4622" s="2"/>
      <c r="K4622" s="4">
        <v>0</v>
      </c>
      <c r="L4622" s="2"/>
      <c r="M4622" s="4">
        <v>500</v>
      </c>
      <c r="N4622" s="2"/>
      <c r="O4622" s="4">
        <v>0</v>
      </c>
      <c r="P4622" s="2"/>
      <c r="Q4622" s="4">
        <f t="shared" si="126"/>
        <v>500</v>
      </c>
    </row>
    <row r="4623" spans="1:21" ht="11.85" customHeight="1" x14ac:dyDescent="0.2">
      <c r="A4623" s="3" t="s">
        <v>1796</v>
      </c>
      <c r="C4623" s="2">
        <v>0</v>
      </c>
      <c r="D4623" s="2"/>
      <c r="E4623" s="2">
        <v>0</v>
      </c>
      <c r="F4623" s="2"/>
      <c r="G4623" s="2">
        <v>0</v>
      </c>
      <c r="H4623" s="2"/>
      <c r="I4623" s="2">
        <v>0</v>
      </c>
      <c r="J4623" s="2"/>
      <c r="K4623" s="4">
        <v>0</v>
      </c>
      <c r="L4623" s="2"/>
      <c r="M4623" s="4">
        <v>5000</v>
      </c>
      <c r="N4623" s="2"/>
      <c r="O4623" s="4">
        <v>0</v>
      </c>
      <c r="P4623" s="2"/>
      <c r="Q4623" s="4">
        <f t="shared" si="126"/>
        <v>5000</v>
      </c>
    </row>
    <row r="4624" spans="1:21" ht="11.85" customHeight="1" x14ac:dyDescent="0.2">
      <c r="A4624" s="3" t="s">
        <v>1797</v>
      </c>
      <c r="C4624" s="2">
        <v>0</v>
      </c>
      <c r="D4624" s="2"/>
      <c r="E4624" s="2">
        <v>0</v>
      </c>
      <c r="F4624" s="2"/>
      <c r="G4624" s="2">
        <v>0</v>
      </c>
      <c r="H4624" s="2"/>
      <c r="I4624" s="2">
        <v>0</v>
      </c>
      <c r="J4624" s="2"/>
      <c r="K4624" s="4">
        <v>0</v>
      </c>
      <c r="L4624" s="2"/>
      <c r="M4624" s="4">
        <v>2000</v>
      </c>
      <c r="N4624" s="2"/>
      <c r="O4624" s="4">
        <v>0</v>
      </c>
      <c r="P4624" s="2"/>
      <c r="Q4624" s="4">
        <f t="shared" si="126"/>
        <v>2000</v>
      </c>
    </row>
    <row r="4625" spans="1:22" ht="11.85" customHeight="1" x14ac:dyDescent="0.2">
      <c r="A4625" s="3" t="s">
        <v>1798</v>
      </c>
      <c r="C4625" s="2">
        <v>0</v>
      </c>
      <c r="D4625" s="2"/>
      <c r="E4625" s="2">
        <v>0</v>
      </c>
      <c r="F4625" s="2"/>
      <c r="G4625" s="2">
        <v>0</v>
      </c>
      <c r="H4625" s="2"/>
      <c r="I4625" s="2">
        <v>0</v>
      </c>
      <c r="J4625" s="2"/>
      <c r="K4625" s="4">
        <v>0</v>
      </c>
      <c r="L4625" s="2"/>
      <c r="M4625" s="4">
        <v>7600</v>
      </c>
      <c r="N4625" s="2"/>
      <c r="O4625" s="4">
        <v>0</v>
      </c>
      <c r="P4625" s="2"/>
      <c r="Q4625" s="4">
        <f t="shared" si="126"/>
        <v>7600</v>
      </c>
    </row>
    <row r="4626" spans="1:22" ht="11.85" customHeight="1" x14ac:dyDescent="0.2">
      <c r="A4626" s="3" t="s">
        <v>1799</v>
      </c>
      <c r="C4626" s="2">
        <v>0</v>
      </c>
      <c r="D4626" s="2"/>
      <c r="E4626" s="2">
        <v>0</v>
      </c>
      <c r="F4626" s="2"/>
      <c r="G4626" s="2">
        <v>0</v>
      </c>
      <c r="H4626" s="2"/>
      <c r="I4626" s="2">
        <v>0</v>
      </c>
      <c r="J4626" s="2"/>
      <c r="K4626" s="4">
        <v>0</v>
      </c>
      <c r="L4626" s="2"/>
      <c r="M4626" s="4">
        <v>1000</v>
      </c>
      <c r="N4626" s="2"/>
      <c r="O4626" s="4">
        <v>0</v>
      </c>
      <c r="P4626" s="2"/>
      <c r="Q4626" s="4">
        <f t="shared" si="126"/>
        <v>1000</v>
      </c>
    </row>
    <row r="4627" spans="1:22" ht="11.85" customHeight="1" x14ac:dyDescent="0.2">
      <c r="A4627" s="3" t="s">
        <v>1800</v>
      </c>
      <c r="C4627" s="2">
        <v>0</v>
      </c>
      <c r="D4627" s="2"/>
      <c r="E4627" s="2">
        <v>0</v>
      </c>
      <c r="F4627" s="2"/>
      <c r="G4627" s="2">
        <v>0</v>
      </c>
      <c r="H4627" s="2"/>
      <c r="I4627" s="2">
        <v>0</v>
      </c>
      <c r="J4627" s="2"/>
      <c r="K4627" s="4">
        <v>0</v>
      </c>
      <c r="L4627" s="2"/>
      <c r="M4627" s="4">
        <v>200</v>
      </c>
      <c r="N4627" s="2"/>
      <c r="O4627" s="4">
        <v>0</v>
      </c>
      <c r="P4627" s="2"/>
      <c r="Q4627" s="4">
        <f t="shared" si="126"/>
        <v>200</v>
      </c>
    </row>
    <row r="4628" spans="1:22" ht="11.85" customHeight="1" x14ac:dyDescent="0.2">
      <c r="A4628" s="3" t="s">
        <v>1801</v>
      </c>
      <c r="C4628" s="2">
        <v>0</v>
      </c>
      <c r="D4628" s="2"/>
      <c r="E4628" s="2">
        <v>0</v>
      </c>
      <c r="F4628" s="2"/>
      <c r="G4628" s="2">
        <v>0</v>
      </c>
      <c r="H4628" s="2"/>
      <c r="I4628" s="2">
        <v>0</v>
      </c>
      <c r="J4628" s="2"/>
      <c r="K4628" s="4">
        <v>0</v>
      </c>
      <c r="L4628" s="2"/>
      <c r="M4628" s="4">
        <v>5000</v>
      </c>
      <c r="N4628" s="2"/>
      <c r="O4628" s="4">
        <v>0</v>
      </c>
      <c r="P4628" s="2"/>
      <c r="Q4628" s="4">
        <f t="shared" si="126"/>
        <v>5000</v>
      </c>
    </row>
    <row r="4629" spans="1:22" ht="11.85" customHeight="1" x14ac:dyDescent="0.2">
      <c r="A4629" s="3" t="s">
        <v>1802</v>
      </c>
      <c r="C4629" s="2">
        <v>0</v>
      </c>
      <c r="D4629" s="2"/>
      <c r="E4629" s="2">
        <v>0</v>
      </c>
      <c r="F4629" s="2"/>
      <c r="G4629" s="2">
        <v>0</v>
      </c>
      <c r="H4629" s="2"/>
      <c r="I4629" s="2">
        <v>0</v>
      </c>
      <c r="J4629" s="2"/>
      <c r="K4629" s="4">
        <v>0</v>
      </c>
      <c r="L4629" s="2"/>
      <c r="M4629" s="4">
        <v>500</v>
      </c>
      <c r="N4629" s="2"/>
      <c r="O4629" s="4">
        <v>0</v>
      </c>
      <c r="P4629" s="2"/>
      <c r="Q4629" s="4">
        <f t="shared" si="126"/>
        <v>500</v>
      </c>
    </row>
    <row r="4630" spans="1:22" ht="11.85" customHeight="1" x14ac:dyDescent="0.2">
      <c r="A4630" s="3" t="s">
        <v>1803</v>
      </c>
      <c r="C4630" s="2">
        <v>0</v>
      </c>
      <c r="D4630" s="2"/>
      <c r="E4630" s="2">
        <v>0</v>
      </c>
      <c r="F4630" s="2"/>
      <c r="G4630" s="2">
        <v>0</v>
      </c>
      <c r="H4630" s="2"/>
      <c r="I4630" s="2">
        <v>0</v>
      </c>
      <c r="J4630" s="2"/>
      <c r="K4630" s="4">
        <v>0</v>
      </c>
      <c r="L4630" s="2"/>
      <c r="M4630" s="4">
        <v>1500</v>
      </c>
      <c r="N4630" s="2"/>
      <c r="O4630" s="4">
        <v>0</v>
      </c>
      <c r="P4630" s="2"/>
      <c r="Q4630" s="4">
        <f t="shared" si="126"/>
        <v>1500</v>
      </c>
    </row>
    <row r="4631" spans="1:22" ht="11.85" customHeight="1" x14ac:dyDescent="0.2">
      <c r="A4631" s="3" t="s">
        <v>1804</v>
      </c>
      <c r="C4631" s="15">
        <v>0</v>
      </c>
      <c r="D4631" s="2"/>
      <c r="E4631" s="15">
        <v>0</v>
      </c>
      <c r="F4631" s="2"/>
      <c r="G4631" s="15">
        <v>0</v>
      </c>
      <c r="H4631" s="2"/>
      <c r="I4631" s="15">
        <v>0</v>
      </c>
      <c r="J4631" s="2"/>
      <c r="K4631" s="16">
        <v>0</v>
      </c>
      <c r="L4631" s="2"/>
      <c r="M4631" s="16">
        <v>2980</v>
      </c>
      <c r="N4631" s="2"/>
      <c r="O4631" s="16">
        <v>0</v>
      </c>
      <c r="P4631" s="2"/>
      <c r="Q4631" s="16">
        <f>M4631+O4631</f>
        <v>2980</v>
      </c>
      <c r="T4631" s="14"/>
      <c r="V4631" s="15"/>
    </row>
    <row r="4632" spans="1:22" ht="11.85" customHeight="1" x14ac:dyDescent="0.2">
      <c r="A4632" s="3" t="s">
        <v>310</v>
      </c>
      <c r="C4632" s="2">
        <f>SUM(C4620:C4631)</f>
        <v>0</v>
      </c>
      <c r="D4632" s="2"/>
      <c r="E4632" s="2">
        <f>SUM(E4620:E4631)</f>
        <v>0</v>
      </c>
      <c r="F4632" s="2"/>
      <c r="G4632" s="2">
        <f>SUM(G4620:G4631)</f>
        <v>0</v>
      </c>
      <c r="H4632" s="2"/>
      <c r="I4632" s="2">
        <f>SUM(I4620:I4631)</f>
        <v>0</v>
      </c>
      <c r="J4632" s="2"/>
      <c r="K4632" s="2">
        <f>SUM(K4620:K4631)</f>
        <v>0</v>
      </c>
      <c r="L4632" s="2"/>
      <c r="M4632" s="44">
        <f>SUM(M4620:M4631)</f>
        <v>28330</v>
      </c>
      <c r="N4632" s="2"/>
      <c r="O4632" s="44">
        <f>SUM(O4620:O4631)</f>
        <v>0</v>
      </c>
      <c r="P4632" s="2"/>
      <c r="Q4632" s="44">
        <f>SUM(Q4620:Q4631)</f>
        <v>28330</v>
      </c>
    </row>
    <row r="4633" spans="1:22" ht="11.85" customHeight="1" x14ac:dyDescent="0.2">
      <c r="D4633" s="2"/>
      <c r="F4633" s="2"/>
      <c r="H4633" s="2"/>
      <c r="J4633" s="2"/>
      <c r="L4633" s="2"/>
      <c r="N4633" s="2"/>
      <c r="P4633" s="2"/>
    </row>
    <row r="4634" spans="1:22" ht="11.85" customHeight="1" x14ac:dyDescent="0.2">
      <c r="A4634" s="3" t="s">
        <v>1805</v>
      </c>
      <c r="C4634" s="20">
        <v>0</v>
      </c>
      <c r="D4634" s="2"/>
      <c r="E4634" s="20">
        <v>0</v>
      </c>
      <c r="F4634" s="2"/>
      <c r="G4634" s="20">
        <v>0</v>
      </c>
      <c r="H4634" s="2"/>
      <c r="I4634" s="20">
        <v>0</v>
      </c>
      <c r="J4634" s="2"/>
      <c r="K4634" s="21">
        <v>0</v>
      </c>
      <c r="L4634" s="2"/>
      <c r="M4634" s="21">
        <v>0</v>
      </c>
      <c r="N4634" s="2"/>
      <c r="O4634" s="21">
        <v>0</v>
      </c>
      <c r="P4634" s="2"/>
      <c r="Q4634" s="21">
        <f>M4634+O4634</f>
        <v>0</v>
      </c>
      <c r="T4634" s="14"/>
    </row>
    <row r="4635" spans="1:22" ht="11.85" customHeight="1" x14ac:dyDescent="0.2">
      <c r="A4635" s="3" t="s">
        <v>1806</v>
      </c>
      <c r="C4635" s="15">
        <v>0</v>
      </c>
      <c r="D4635" s="2"/>
      <c r="E4635" s="15">
        <v>0</v>
      </c>
      <c r="F4635" s="2"/>
      <c r="G4635" s="15">
        <v>0</v>
      </c>
      <c r="H4635" s="2"/>
      <c r="I4635" s="15">
        <v>0</v>
      </c>
      <c r="J4635" s="2"/>
      <c r="K4635" s="16">
        <v>0</v>
      </c>
      <c r="L4635" s="2"/>
      <c r="M4635" s="16">
        <v>0</v>
      </c>
      <c r="N4635" s="2"/>
      <c r="O4635" s="16">
        <v>10000</v>
      </c>
      <c r="P4635" s="2"/>
      <c r="Q4635" s="16">
        <f>M4635+O4635</f>
        <v>10000</v>
      </c>
      <c r="T4635" s="14"/>
    </row>
    <row r="4636" spans="1:22" ht="11.85" customHeight="1" x14ac:dyDescent="0.2">
      <c r="A4636" s="3" t="s">
        <v>313</v>
      </c>
      <c r="C4636" s="2">
        <f>SUM(C4634:C4635)</f>
        <v>0</v>
      </c>
      <c r="D4636" s="2"/>
      <c r="E4636" s="2">
        <f>SUM(E4634:E4635)</f>
        <v>0</v>
      </c>
      <c r="F4636" s="2"/>
      <c r="G4636" s="2">
        <f>SUM(G4634:G4635)</f>
        <v>0</v>
      </c>
      <c r="H4636" s="2"/>
      <c r="I4636" s="2">
        <f>SUM(I4634:I4635)</f>
        <v>0</v>
      </c>
      <c r="J4636" s="2"/>
      <c r="K4636" s="4">
        <f>SUM(K4634:K4635)</f>
        <v>0</v>
      </c>
      <c r="L4636" s="2"/>
      <c r="M4636" s="4">
        <f>SUM(M4634:M4635)</f>
        <v>0</v>
      </c>
      <c r="N4636" s="2"/>
      <c r="O4636" s="4">
        <f>SUM(O4634:O4635)</f>
        <v>10000</v>
      </c>
      <c r="P4636" s="2"/>
      <c r="Q4636" s="4">
        <f>SUM(Q4634:Q4635)</f>
        <v>10000</v>
      </c>
      <c r="T4636" s="14"/>
    </row>
    <row r="4637" spans="1:22" ht="11.85" customHeight="1" x14ac:dyDescent="0.2">
      <c r="D4637" s="2"/>
      <c r="F4637" s="2"/>
      <c r="H4637" s="2"/>
      <c r="J4637" s="2"/>
      <c r="L4637" s="2"/>
      <c r="N4637" s="2"/>
      <c r="P4637" s="2"/>
    </row>
    <row r="4638" spans="1:22" ht="11.85" customHeight="1" x14ac:dyDescent="0.2">
      <c r="A4638" s="13" t="s">
        <v>314</v>
      </c>
      <c r="D4638" s="2"/>
      <c r="F4638" s="2"/>
      <c r="H4638" s="2"/>
      <c r="J4638" s="2"/>
      <c r="L4638" s="2"/>
      <c r="N4638" s="2"/>
      <c r="P4638" s="2"/>
    </row>
    <row r="4639" spans="1:22" ht="11.85" customHeight="1" x14ac:dyDescent="0.2">
      <c r="A4639" s="3" t="s">
        <v>1807</v>
      </c>
      <c r="C4639" s="2">
        <v>0</v>
      </c>
      <c r="D4639" s="2"/>
      <c r="E4639" s="2">
        <v>0</v>
      </c>
      <c r="F4639" s="2"/>
      <c r="G4639" s="2">
        <v>0</v>
      </c>
      <c r="H4639" s="2"/>
      <c r="I4639" s="2">
        <v>0</v>
      </c>
      <c r="J4639" s="2"/>
      <c r="K4639" s="4">
        <v>0</v>
      </c>
      <c r="L4639" s="2"/>
      <c r="M4639" s="4">
        <v>19920</v>
      </c>
      <c r="N4639" s="2"/>
      <c r="O4639" s="4">
        <v>0</v>
      </c>
      <c r="P4639" s="2"/>
      <c r="Q4639" s="4">
        <f>+M4639+O4639</f>
        <v>19920</v>
      </c>
    </row>
    <row r="4640" spans="1:22" ht="11.85" customHeight="1" x14ac:dyDescent="0.2">
      <c r="A4640" s="3" t="s">
        <v>1808</v>
      </c>
      <c r="C4640" s="15">
        <v>0</v>
      </c>
      <c r="D4640" s="2"/>
      <c r="E4640" s="15">
        <v>0</v>
      </c>
      <c r="F4640" s="2"/>
      <c r="G4640" s="15">
        <v>0</v>
      </c>
      <c r="H4640" s="2"/>
      <c r="I4640" s="15">
        <v>0</v>
      </c>
      <c r="J4640" s="2"/>
      <c r="K4640" s="16">
        <v>0</v>
      </c>
      <c r="L4640" s="2"/>
      <c r="M4640" s="16">
        <v>0</v>
      </c>
      <c r="N4640" s="2"/>
      <c r="O4640" s="16">
        <v>0</v>
      </c>
      <c r="P4640" s="2"/>
      <c r="Q4640" s="16">
        <f>M4640+O4640</f>
        <v>0</v>
      </c>
    </row>
    <row r="4641" spans="1:22" ht="11.85" customHeight="1" x14ac:dyDescent="0.2">
      <c r="A4641" s="3" t="s">
        <v>318</v>
      </c>
      <c r="C4641" s="2">
        <f>SUM(C4639:C4640)</f>
        <v>0</v>
      </c>
      <c r="D4641" s="2"/>
      <c r="E4641" s="2">
        <f>SUM(E4639:E4640)</f>
        <v>0</v>
      </c>
      <c r="F4641" s="2"/>
      <c r="G4641" s="2">
        <f>SUM(G4639:G4640)</f>
        <v>0</v>
      </c>
      <c r="H4641" s="2"/>
      <c r="I4641" s="2">
        <f>SUM(I4639:I4640)</f>
        <v>0</v>
      </c>
      <c r="J4641" s="2"/>
      <c r="K4641" s="4">
        <f>SUM(K4639:K4640)</f>
        <v>0</v>
      </c>
      <c r="L4641" s="2"/>
      <c r="M4641" s="4">
        <f>SUM(M4639:M4640)</f>
        <v>19920</v>
      </c>
      <c r="N4641" s="2"/>
      <c r="O4641" s="4">
        <f>SUM(O4639:O4640)</f>
        <v>0</v>
      </c>
      <c r="P4641" s="2"/>
      <c r="Q4641" s="4">
        <f>SUM(Q4639:Q4640)</f>
        <v>19920</v>
      </c>
      <c r="V4641" s="39"/>
    </row>
    <row r="4642" spans="1:22" ht="11.85" customHeight="1" x14ac:dyDescent="0.2">
      <c r="D4642" s="2"/>
      <c r="F4642" s="2"/>
      <c r="H4642" s="2"/>
      <c r="J4642" s="2"/>
      <c r="L4642" s="2"/>
      <c r="N4642" s="2"/>
      <c r="P4642" s="2"/>
      <c r="T4642" s="14"/>
    </row>
    <row r="4643" spans="1:22" ht="11.85" customHeight="1" x14ac:dyDescent="0.2">
      <c r="A4643" s="3" t="s">
        <v>1777</v>
      </c>
      <c r="C4643" s="2">
        <f>+C4632+C4641+C4613+C4636+C4617</f>
        <v>0</v>
      </c>
      <c r="D4643" s="2"/>
      <c r="E4643" s="2">
        <f>+E4632+E4641+E4613+E4636+E4617</f>
        <v>0</v>
      </c>
      <c r="F4643" s="2"/>
      <c r="G4643" s="2">
        <f>+G4632+G4641+G4613+G4636+G4617</f>
        <v>0</v>
      </c>
      <c r="H4643" s="2"/>
      <c r="I4643" s="2">
        <f>+I4632+I4641+I4613+I4636+I4617</f>
        <v>0</v>
      </c>
      <c r="J4643" s="2"/>
      <c r="K4643" s="4">
        <f>+K4632+K4641+K4613+K4636+K4617</f>
        <v>0</v>
      </c>
      <c r="L4643" s="2"/>
      <c r="M4643" s="4">
        <f>+M4632+M4641+M4613+M4636+M4617</f>
        <v>100791</v>
      </c>
      <c r="N4643" s="2"/>
      <c r="O4643" s="4">
        <f>+O4632+O4641+O4613+O4636+O4617</f>
        <v>10000</v>
      </c>
      <c r="P4643" s="2"/>
      <c r="Q4643" s="4">
        <f>+Q4632+Q4641+Q4613+Q4636+Q4617</f>
        <v>110791</v>
      </c>
      <c r="R4643" s="2"/>
      <c r="U4643" s="17"/>
    </row>
    <row r="4644" spans="1:22" ht="11.85" customHeight="1" x14ac:dyDescent="0.2">
      <c r="D4644" s="2"/>
      <c r="F4644" s="2"/>
      <c r="H4644" s="2"/>
      <c r="J4644" s="2"/>
      <c r="L4644" s="2"/>
      <c r="N4644" s="2"/>
      <c r="P4644" s="2"/>
      <c r="T4644" s="14"/>
    </row>
    <row r="4645" spans="1:22" ht="11.85" customHeight="1" x14ac:dyDescent="0.2">
      <c r="D4645" s="2"/>
      <c r="F4645" s="2"/>
      <c r="H4645" s="2"/>
      <c r="J4645" s="2"/>
      <c r="L4645" s="2"/>
      <c r="N4645" s="2"/>
      <c r="P4645" s="2"/>
    </row>
    <row r="4646" spans="1:22" ht="11.85" customHeight="1" x14ac:dyDescent="0.2">
      <c r="D4646" s="2"/>
      <c r="F4646" s="2"/>
      <c r="H4646" s="2"/>
      <c r="J4646" s="2"/>
      <c r="L4646" s="2"/>
      <c r="N4646" s="2"/>
      <c r="P4646" s="2"/>
    </row>
    <row r="4647" spans="1:22" ht="11.85" customHeight="1" x14ac:dyDescent="0.2">
      <c r="D4647" s="2"/>
      <c r="F4647" s="2"/>
      <c r="H4647" s="2"/>
      <c r="J4647" s="2"/>
      <c r="L4647" s="2"/>
      <c r="N4647" s="2"/>
      <c r="P4647" s="2"/>
    </row>
    <row r="4648" spans="1:22" ht="11.85" customHeight="1" x14ac:dyDescent="0.2">
      <c r="D4648" s="2"/>
      <c r="F4648" s="2"/>
      <c r="H4648" s="2"/>
      <c r="J4648" s="2"/>
      <c r="L4648" s="2"/>
      <c r="N4648" s="2"/>
      <c r="P4648" s="2"/>
    </row>
    <row r="4649" spans="1:22" ht="11.25" customHeight="1" x14ac:dyDescent="0.2">
      <c r="A4649" s="1"/>
      <c r="B4649" s="1"/>
      <c r="E4649" s="2" t="str">
        <f>$E$1</f>
        <v>CITY OF BRADY</v>
      </c>
    </row>
    <row r="4650" spans="1:22" ht="11.25" customHeight="1" x14ac:dyDescent="0.2">
      <c r="E4650" s="2" t="str">
        <f>$E$2</f>
        <v>BUDGET REPORT</v>
      </c>
    </row>
    <row r="4651" spans="1:22" ht="11.25" customHeight="1" x14ac:dyDescent="0.2">
      <c r="E4651" s="2" t="str">
        <f>$E$3</f>
        <v>FISCAL YEAR 2019 - 2020</v>
      </c>
    </row>
    <row r="4652" spans="1:22" ht="11.25" customHeight="1" x14ac:dyDescent="0.2">
      <c r="A4652" s="3" t="s">
        <v>1778</v>
      </c>
    </row>
    <row r="4653" spans="1:22" ht="11.25" customHeight="1" x14ac:dyDescent="0.2"/>
    <row r="4654" spans="1:22" ht="11.25" customHeight="1" x14ac:dyDescent="0.2">
      <c r="I4654" s="55" t="str">
        <f>$I$6</f>
        <v>(----- 2018-2019 ------)</v>
      </c>
      <c r="J4654" s="55"/>
      <c r="K4654" s="55"/>
      <c r="L4654" s="6"/>
      <c r="M4654" s="55" t="str">
        <f>$M$6</f>
        <v>2019-2020</v>
      </c>
      <c r="N4654" s="55"/>
      <c r="O4654" s="55"/>
      <c r="P4654" s="55"/>
      <c r="Q4654" s="55"/>
    </row>
    <row r="4655" spans="1:22" ht="11.25" customHeight="1" x14ac:dyDescent="0.2">
      <c r="C4655" s="7" t="str">
        <f>$C$7</f>
        <v>2015-2016</v>
      </c>
      <c r="D4655" s="6"/>
      <c r="E4655" s="7" t="str">
        <f>$E$7</f>
        <v>2016-2017</v>
      </c>
      <c r="F4655" s="6"/>
      <c r="G4655" s="7" t="str">
        <f>$G$7</f>
        <v>2017-2018</v>
      </c>
      <c r="H4655" s="6"/>
      <c r="I4655" s="7" t="s">
        <v>9</v>
      </c>
      <c r="J4655" s="6"/>
      <c r="K4655" s="8" t="str">
        <f>+$K$7</f>
        <v>PROJECTED</v>
      </c>
      <c r="L4655" s="6"/>
      <c r="M4655" s="8" t="str">
        <f>$M$7</f>
        <v>2019-2020</v>
      </c>
      <c r="N4655" s="6"/>
      <c r="O4655" s="8" t="str">
        <f>$O$7</f>
        <v>2019-2020</v>
      </c>
      <c r="P4655" s="6"/>
      <c r="Q4655" s="8" t="str">
        <f>$Q$7</f>
        <v>APPROVED</v>
      </c>
    </row>
    <row r="4656" spans="1:22" ht="11.25" customHeight="1" x14ac:dyDescent="0.2">
      <c r="A4656" s="9" t="s">
        <v>257</v>
      </c>
      <c r="C4656" s="10" t="s">
        <v>12</v>
      </c>
      <c r="D4656" s="6"/>
      <c r="E4656" s="10" t="s">
        <v>12</v>
      </c>
      <c r="F4656" s="6"/>
      <c r="G4656" s="10" t="s">
        <v>12</v>
      </c>
      <c r="H4656" s="6"/>
      <c r="I4656" s="10" t="s">
        <v>13</v>
      </c>
      <c r="J4656" s="6"/>
      <c r="K4656" s="11" t="s">
        <v>13</v>
      </c>
      <c r="L4656" s="6"/>
      <c r="M4656" s="11" t="str">
        <f>$M$8</f>
        <v>BASE</v>
      </c>
      <c r="N4656" s="6"/>
      <c r="O4656" s="11" t="str">
        <f>$O$8</f>
        <v>SUPPLEMENTAL</v>
      </c>
      <c r="P4656" s="6"/>
      <c r="Q4656" s="11" t="str">
        <f>$Q$8</f>
        <v>BUDGET</v>
      </c>
    </row>
    <row r="4657" spans="1:20" s="45" customFormat="1" ht="10.15" customHeight="1" x14ac:dyDescent="0.25">
      <c r="C4657" s="46"/>
      <c r="E4657" s="46"/>
      <c r="G4657" s="46"/>
      <c r="I4657" s="46"/>
      <c r="K4657" s="47"/>
      <c r="M4657" s="47"/>
      <c r="O4657" s="47"/>
      <c r="Q4657" s="47"/>
      <c r="S4657" s="47"/>
      <c r="T4657" s="5"/>
    </row>
    <row r="4658" spans="1:20" s="45" customFormat="1" ht="11.25" customHeight="1" x14ac:dyDescent="0.25">
      <c r="C4658" s="46"/>
      <c r="D4658" s="46"/>
      <c r="E4658" s="46"/>
      <c r="F4658" s="46"/>
      <c r="G4658" s="46"/>
      <c r="H4658" s="46"/>
      <c r="I4658" s="46"/>
      <c r="J4658" s="46"/>
      <c r="K4658" s="47"/>
      <c r="L4658" s="46"/>
      <c r="M4658" s="47"/>
      <c r="N4658" s="46"/>
      <c r="O4658" s="47"/>
      <c r="P4658" s="46"/>
      <c r="Q4658" s="47"/>
      <c r="S4658" s="47"/>
      <c r="T4658" s="5"/>
    </row>
    <row r="4659" spans="1:20" s="45" customFormat="1" ht="11.25" customHeight="1" thickBot="1" x14ac:dyDescent="0.3">
      <c r="A4659" s="3" t="s">
        <v>1081</v>
      </c>
      <c r="B4659" s="3"/>
      <c r="C4659" s="27">
        <f>+C4643</f>
        <v>0</v>
      </c>
      <c r="D4659" s="2"/>
      <c r="E4659" s="27">
        <f>+E4643</f>
        <v>0</v>
      </c>
      <c r="F4659" s="2"/>
      <c r="G4659" s="27">
        <f>+G4643</f>
        <v>0</v>
      </c>
      <c r="H4659" s="2"/>
      <c r="I4659" s="27">
        <f>+I4643</f>
        <v>0</v>
      </c>
      <c r="J4659" s="2"/>
      <c r="K4659" s="27">
        <f>+K4643</f>
        <v>0</v>
      </c>
      <c r="L4659" s="2"/>
      <c r="M4659" s="27">
        <f>+M4643</f>
        <v>100791</v>
      </c>
      <c r="N4659" s="2"/>
      <c r="O4659" s="27">
        <f>+O4643</f>
        <v>10000</v>
      </c>
      <c r="P4659" s="2"/>
      <c r="Q4659" s="27">
        <f>+Q4643</f>
        <v>110791</v>
      </c>
      <c r="R4659" s="3"/>
      <c r="S4659" s="47"/>
      <c r="T4659" s="5"/>
    </row>
    <row r="4660" spans="1:20" s="45" customFormat="1" ht="11.25" customHeight="1" thickTop="1" x14ac:dyDescent="0.25">
      <c r="A4660" s="3"/>
      <c r="B4660" s="3"/>
      <c r="C4660" s="2"/>
      <c r="D4660" s="2"/>
      <c r="E4660" s="2"/>
      <c r="F4660" s="2"/>
      <c r="G4660" s="2"/>
      <c r="H4660" s="2"/>
      <c r="I4660" s="2"/>
      <c r="J4660" s="2"/>
      <c r="K4660" s="4"/>
      <c r="L4660" s="2"/>
      <c r="M4660" s="4"/>
      <c r="N4660" s="2"/>
      <c r="O4660" s="4"/>
      <c r="P4660" s="2"/>
      <c r="Q4660" s="4"/>
      <c r="R4660" s="3"/>
      <c r="S4660" s="47"/>
      <c r="T4660" s="5"/>
    </row>
    <row r="4661" spans="1:20" s="45" customFormat="1" ht="11.25" customHeight="1" thickBot="1" x14ac:dyDescent="0.3">
      <c r="A4661" s="3" t="s">
        <v>1082</v>
      </c>
      <c r="B4661" s="3"/>
      <c r="C4661" s="27">
        <f>C4574-C4659</f>
        <v>0</v>
      </c>
      <c r="D4661" s="2"/>
      <c r="E4661" s="27">
        <f>E4574-E4659</f>
        <v>0</v>
      </c>
      <c r="F4661" s="2"/>
      <c r="G4661" s="27">
        <f>G4574-G4659</f>
        <v>0</v>
      </c>
      <c r="H4661" s="2"/>
      <c r="I4661" s="27">
        <f>I4574-I4659</f>
        <v>0</v>
      </c>
      <c r="J4661" s="2"/>
      <c r="K4661" s="27">
        <f>K4574-K4659</f>
        <v>0</v>
      </c>
      <c r="L4661" s="2"/>
      <c r="M4661" s="27">
        <f>M4574-M4659</f>
        <v>46609</v>
      </c>
      <c r="N4661" s="2"/>
      <c r="O4661" s="27">
        <f>O4574-O4659</f>
        <v>-10000</v>
      </c>
      <c r="P4661" s="2"/>
      <c r="Q4661" s="27">
        <f>Q4574-Q4659</f>
        <v>36609</v>
      </c>
      <c r="R4661" s="3"/>
      <c r="S4661" s="47"/>
      <c r="T4661" s="5"/>
    </row>
    <row r="4662" spans="1:20" s="45" customFormat="1" ht="11.25" customHeight="1" thickTop="1" x14ac:dyDescent="0.25">
      <c r="A4662" s="3"/>
      <c r="B4662" s="3"/>
      <c r="C4662" s="2"/>
      <c r="D4662" s="2"/>
      <c r="E4662" s="2"/>
      <c r="F4662" s="2"/>
      <c r="G4662" s="2"/>
      <c r="H4662" s="2"/>
      <c r="I4662" s="2"/>
      <c r="J4662" s="2"/>
      <c r="K4662" s="4"/>
      <c r="L4662" s="2"/>
      <c r="M4662" s="4"/>
      <c r="N4662" s="2"/>
      <c r="O4662" s="4"/>
      <c r="P4662" s="2"/>
      <c r="Q4662" s="4"/>
      <c r="R4662" s="3"/>
      <c r="S4662" s="47"/>
      <c r="T4662" s="5"/>
    </row>
    <row r="4663" spans="1:20" s="45" customFormat="1" ht="11.25" customHeight="1" x14ac:dyDescent="0.25">
      <c r="A4663" s="3"/>
      <c r="B4663" s="3"/>
      <c r="C4663" s="2"/>
      <c r="D4663" s="2"/>
      <c r="E4663" s="2"/>
      <c r="F4663" s="2"/>
      <c r="G4663" s="2"/>
      <c r="H4663" s="2"/>
      <c r="I4663" s="2"/>
      <c r="J4663" s="2"/>
      <c r="K4663" s="4"/>
      <c r="L4663" s="2"/>
      <c r="M4663" s="4"/>
      <c r="N4663" s="2"/>
      <c r="O4663" s="4"/>
      <c r="P4663" s="2"/>
      <c r="Q4663" s="4"/>
      <c r="R4663" s="3"/>
      <c r="S4663" s="47"/>
      <c r="T4663" s="5"/>
    </row>
    <row r="4664" spans="1:20" s="45" customFormat="1" ht="11.25" customHeight="1" x14ac:dyDescent="0.25">
      <c r="A4664" s="3" t="s">
        <v>1083</v>
      </c>
      <c r="B4664" s="3"/>
      <c r="C4664" s="2"/>
      <c r="D4664" s="2"/>
      <c r="E4664" s="2"/>
      <c r="F4664" s="2"/>
      <c r="G4664" s="2"/>
      <c r="H4664" s="2"/>
      <c r="I4664" s="2"/>
      <c r="J4664" s="2"/>
      <c r="K4664" s="4"/>
      <c r="L4664" s="2"/>
      <c r="M4664" s="4"/>
      <c r="N4664" s="2"/>
      <c r="O4664" s="4"/>
      <c r="P4664" s="2"/>
      <c r="Q4664" s="4"/>
      <c r="R4664" s="3"/>
      <c r="S4664" s="47"/>
      <c r="T4664" s="5"/>
    </row>
    <row r="4665" spans="1:20" s="45" customFormat="1" ht="11.25" customHeight="1" thickBot="1" x14ac:dyDescent="0.3">
      <c r="A4665" s="3" t="s">
        <v>17</v>
      </c>
      <c r="B4665" s="3"/>
      <c r="C4665" s="27">
        <f>C4561+C4574-C4643</f>
        <v>0</v>
      </c>
      <c r="D4665" s="2"/>
      <c r="E4665" s="27">
        <f>E4561+E4574-E4643</f>
        <v>0</v>
      </c>
      <c r="F4665" s="2"/>
      <c r="G4665" s="27">
        <f>G4561+G4574-G4643</f>
        <v>0</v>
      </c>
      <c r="H4665" s="2"/>
      <c r="I4665" s="27">
        <f>I4561+I4574-I4643</f>
        <v>0</v>
      </c>
      <c r="J4665" s="2"/>
      <c r="K4665" s="27">
        <f>K4561+K4574-K4643</f>
        <v>0</v>
      </c>
      <c r="L4665" s="2"/>
      <c r="M4665" s="27">
        <f>M4561+M4574-M4643</f>
        <v>46609</v>
      </c>
      <c r="N4665" s="2"/>
      <c r="O4665" s="4"/>
      <c r="P4665" s="2"/>
      <c r="Q4665" s="27">
        <f>Q4561+Q4574-Q4643</f>
        <v>36609</v>
      </c>
      <c r="R4665" s="3"/>
      <c r="S4665" s="47"/>
      <c r="T4665" s="5"/>
    </row>
    <row r="4666" spans="1:20" s="45" customFormat="1" ht="11.25" customHeight="1" thickTop="1" x14ac:dyDescent="0.25">
      <c r="A4666" s="3"/>
      <c r="B4666" s="3"/>
      <c r="C4666" s="2"/>
      <c r="D4666" s="2"/>
      <c r="E4666" s="2"/>
      <c r="F4666" s="2"/>
      <c r="G4666" s="2"/>
      <c r="H4666" s="2"/>
      <c r="I4666" s="2"/>
      <c r="J4666" s="2"/>
      <c r="K4666" s="4"/>
      <c r="L4666" s="2"/>
      <c r="M4666" s="4"/>
      <c r="N4666" s="2"/>
      <c r="O4666" s="4"/>
      <c r="P4666" s="2"/>
      <c r="Q4666" s="4"/>
      <c r="R4666" s="3"/>
      <c r="S4666" s="47"/>
      <c r="T4666" s="5"/>
    </row>
    <row r="4667" spans="1:20" s="45" customFormat="1" ht="11.25" customHeight="1" x14ac:dyDescent="0.25">
      <c r="C4667" s="46"/>
      <c r="E4667" s="46"/>
      <c r="G4667" s="46"/>
      <c r="I4667" s="46"/>
      <c r="K4667" s="47"/>
      <c r="M4667" s="47"/>
      <c r="O4667" s="47"/>
      <c r="Q4667" s="47"/>
      <c r="S4667" s="47"/>
      <c r="T4667" s="5"/>
    </row>
    <row r="4668" spans="1:20" ht="11.25" customHeight="1" x14ac:dyDescent="0.2"/>
    <row r="4669" spans="1:20" ht="11.85" customHeight="1" x14ac:dyDescent="0.2"/>
    <row r="4670" spans="1:20" ht="11.85" customHeight="1" x14ac:dyDescent="0.2"/>
    <row r="4671" spans="1:20" ht="11.85" customHeight="1" x14ac:dyDescent="0.2"/>
    <row r="4672" spans="1:20" ht="11.85" customHeight="1" x14ac:dyDescent="0.2"/>
    <row r="4673" spans="1:34" ht="11.85" customHeight="1" x14ac:dyDescent="0.2"/>
    <row r="4674" spans="1:34" ht="11.85" customHeight="1" x14ac:dyDescent="0.2"/>
    <row r="4675" spans="1:34" ht="11.85" customHeight="1" x14ac:dyDescent="0.2"/>
    <row r="4676" spans="1:34" ht="11.85" customHeight="1" x14ac:dyDescent="0.2"/>
    <row r="4677" spans="1:34" ht="11.85" customHeight="1" x14ac:dyDescent="0.2"/>
    <row r="4678" spans="1:34" ht="11.85" customHeight="1" x14ac:dyDescent="0.2"/>
    <row r="4679" spans="1:34" ht="11.85" customHeight="1" x14ac:dyDescent="0.2"/>
    <row r="4680" spans="1:34" s="4" customFormat="1" ht="11.85" customHeight="1" x14ac:dyDescent="0.2">
      <c r="A4680" s="3"/>
      <c r="B4680" s="3"/>
      <c r="C4680" s="2"/>
      <c r="D4680" s="3"/>
      <c r="E4680" s="2"/>
      <c r="F4680" s="3"/>
      <c r="G4680" s="2"/>
      <c r="H4680" s="3"/>
      <c r="I4680" s="2"/>
      <c r="J4680" s="3"/>
      <c r="L4680" s="3"/>
      <c r="N4680" s="3"/>
      <c r="P4680" s="3"/>
      <c r="R4680" s="3"/>
      <c r="T4680" s="5"/>
      <c r="U4680" s="3"/>
      <c r="V4680" s="3"/>
      <c r="W4680" s="3"/>
      <c r="X4680" s="3"/>
      <c r="Y4680" s="3"/>
      <c r="Z4680" s="3"/>
      <c r="AA4680" s="3"/>
      <c r="AB4680" s="3"/>
      <c r="AC4680" s="3"/>
      <c r="AD4680" s="3"/>
      <c r="AE4680" s="3"/>
      <c r="AF4680" s="3"/>
      <c r="AG4680" s="3"/>
      <c r="AH4680" s="3"/>
    </row>
    <row r="4681" spans="1:34" s="4" customFormat="1" ht="11.85" customHeight="1" x14ac:dyDescent="0.2">
      <c r="A4681" s="3"/>
      <c r="B4681" s="3"/>
      <c r="C4681" s="2"/>
      <c r="D4681" s="3"/>
      <c r="E4681" s="2"/>
      <c r="F4681" s="3"/>
      <c r="G4681" s="2"/>
      <c r="H4681" s="3"/>
      <c r="I4681" s="2"/>
      <c r="J4681" s="3"/>
      <c r="L4681" s="3"/>
      <c r="N4681" s="3"/>
      <c r="P4681" s="3"/>
      <c r="R4681" s="3"/>
      <c r="T4681" s="5"/>
      <c r="U4681" s="3"/>
      <c r="V4681" s="3"/>
      <c r="W4681" s="3"/>
      <c r="X4681" s="3"/>
      <c r="Y4681" s="3"/>
      <c r="Z4681" s="3"/>
      <c r="AA4681" s="3"/>
      <c r="AB4681" s="3"/>
      <c r="AC4681" s="3"/>
      <c r="AD4681" s="3"/>
      <c r="AE4681" s="3"/>
      <c r="AF4681" s="3"/>
      <c r="AG4681" s="3"/>
      <c r="AH4681" s="3"/>
    </row>
    <row r="4682" spans="1:34" s="4" customFormat="1" ht="11.85" customHeight="1" x14ac:dyDescent="0.2">
      <c r="A4682" s="3"/>
      <c r="B4682" s="3"/>
      <c r="C4682" s="2"/>
      <c r="D4682" s="3"/>
      <c r="E4682" s="2"/>
      <c r="F4682" s="3"/>
      <c r="G4682" s="2"/>
      <c r="H4682" s="3"/>
      <c r="I4682" s="2"/>
      <c r="J4682" s="3"/>
      <c r="L4682" s="3"/>
      <c r="N4682" s="3"/>
      <c r="P4682" s="3"/>
      <c r="R4682" s="3"/>
      <c r="T4682" s="5"/>
      <c r="U4682" s="3"/>
      <c r="V4682" s="3"/>
      <c r="W4682" s="3"/>
      <c r="X4682" s="3"/>
      <c r="Y4682" s="3"/>
      <c r="Z4682" s="3"/>
      <c r="AA4682" s="3"/>
      <c r="AB4682" s="3"/>
      <c r="AC4682" s="3"/>
      <c r="AD4682" s="3"/>
      <c r="AE4682" s="3"/>
      <c r="AF4682" s="3"/>
      <c r="AG4682" s="3"/>
      <c r="AH4682" s="3"/>
    </row>
    <row r="4683" spans="1:34" s="4" customFormat="1" ht="11.85" customHeight="1" x14ac:dyDescent="0.2">
      <c r="A4683" s="3"/>
      <c r="B4683" s="3"/>
      <c r="C4683" s="2"/>
      <c r="D4683" s="3"/>
      <c r="E4683" s="2"/>
      <c r="F4683" s="3"/>
      <c r="G4683" s="2"/>
      <c r="H4683" s="3"/>
      <c r="I4683" s="2"/>
      <c r="J4683" s="3"/>
      <c r="L4683" s="3"/>
      <c r="N4683" s="3"/>
      <c r="P4683" s="3"/>
      <c r="R4683" s="3"/>
      <c r="T4683" s="5"/>
      <c r="U4683" s="3"/>
      <c r="V4683" s="3"/>
      <c r="W4683" s="3"/>
      <c r="X4683" s="3"/>
      <c r="Y4683" s="3"/>
      <c r="Z4683" s="3"/>
      <c r="AA4683" s="3"/>
      <c r="AB4683" s="3"/>
      <c r="AC4683" s="3"/>
      <c r="AD4683" s="3"/>
      <c r="AE4683" s="3"/>
      <c r="AF4683" s="3"/>
      <c r="AG4683" s="3"/>
      <c r="AH4683" s="3"/>
    </row>
    <row r="4684" spans="1:34" s="4" customFormat="1" ht="11.85" customHeight="1" x14ac:dyDescent="0.2">
      <c r="A4684" s="3"/>
      <c r="B4684" s="3"/>
      <c r="C4684" s="2"/>
      <c r="D4684" s="3"/>
      <c r="E4684" s="2"/>
      <c r="F4684" s="3"/>
      <c r="G4684" s="2"/>
      <c r="H4684" s="3"/>
      <c r="I4684" s="2"/>
      <c r="J4684" s="3"/>
      <c r="L4684" s="3"/>
      <c r="N4684" s="3"/>
      <c r="P4684" s="3"/>
      <c r="R4684" s="3"/>
      <c r="T4684" s="5"/>
      <c r="U4684" s="3"/>
      <c r="V4684" s="3"/>
      <c r="W4684" s="3"/>
      <c r="X4684" s="3"/>
      <c r="Y4684" s="3"/>
      <c r="Z4684" s="3"/>
      <c r="AA4684" s="3"/>
      <c r="AB4684" s="3"/>
      <c r="AC4684" s="3"/>
      <c r="AD4684" s="3"/>
      <c r="AE4684" s="3"/>
      <c r="AF4684" s="3"/>
      <c r="AG4684" s="3"/>
      <c r="AH4684" s="3"/>
    </row>
    <row r="4685" spans="1:34" s="4" customFormat="1" ht="11.85" customHeight="1" x14ac:dyDescent="0.2">
      <c r="A4685" s="3"/>
      <c r="B4685" s="3"/>
      <c r="C4685" s="2"/>
      <c r="D4685" s="3"/>
      <c r="E4685" s="2"/>
      <c r="F4685" s="3"/>
      <c r="G4685" s="2"/>
      <c r="H4685" s="3"/>
      <c r="I4685" s="2"/>
      <c r="J4685" s="3"/>
      <c r="L4685" s="3"/>
      <c r="N4685" s="3"/>
      <c r="P4685" s="3"/>
      <c r="R4685" s="3"/>
      <c r="T4685" s="5"/>
      <c r="U4685" s="3"/>
      <c r="V4685" s="3"/>
      <c r="W4685" s="3"/>
      <c r="X4685" s="3"/>
      <c r="Y4685" s="3"/>
      <c r="Z4685" s="3"/>
      <c r="AA4685" s="3"/>
      <c r="AB4685" s="3"/>
      <c r="AC4685" s="3"/>
      <c r="AD4685" s="3"/>
      <c r="AE4685" s="3"/>
      <c r="AF4685" s="3"/>
      <c r="AG4685" s="3"/>
      <c r="AH4685" s="3"/>
    </row>
    <row r="4686" spans="1:34" s="4" customFormat="1" ht="11.85" customHeight="1" x14ac:dyDescent="0.2">
      <c r="A4686" s="3"/>
      <c r="B4686" s="3"/>
      <c r="C4686" s="2"/>
      <c r="D4686" s="3"/>
      <c r="E4686" s="2"/>
      <c r="F4686" s="3"/>
      <c r="G4686" s="2"/>
      <c r="H4686" s="3"/>
      <c r="I4686" s="2"/>
      <c r="J4686" s="3"/>
      <c r="L4686" s="3"/>
      <c r="N4686" s="3"/>
      <c r="P4686" s="3"/>
      <c r="R4686" s="3"/>
      <c r="T4686" s="5"/>
      <c r="U4686" s="3"/>
      <c r="V4686" s="3"/>
      <c r="W4686" s="3"/>
      <c r="X4686" s="3"/>
      <c r="Y4686" s="3"/>
      <c r="Z4686" s="3"/>
      <c r="AA4686" s="3"/>
      <c r="AB4686" s="3"/>
      <c r="AC4686" s="3"/>
      <c r="AD4686" s="3"/>
      <c r="AE4686" s="3"/>
      <c r="AF4686" s="3"/>
      <c r="AG4686" s="3"/>
      <c r="AH4686" s="3"/>
    </row>
    <row r="4687" spans="1:34" s="4" customFormat="1" ht="11.85" customHeight="1" x14ac:dyDescent="0.2">
      <c r="A4687" s="1"/>
      <c r="B4687" s="1"/>
      <c r="C4687" s="2"/>
      <c r="D4687" s="3"/>
      <c r="E4687" s="2" t="str">
        <f>$E$1</f>
        <v>CITY OF BRADY</v>
      </c>
      <c r="F4687" s="3"/>
      <c r="G4687" s="2"/>
      <c r="H4687" s="3"/>
      <c r="I4687" s="2"/>
      <c r="J4687" s="3"/>
      <c r="L4687" s="3"/>
      <c r="N4687" s="3"/>
      <c r="P4687" s="3"/>
      <c r="R4687" s="3"/>
      <c r="T4687" s="5"/>
      <c r="U4687" s="3"/>
      <c r="V4687" s="3"/>
      <c r="W4687" s="3"/>
      <c r="X4687" s="3"/>
      <c r="Y4687" s="3"/>
      <c r="Z4687" s="3"/>
      <c r="AA4687" s="3"/>
      <c r="AB4687" s="3"/>
      <c r="AC4687" s="3"/>
      <c r="AD4687" s="3"/>
      <c r="AE4687" s="3"/>
      <c r="AF4687" s="3"/>
      <c r="AG4687" s="3"/>
      <c r="AH4687" s="3"/>
    </row>
    <row r="4688" spans="1:34" s="4" customFormat="1" ht="11.85" customHeight="1" x14ac:dyDescent="0.2">
      <c r="A4688" s="3"/>
      <c r="B4688" s="3"/>
      <c r="C4688" s="2"/>
      <c r="D4688" s="3"/>
      <c r="E4688" s="2" t="str">
        <f>$E$2</f>
        <v>BUDGET REPORT</v>
      </c>
      <c r="F4688" s="3"/>
      <c r="G4688" s="2"/>
      <c r="H4688" s="3"/>
      <c r="I4688" s="2"/>
      <c r="J4688" s="3"/>
      <c r="L4688" s="3"/>
      <c r="N4688" s="3"/>
      <c r="P4688" s="3"/>
      <c r="R4688" s="3"/>
      <c r="T4688" s="5"/>
      <c r="U4688" s="3"/>
      <c r="V4688" s="3"/>
      <c r="W4688" s="3"/>
      <c r="X4688" s="3"/>
      <c r="Y4688" s="3"/>
      <c r="Z4688" s="3"/>
      <c r="AA4688" s="3"/>
      <c r="AB4688" s="3"/>
      <c r="AC4688" s="3"/>
      <c r="AD4688" s="3"/>
      <c r="AE4688" s="3"/>
      <c r="AF4688" s="3"/>
      <c r="AG4688" s="3"/>
      <c r="AH4688" s="3"/>
    </row>
    <row r="4689" spans="1:34" s="4" customFormat="1" ht="11.85" customHeight="1" x14ac:dyDescent="0.2">
      <c r="A4689" s="3"/>
      <c r="B4689" s="3"/>
      <c r="C4689" s="2"/>
      <c r="D4689" s="3"/>
      <c r="E4689" s="2" t="str">
        <f>$E$3</f>
        <v>FISCAL YEAR 2019 - 2020</v>
      </c>
      <c r="F4689" s="3"/>
      <c r="G4689" s="2"/>
      <c r="H4689" s="3"/>
      <c r="I4689" s="2"/>
      <c r="J4689" s="3"/>
      <c r="L4689" s="3"/>
      <c r="N4689" s="3"/>
      <c r="P4689" s="3"/>
      <c r="R4689" s="3"/>
      <c r="T4689" s="5"/>
      <c r="U4689" s="3"/>
      <c r="V4689" s="3"/>
      <c r="W4689" s="3"/>
      <c r="X4689" s="3"/>
      <c r="Y4689" s="3"/>
      <c r="Z4689" s="3"/>
      <c r="AA4689" s="3"/>
      <c r="AB4689" s="3"/>
      <c r="AC4689" s="3"/>
      <c r="AD4689" s="3"/>
      <c r="AE4689" s="3"/>
      <c r="AF4689" s="3"/>
      <c r="AG4689" s="3"/>
      <c r="AH4689" s="3"/>
    </row>
    <row r="4690" spans="1:34" s="4" customFormat="1" ht="11.85" customHeight="1" x14ac:dyDescent="0.2">
      <c r="A4690" s="3" t="s">
        <v>1809</v>
      </c>
      <c r="B4690" s="3"/>
      <c r="C4690" s="2"/>
      <c r="D4690" s="3"/>
      <c r="E4690" s="2"/>
      <c r="F4690" s="3"/>
      <c r="G4690" s="2"/>
      <c r="H4690" s="3"/>
      <c r="I4690" s="2"/>
      <c r="J4690" s="3"/>
      <c r="L4690" s="3"/>
      <c r="N4690" s="3"/>
      <c r="P4690" s="3"/>
      <c r="R4690" s="3"/>
      <c r="T4690" s="5"/>
      <c r="U4690" s="3"/>
      <c r="V4690" s="3"/>
      <c r="W4690" s="3"/>
      <c r="X4690" s="3"/>
      <c r="Y4690" s="3"/>
      <c r="Z4690" s="3"/>
      <c r="AA4690" s="3"/>
      <c r="AB4690" s="3"/>
      <c r="AC4690" s="3"/>
      <c r="AD4690" s="3"/>
      <c r="AE4690" s="3"/>
      <c r="AF4690" s="3"/>
      <c r="AG4690" s="3"/>
      <c r="AH4690" s="3"/>
    </row>
    <row r="4691" spans="1:34" s="4" customFormat="1" ht="11.85" customHeight="1" x14ac:dyDescent="0.2">
      <c r="A4691" s="3"/>
      <c r="B4691" s="3"/>
      <c r="C4691" s="2"/>
      <c r="D4691" s="3"/>
      <c r="E4691" s="2"/>
      <c r="F4691" s="3"/>
      <c r="G4691" s="2"/>
      <c r="H4691" s="3"/>
      <c r="I4691" s="2"/>
      <c r="J4691" s="3"/>
      <c r="L4691" s="3"/>
      <c r="N4691" s="3"/>
      <c r="P4691" s="3"/>
      <c r="R4691" s="3"/>
      <c r="T4691" s="5"/>
      <c r="U4691" s="3"/>
      <c r="V4691" s="3"/>
      <c r="W4691" s="3"/>
      <c r="X4691" s="3"/>
      <c r="Y4691" s="3"/>
      <c r="Z4691" s="3"/>
      <c r="AA4691" s="3"/>
      <c r="AB4691" s="3"/>
      <c r="AC4691" s="3"/>
      <c r="AD4691" s="3"/>
      <c r="AE4691" s="3"/>
      <c r="AF4691" s="3"/>
      <c r="AG4691" s="3"/>
      <c r="AH4691" s="3"/>
    </row>
    <row r="4692" spans="1:34" s="4" customFormat="1" ht="11.85" customHeight="1" x14ac:dyDescent="0.2">
      <c r="A4692" s="3"/>
      <c r="B4692" s="3"/>
      <c r="C4692" s="2"/>
      <c r="D4692" s="3"/>
      <c r="E4692" s="2"/>
      <c r="F4692" s="3"/>
      <c r="G4692" s="2"/>
      <c r="H4692" s="3"/>
      <c r="I4692" s="55" t="str">
        <f>$I$6</f>
        <v>(----- 2018-2019 ------)</v>
      </c>
      <c r="J4692" s="55"/>
      <c r="K4692" s="55"/>
      <c r="L4692" s="6"/>
      <c r="M4692" s="55" t="str">
        <f>$M$6</f>
        <v>2019-2020</v>
      </c>
      <c r="N4692" s="55"/>
      <c r="O4692" s="55"/>
      <c r="P4692" s="55"/>
      <c r="Q4692" s="55"/>
      <c r="R4692" s="3"/>
      <c r="T4692" s="5"/>
      <c r="U4692" s="3"/>
      <c r="V4692" s="3"/>
      <c r="W4692" s="3"/>
      <c r="X4692" s="3"/>
      <c r="Y4692" s="3"/>
      <c r="Z4692" s="3"/>
      <c r="AA4692" s="3"/>
      <c r="AB4692" s="3"/>
      <c r="AC4692" s="3"/>
      <c r="AD4692" s="3"/>
      <c r="AE4692" s="3"/>
      <c r="AF4692" s="3"/>
      <c r="AG4692" s="3"/>
      <c r="AH4692" s="3"/>
    </row>
    <row r="4693" spans="1:34" s="4" customFormat="1" ht="11.85" customHeight="1" x14ac:dyDescent="0.2">
      <c r="A4693" s="3"/>
      <c r="B4693" s="3"/>
      <c r="C4693" s="7" t="str">
        <f>$C$7</f>
        <v>2015-2016</v>
      </c>
      <c r="D4693" s="6"/>
      <c r="E4693" s="7" t="str">
        <f>$E$7</f>
        <v>2016-2017</v>
      </c>
      <c r="F4693" s="6"/>
      <c r="G4693" s="7" t="str">
        <f>$G$7</f>
        <v>2017-2018</v>
      </c>
      <c r="H4693" s="6"/>
      <c r="I4693" s="7" t="s">
        <v>9</v>
      </c>
      <c r="J4693" s="6"/>
      <c r="K4693" s="8" t="str">
        <f>+$K$7</f>
        <v>PROJECTED</v>
      </c>
      <c r="L4693" s="6"/>
      <c r="M4693" s="8" t="str">
        <f>$M$7</f>
        <v>2019-2020</v>
      </c>
      <c r="N4693" s="6"/>
      <c r="O4693" s="8" t="str">
        <f>$O$7</f>
        <v>2019-2020</v>
      </c>
      <c r="P4693" s="6"/>
      <c r="Q4693" s="8" t="str">
        <f>$Q$7</f>
        <v>APPROVED</v>
      </c>
      <c r="R4693" s="3"/>
      <c r="T4693" s="5"/>
      <c r="U4693" s="3"/>
      <c r="V4693" s="3"/>
      <c r="W4693" s="3"/>
      <c r="X4693" s="3"/>
      <c r="Y4693" s="3"/>
      <c r="Z4693" s="3"/>
      <c r="AA4693" s="3"/>
      <c r="AB4693" s="3"/>
      <c r="AC4693" s="3"/>
      <c r="AD4693" s="3"/>
      <c r="AE4693" s="3"/>
      <c r="AF4693" s="3"/>
      <c r="AG4693" s="3"/>
      <c r="AH4693" s="3"/>
    </row>
    <row r="4694" spans="1:34" s="4" customFormat="1" ht="11.85" customHeight="1" x14ac:dyDescent="0.2">
      <c r="A4694" s="9"/>
      <c r="B4694" s="3"/>
      <c r="C4694" s="10" t="s">
        <v>12</v>
      </c>
      <c r="D4694" s="6"/>
      <c r="E4694" s="10" t="s">
        <v>12</v>
      </c>
      <c r="F4694" s="6"/>
      <c r="G4694" s="10" t="s">
        <v>12</v>
      </c>
      <c r="H4694" s="6"/>
      <c r="I4694" s="10" t="s">
        <v>13</v>
      </c>
      <c r="J4694" s="6"/>
      <c r="K4694" s="11" t="s">
        <v>13</v>
      </c>
      <c r="L4694" s="6"/>
      <c r="M4694" s="11" t="str">
        <f>$M$8</f>
        <v>BASE</v>
      </c>
      <c r="N4694" s="6"/>
      <c r="O4694" s="11" t="str">
        <f>$O$8</f>
        <v>SUPPLEMENTAL</v>
      </c>
      <c r="P4694" s="6"/>
      <c r="Q4694" s="11" t="str">
        <f>$Q$8</f>
        <v>BUDGET</v>
      </c>
      <c r="R4694" s="3"/>
      <c r="T4694" s="5"/>
      <c r="U4694" s="3"/>
      <c r="V4694" s="3"/>
      <c r="W4694" s="3"/>
      <c r="X4694" s="3"/>
      <c r="Y4694" s="3"/>
      <c r="Z4694" s="3"/>
      <c r="AA4694" s="3"/>
      <c r="AB4694" s="3"/>
      <c r="AC4694" s="3"/>
      <c r="AD4694" s="3"/>
      <c r="AE4694" s="3"/>
      <c r="AF4694" s="3"/>
      <c r="AG4694" s="3"/>
      <c r="AH4694" s="3"/>
    </row>
    <row r="4695" spans="1:34" s="4" customFormat="1" ht="11.85" customHeight="1" x14ac:dyDescent="0.2">
      <c r="A4695" s="3"/>
      <c r="B4695" s="3"/>
      <c r="C4695" s="2"/>
      <c r="D4695" s="3"/>
      <c r="E4695" s="2"/>
      <c r="F4695" s="3"/>
      <c r="G4695" s="2"/>
      <c r="H4695" s="3"/>
      <c r="I4695" s="2"/>
      <c r="J4695" s="3"/>
      <c r="L4695" s="3"/>
      <c r="N4695" s="3"/>
      <c r="P4695" s="3"/>
      <c r="R4695" s="3"/>
      <c r="T4695" s="5"/>
      <c r="U4695" s="3"/>
      <c r="V4695" s="3"/>
      <c r="W4695" s="3"/>
      <c r="X4695" s="3"/>
      <c r="Y4695" s="3"/>
      <c r="Z4695" s="3"/>
      <c r="AA4695" s="3"/>
      <c r="AB4695" s="3"/>
      <c r="AC4695" s="3"/>
      <c r="AD4695" s="3"/>
      <c r="AE4695" s="3"/>
      <c r="AF4695" s="3"/>
      <c r="AG4695" s="3"/>
      <c r="AH4695" s="3"/>
    </row>
    <row r="4696" spans="1:34" s="4" customFormat="1" ht="11.85" customHeight="1" x14ac:dyDescent="0.2">
      <c r="A4696" s="3" t="s">
        <v>16</v>
      </c>
      <c r="B4696" s="3"/>
      <c r="C4696" s="2"/>
      <c r="D4696" s="3"/>
      <c r="E4696" s="2"/>
      <c r="F4696" s="3"/>
      <c r="G4696" s="2"/>
      <c r="H4696" s="3"/>
      <c r="I4696" s="2"/>
      <c r="J4696" s="3"/>
      <c r="L4696" s="3"/>
      <c r="N4696" s="3"/>
      <c r="P4696" s="3"/>
      <c r="R4696" s="3"/>
      <c r="T4696" s="5"/>
      <c r="U4696" s="3"/>
      <c r="V4696" s="3"/>
      <c r="W4696" s="3"/>
      <c r="X4696" s="3"/>
      <c r="Y4696" s="3"/>
      <c r="Z4696" s="3"/>
      <c r="AA4696" s="3"/>
      <c r="AB4696" s="3"/>
      <c r="AC4696" s="3"/>
      <c r="AD4696" s="3"/>
      <c r="AE4696" s="3"/>
      <c r="AF4696" s="3"/>
      <c r="AG4696" s="3"/>
      <c r="AH4696" s="3"/>
    </row>
    <row r="4697" spans="1:34" s="4" customFormat="1" ht="11.85" customHeight="1" x14ac:dyDescent="0.2">
      <c r="A4697" s="3" t="s">
        <v>17</v>
      </c>
      <c r="B4697" s="3"/>
      <c r="C4697" s="2">
        <v>361464.04</v>
      </c>
      <c r="D4697" s="2"/>
      <c r="E4697" s="2">
        <f>+C5068</f>
        <v>401910.83999999985</v>
      </c>
      <c r="F4697" s="2"/>
      <c r="G4697" s="2">
        <f>+E5068</f>
        <v>412755.53999999992</v>
      </c>
      <c r="H4697" s="2"/>
      <c r="I4697" s="2">
        <f>+G5068</f>
        <v>679409.67999999993</v>
      </c>
      <c r="J4697" s="2"/>
      <c r="K4697" s="4">
        <f>+I4697</f>
        <v>679409.67999999993</v>
      </c>
      <c r="L4697" s="2"/>
      <c r="M4697" s="4">
        <f>+K5068</f>
        <v>111119.6799999997</v>
      </c>
      <c r="N4697" s="2"/>
      <c r="P4697" s="2"/>
      <c r="Q4697" s="4">
        <f>M4697</f>
        <v>111119.6799999997</v>
      </c>
      <c r="R4697" s="3"/>
      <c r="T4697" s="5"/>
      <c r="U4697" s="3"/>
      <c r="V4697" s="3"/>
      <c r="W4697" s="3"/>
      <c r="X4697" s="3"/>
      <c r="Y4697" s="3"/>
      <c r="Z4697" s="3"/>
      <c r="AA4697" s="3"/>
      <c r="AB4697" s="3"/>
      <c r="AC4697" s="3"/>
      <c r="AD4697" s="3"/>
      <c r="AE4697" s="3"/>
      <c r="AF4697" s="3"/>
      <c r="AG4697" s="3"/>
      <c r="AH4697" s="3"/>
    </row>
    <row r="4698" spans="1:34" s="4" customFormat="1" ht="11.85" customHeight="1" x14ac:dyDescent="0.2">
      <c r="A4698" s="3"/>
      <c r="B4698" s="3"/>
      <c r="C4698" s="2"/>
      <c r="D4698" s="2"/>
      <c r="E4698" s="2"/>
      <c r="F4698" s="2"/>
      <c r="G4698" s="2"/>
      <c r="H4698" s="2"/>
      <c r="I4698" s="2"/>
      <c r="J4698" s="2"/>
      <c r="L4698" s="2"/>
      <c r="N4698" s="2"/>
      <c r="P4698" s="2"/>
      <c r="R4698" s="3"/>
      <c r="T4698" s="5"/>
      <c r="U4698" s="3"/>
      <c r="V4698" s="3"/>
      <c r="W4698" s="3"/>
      <c r="X4698" s="3"/>
      <c r="Y4698" s="3"/>
      <c r="Z4698" s="3"/>
      <c r="AA4698" s="3"/>
      <c r="AB4698" s="3"/>
      <c r="AC4698" s="3"/>
      <c r="AD4698" s="3"/>
      <c r="AE4698" s="3"/>
      <c r="AF4698" s="3"/>
      <c r="AG4698" s="3"/>
      <c r="AH4698" s="3"/>
    </row>
    <row r="4699" spans="1:34" s="4" customFormat="1" ht="11.85" customHeight="1" x14ac:dyDescent="0.2">
      <c r="A4699" s="12" t="s">
        <v>18</v>
      </c>
      <c r="B4699" s="3"/>
      <c r="C4699" s="2"/>
      <c r="D4699" s="2"/>
      <c r="E4699" s="2"/>
      <c r="F4699" s="2"/>
      <c r="G4699" s="2"/>
      <c r="H4699" s="2"/>
      <c r="I4699" s="2"/>
      <c r="J4699" s="2"/>
      <c r="L4699" s="2"/>
      <c r="N4699" s="2"/>
      <c r="P4699" s="2"/>
      <c r="R4699" s="3"/>
      <c r="T4699" s="5"/>
      <c r="U4699" s="3"/>
      <c r="V4699" s="3"/>
      <c r="W4699" s="3"/>
      <c r="X4699" s="3"/>
      <c r="Y4699" s="3"/>
      <c r="Z4699" s="3"/>
      <c r="AA4699" s="3"/>
      <c r="AB4699" s="3"/>
      <c r="AC4699" s="3"/>
      <c r="AD4699" s="3"/>
      <c r="AE4699" s="3"/>
      <c r="AF4699" s="3"/>
      <c r="AG4699" s="3"/>
      <c r="AH4699" s="3"/>
    </row>
    <row r="4700" spans="1:34" s="4" customFormat="1" ht="11.85" customHeight="1" x14ac:dyDescent="0.2">
      <c r="A4700" s="3"/>
      <c r="B4700" s="3"/>
      <c r="C4700" s="2"/>
      <c r="D4700" s="2"/>
      <c r="E4700" s="2"/>
      <c r="F4700" s="2"/>
      <c r="G4700" s="2"/>
      <c r="H4700" s="2"/>
      <c r="I4700" s="2"/>
      <c r="J4700" s="2"/>
      <c r="L4700" s="2"/>
      <c r="N4700" s="2"/>
      <c r="P4700" s="2"/>
      <c r="R4700" s="3"/>
      <c r="T4700" s="5"/>
      <c r="U4700" s="3"/>
      <c r="V4700" s="3"/>
      <c r="W4700" s="3"/>
      <c r="X4700" s="3"/>
      <c r="Y4700" s="3"/>
      <c r="Z4700" s="3"/>
      <c r="AA4700" s="3"/>
      <c r="AB4700" s="3"/>
      <c r="AC4700" s="3"/>
      <c r="AD4700" s="3"/>
      <c r="AE4700" s="3"/>
      <c r="AF4700" s="3"/>
      <c r="AG4700" s="3"/>
      <c r="AH4700" s="3"/>
    </row>
    <row r="4701" spans="1:34" s="4" customFormat="1" ht="11.85" customHeight="1" x14ac:dyDescent="0.2">
      <c r="A4701" s="13" t="s">
        <v>1779</v>
      </c>
      <c r="B4701" s="3"/>
      <c r="C4701" s="2"/>
      <c r="D4701" s="2"/>
      <c r="E4701" s="2"/>
      <c r="F4701" s="2"/>
      <c r="G4701" s="2"/>
      <c r="H4701" s="2"/>
      <c r="I4701" s="2"/>
      <c r="J4701" s="2"/>
      <c r="L4701" s="2"/>
      <c r="N4701" s="2"/>
      <c r="P4701" s="2"/>
      <c r="R4701" s="3"/>
      <c r="T4701" s="5"/>
      <c r="U4701" s="3"/>
      <c r="V4701" s="3"/>
      <c r="W4701" s="3"/>
      <c r="X4701" s="3"/>
      <c r="Y4701" s="3"/>
      <c r="Z4701" s="3"/>
      <c r="AA4701" s="3"/>
      <c r="AB4701" s="3"/>
      <c r="AC4701" s="3"/>
      <c r="AD4701" s="3"/>
      <c r="AE4701" s="3"/>
      <c r="AF4701" s="3"/>
      <c r="AG4701" s="3"/>
      <c r="AH4701" s="3"/>
    </row>
    <row r="4702" spans="1:34" s="4" customFormat="1" ht="11.85" customHeight="1" x14ac:dyDescent="0.2">
      <c r="A4702" s="3" t="s">
        <v>1810</v>
      </c>
      <c r="B4702" s="3"/>
      <c r="C4702" s="2">
        <v>206535.69</v>
      </c>
      <c r="D4702" s="2"/>
      <c r="E4702" s="2">
        <v>291037.90000000002</v>
      </c>
      <c r="F4702" s="2"/>
      <c r="G4702" s="2">
        <v>257726.63</v>
      </c>
      <c r="H4702" s="2"/>
      <c r="I4702" s="2">
        <v>0</v>
      </c>
      <c r="J4702" s="2"/>
      <c r="K4702" s="4">
        <v>0</v>
      </c>
      <c r="L4702" s="2"/>
      <c r="M4702" s="4">
        <v>0</v>
      </c>
      <c r="N4702" s="2"/>
      <c r="O4702" s="4">
        <v>0</v>
      </c>
      <c r="P4702" s="2"/>
      <c r="Q4702" s="4">
        <f>M4702+O4702</f>
        <v>0</v>
      </c>
      <c r="R4702" s="3"/>
      <c r="T4702" s="5"/>
      <c r="U4702" s="3"/>
      <c r="V4702" s="3"/>
      <c r="W4702" s="3"/>
      <c r="X4702" s="3"/>
      <c r="Y4702" s="3"/>
      <c r="Z4702" s="3"/>
      <c r="AA4702" s="3"/>
      <c r="AB4702" s="3"/>
      <c r="AC4702" s="3"/>
      <c r="AD4702" s="3"/>
      <c r="AE4702" s="3"/>
      <c r="AF4702" s="3"/>
      <c r="AG4702" s="3"/>
      <c r="AH4702" s="3"/>
    </row>
    <row r="4703" spans="1:34" s="4" customFormat="1" ht="11.85" customHeight="1" x14ac:dyDescent="0.2">
      <c r="A4703" s="3" t="s">
        <v>1811</v>
      </c>
      <c r="B4703" s="3"/>
      <c r="C4703" s="2">
        <v>236994.51</v>
      </c>
      <c r="D4703" s="2"/>
      <c r="E4703" s="2">
        <v>230211.19</v>
      </c>
      <c r="F4703" s="2"/>
      <c r="G4703" s="2">
        <v>244605.42</v>
      </c>
      <c r="H4703" s="2"/>
      <c r="I4703" s="2">
        <v>230000</v>
      </c>
      <c r="J4703" s="2"/>
      <c r="K4703" s="4">
        <v>230000</v>
      </c>
      <c r="L4703" s="2"/>
      <c r="M4703" s="4">
        <v>220000</v>
      </c>
      <c r="N4703" s="2"/>
      <c r="O4703" s="4">
        <v>0</v>
      </c>
      <c r="P4703" s="2"/>
      <c r="Q4703" s="4">
        <f>M4703+O4703</f>
        <v>220000</v>
      </c>
      <c r="R4703" s="3"/>
      <c r="T4703" s="5"/>
      <c r="U4703" s="3"/>
      <c r="V4703" s="3"/>
      <c r="W4703" s="3"/>
      <c r="X4703" s="3"/>
      <c r="Y4703" s="3"/>
      <c r="Z4703" s="3"/>
      <c r="AA4703" s="3"/>
      <c r="AB4703" s="3"/>
      <c r="AC4703" s="3"/>
      <c r="AD4703" s="3"/>
      <c r="AE4703" s="3"/>
      <c r="AF4703" s="3"/>
      <c r="AG4703" s="3"/>
      <c r="AH4703" s="3"/>
    </row>
    <row r="4704" spans="1:34" s="4" customFormat="1" ht="11.85" customHeight="1" x14ac:dyDescent="0.2">
      <c r="A4704" s="3" t="s">
        <v>1812</v>
      </c>
      <c r="B4704" s="3"/>
      <c r="C4704" s="2">
        <v>3578.55</v>
      </c>
      <c r="D4704" s="2"/>
      <c r="E4704" s="2">
        <v>4396</v>
      </c>
      <c r="F4704" s="2"/>
      <c r="G4704" s="2">
        <v>4566.8999999999996</v>
      </c>
      <c r="H4704" s="2"/>
      <c r="I4704" s="2">
        <v>3000</v>
      </c>
      <c r="J4704" s="2"/>
      <c r="K4704" s="4">
        <v>3000</v>
      </c>
      <c r="L4704" s="2"/>
      <c r="M4704" s="4">
        <v>0</v>
      </c>
      <c r="N4704" s="2"/>
      <c r="O4704" s="4">
        <v>0</v>
      </c>
      <c r="P4704" s="2"/>
      <c r="Q4704" s="4">
        <f>M4704+O4704</f>
        <v>0</v>
      </c>
      <c r="R4704" s="3"/>
      <c r="T4704" s="5"/>
      <c r="U4704" s="3"/>
      <c r="V4704" s="3"/>
      <c r="W4704" s="3"/>
      <c r="X4704" s="3"/>
      <c r="Y4704" s="3"/>
      <c r="Z4704" s="3"/>
      <c r="AA4704" s="3"/>
      <c r="AB4704" s="3"/>
      <c r="AC4704" s="3"/>
      <c r="AD4704" s="3"/>
      <c r="AE4704" s="3"/>
      <c r="AF4704" s="3"/>
      <c r="AG4704" s="3"/>
      <c r="AH4704" s="3"/>
    </row>
    <row r="4705" spans="1:34" s="4" customFormat="1" ht="11.85" customHeight="1" x14ac:dyDescent="0.2">
      <c r="A4705" s="3" t="s">
        <v>1813</v>
      </c>
      <c r="B4705" s="3"/>
      <c r="C4705" s="2">
        <v>0</v>
      </c>
      <c r="D4705" s="2"/>
      <c r="E4705" s="2">
        <v>0</v>
      </c>
      <c r="F4705" s="2"/>
      <c r="G4705" s="2">
        <v>0</v>
      </c>
      <c r="H4705" s="2"/>
      <c r="I4705" s="2">
        <v>0</v>
      </c>
      <c r="J4705" s="2"/>
      <c r="K4705" s="4">
        <v>0</v>
      </c>
      <c r="L4705" s="2"/>
      <c r="M4705" s="4">
        <v>0</v>
      </c>
      <c r="N4705" s="2"/>
      <c r="O4705" s="4">
        <v>0</v>
      </c>
      <c r="P4705" s="2"/>
      <c r="Q4705" s="4">
        <f>M4705+O4705</f>
        <v>0</v>
      </c>
      <c r="R4705" s="3"/>
      <c r="T4705" s="5"/>
      <c r="U4705" s="3"/>
      <c r="V4705" s="3"/>
      <c r="W4705" s="3"/>
      <c r="X4705" s="3"/>
      <c r="Y4705" s="3"/>
      <c r="Z4705" s="3"/>
      <c r="AA4705" s="3"/>
      <c r="AB4705" s="3"/>
      <c r="AC4705" s="3"/>
      <c r="AD4705" s="3"/>
      <c r="AE4705" s="3"/>
      <c r="AF4705" s="3"/>
      <c r="AG4705" s="3"/>
      <c r="AH4705" s="3"/>
    </row>
    <row r="4706" spans="1:34" s="4" customFormat="1" ht="11.85" customHeight="1" x14ac:dyDescent="0.2">
      <c r="A4706" s="3" t="s">
        <v>1814</v>
      </c>
      <c r="B4706" s="3"/>
      <c r="C4706" s="2">
        <v>0</v>
      </c>
      <c r="D4706" s="2"/>
      <c r="E4706" s="2">
        <v>0</v>
      </c>
      <c r="F4706" s="2"/>
      <c r="G4706" s="2">
        <v>0</v>
      </c>
      <c r="H4706" s="2"/>
      <c r="I4706" s="2">
        <v>0</v>
      </c>
      <c r="J4706" s="2"/>
      <c r="K4706" s="4">
        <v>0</v>
      </c>
      <c r="L4706" s="2"/>
      <c r="M4706" s="4">
        <v>0</v>
      </c>
      <c r="N4706" s="2"/>
      <c r="O4706" s="4">
        <v>0</v>
      </c>
      <c r="P4706" s="2"/>
      <c r="Q4706" s="4">
        <f>M4706+O4706</f>
        <v>0</v>
      </c>
      <c r="R4706" s="2"/>
      <c r="T4706" s="5"/>
      <c r="U4706" s="3"/>
      <c r="V4706" s="3"/>
      <c r="W4706" s="3"/>
      <c r="X4706" s="3"/>
      <c r="Y4706" s="3"/>
      <c r="Z4706" s="3"/>
      <c r="AA4706" s="3"/>
      <c r="AB4706" s="3"/>
      <c r="AC4706" s="3"/>
      <c r="AD4706" s="3"/>
      <c r="AE4706" s="3"/>
      <c r="AF4706" s="3"/>
      <c r="AG4706" s="3"/>
      <c r="AH4706" s="3"/>
    </row>
    <row r="4707" spans="1:34" s="4" customFormat="1" ht="6" customHeight="1" x14ac:dyDescent="0.2">
      <c r="A4707" s="3"/>
      <c r="B4707" s="3"/>
      <c r="C4707" s="2"/>
      <c r="D4707" s="2"/>
      <c r="E4707" s="2"/>
      <c r="F4707" s="2"/>
      <c r="G4707" s="2"/>
      <c r="H4707" s="2"/>
      <c r="I4707" s="2"/>
      <c r="J4707" s="2"/>
      <c r="L4707" s="2"/>
      <c r="N4707" s="2"/>
      <c r="P4707" s="2"/>
      <c r="R4707" s="3"/>
      <c r="T4707" s="5"/>
      <c r="U4707" s="3"/>
      <c r="V4707" s="3"/>
      <c r="W4707" s="3"/>
      <c r="X4707" s="3"/>
      <c r="Y4707" s="3"/>
      <c r="Z4707" s="3"/>
      <c r="AA4707" s="3"/>
      <c r="AB4707" s="3"/>
      <c r="AC4707" s="3"/>
      <c r="AD4707" s="3"/>
      <c r="AE4707" s="3"/>
      <c r="AF4707" s="3"/>
      <c r="AG4707" s="3"/>
      <c r="AH4707" s="3"/>
    </row>
    <row r="4708" spans="1:34" s="4" customFormat="1" ht="11.85" customHeight="1" x14ac:dyDescent="0.2">
      <c r="A4708" s="3" t="s">
        <v>1815</v>
      </c>
      <c r="B4708" s="3"/>
      <c r="C4708" s="2">
        <v>0</v>
      </c>
      <c r="D4708" s="2"/>
      <c r="E4708" s="2">
        <v>0</v>
      </c>
      <c r="F4708" s="2"/>
      <c r="G4708" s="2">
        <v>599.99</v>
      </c>
      <c r="H4708" s="2"/>
      <c r="I4708" s="2">
        <v>0</v>
      </c>
      <c r="J4708" s="2"/>
      <c r="K4708" s="4">
        <v>0</v>
      </c>
      <c r="L4708" s="2"/>
      <c r="M4708" s="4">
        <v>0</v>
      </c>
      <c r="N4708" s="2"/>
      <c r="O4708" s="4">
        <v>0</v>
      </c>
      <c r="P4708" s="2"/>
      <c r="Q4708" s="4">
        <f t="shared" ref="Q4708:Q4715" si="127">M4708+O4708</f>
        <v>0</v>
      </c>
      <c r="R4708" s="3"/>
      <c r="T4708" s="5"/>
      <c r="U4708" s="3"/>
      <c r="V4708" s="3"/>
      <c r="W4708" s="3"/>
      <c r="X4708" s="3"/>
      <c r="Y4708" s="3"/>
      <c r="Z4708" s="3"/>
      <c r="AA4708" s="3"/>
      <c r="AB4708" s="3"/>
      <c r="AC4708" s="3"/>
      <c r="AD4708" s="3"/>
      <c r="AE4708" s="3"/>
      <c r="AF4708" s="3"/>
      <c r="AG4708" s="3"/>
      <c r="AH4708" s="3"/>
    </row>
    <row r="4709" spans="1:34" s="4" customFormat="1" ht="11.85" customHeight="1" x14ac:dyDescent="0.2">
      <c r="A4709" s="3" t="s">
        <v>1816</v>
      </c>
      <c r="B4709" s="3"/>
      <c r="C4709" s="2">
        <v>4</v>
      </c>
      <c r="D4709" s="2"/>
      <c r="E4709" s="2">
        <v>0</v>
      </c>
      <c r="F4709" s="2"/>
      <c r="G4709" s="2">
        <v>0</v>
      </c>
      <c r="H4709" s="2"/>
      <c r="I4709" s="2">
        <v>0</v>
      </c>
      <c r="J4709" s="2"/>
      <c r="K4709" s="4">
        <v>0</v>
      </c>
      <c r="L4709" s="2"/>
      <c r="M4709" s="4">
        <v>0</v>
      </c>
      <c r="N4709" s="2"/>
      <c r="O4709" s="4">
        <v>0</v>
      </c>
      <c r="P4709" s="2"/>
      <c r="Q4709" s="4">
        <f t="shared" si="127"/>
        <v>0</v>
      </c>
      <c r="R4709" s="3"/>
      <c r="T4709" s="5"/>
      <c r="U4709" s="3"/>
      <c r="V4709" s="3"/>
      <c r="W4709" s="3"/>
      <c r="X4709" s="3"/>
      <c r="Y4709" s="3"/>
      <c r="Z4709" s="3"/>
      <c r="AA4709" s="3"/>
      <c r="AB4709" s="3"/>
      <c r="AC4709" s="3"/>
      <c r="AD4709" s="3"/>
      <c r="AE4709" s="3"/>
      <c r="AF4709" s="3"/>
      <c r="AG4709" s="3"/>
      <c r="AH4709" s="3"/>
    </row>
    <row r="4710" spans="1:34" s="4" customFormat="1" ht="11.85" customHeight="1" x14ac:dyDescent="0.2">
      <c r="A4710" s="3" t="s">
        <v>1817</v>
      </c>
      <c r="B4710" s="3"/>
      <c r="C4710" s="2">
        <v>64487.67</v>
      </c>
      <c r="D4710" s="2"/>
      <c r="E4710" s="2">
        <v>70541.38</v>
      </c>
      <c r="F4710" s="2"/>
      <c r="G4710" s="2">
        <v>71926.53</v>
      </c>
      <c r="H4710" s="2"/>
      <c r="I4710" s="2">
        <v>65000</v>
      </c>
      <c r="J4710" s="2"/>
      <c r="K4710" s="4">
        <v>65000</v>
      </c>
      <c r="L4710" s="2"/>
      <c r="M4710" s="4">
        <v>65000</v>
      </c>
      <c r="N4710" s="2"/>
      <c r="O4710" s="4">
        <v>0</v>
      </c>
      <c r="P4710" s="2"/>
      <c r="Q4710" s="4">
        <f t="shared" si="127"/>
        <v>65000</v>
      </c>
      <c r="R4710" s="3"/>
      <c r="T4710" s="5"/>
      <c r="U4710" s="3"/>
      <c r="V4710" s="3"/>
      <c r="W4710" s="3"/>
      <c r="X4710" s="3"/>
      <c r="Y4710" s="3"/>
      <c r="Z4710" s="3"/>
      <c r="AA4710" s="3"/>
      <c r="AB4710" s="3"/>
      <c r="AC4710" s="3"/>
      <c r="AD4710" s="3"/>
      <c r="AE4710" s="3"/>
      <c r="AF4710" s="3"/>
      <c r="AG4710" s="3"/>
      <c r="AH4710" s="3"/>
    </row>
    <row r="4711" spans="1:34" s="4" customFormat="1" ht="11.85" customHeight="1" x14ac:dyDescent="0.2">
      <c r="A4711" s="3" t="s">
        <v>1818</v>
      </c>
      <c r="B4711" s="3"/>
      <c r="C4711" s="2">
        <v>3768.54</v>
      </c>
      <c r="D4711" s="2"/>
      <c r="E4711" s="2">
        <v>4478.16</v>
      </c>
      <c r="F4711" s="2"/>
      <c r="G4711" s="2">
        <v>3345.99</v>
      </c>
      <c r="H4711" s="2"/>
      <c r="I4711" s="2">
        <v>3400</v>
      </c>
      <c r="J4711" s="2"/>
      <c r="K4711" s="4">
        <v>3400</v>
      </c>
      <c r="L4711" s="2"/>
      <c r="M4711" s="4">
        <v>2600</v>
      </c>
      <c r="N4711" s="2"/>
      <c r="O4711" s="4">
        <v>0</v>
      </c>
      <c r="P4711" s="2"/>
      <c r="Q4711" s="4">
        <f t="shared" si="127"/>
        <v>2600</v>
      </c>
      <c r="R4711" s="3"/>
      <c r="T4711" s="5"/>
      <c r="U4711" s="3"/>
      <c r="V4711" s="3"/>
      <c r="W4711" s="3"/>
      <c r="X4711" s="3"/>
      <c r="Y4711" s="3"/>
      <c r="Z4711" s="3"/>
      <c r="AA4711" s="3"/>
      <c r="AB4711" s="3"/>
      <c r="AC4711" s="3"/>
      <c r="AD4711" s="3"/>
      <c r="AE4711" s="3"/>
      <c r="AF4711" s="3"/>
      <c r="AG4711" s="3"/>
      <c r="AH4711" s="3"/>
    </row>
    <row r="4712" spans="1:34" s="4" customFormat="1" ht="11.85" customHeight="1" x14ac:dyDescent="0.2">
      <c r="A4712" s="3" t="s">
        <v>1819</v>
      </c>
      <c r="B4712" s="3"/>
      <c r="C4712" s="2">
        <v>26257.45</v>
      </c>
      <c r="D4712" s="2"/>
      <c r="E4712" s="2">
        <v>23046.95</v>
      </c>
      <c r="F4712" s="2"/>
      <c r="G4712" s="2">
        <v>22719.96</v>
      </c>
      <c r="H4712" s="2"/>
      <c r="I4712" s="2">
        <v>22000</v>
      </c>
      <c r="J4712" s="2"/>
      <c r="K4712" s="4">
        <v>22000</v>
      </c>
      <c r="L4712" s="2"/>
      <c r="M4712" s="4">
        <v>20000</v>
      </c>
      <c r="N4712" s="2"/>
      <c r="O4712" s="4">
        <v>0</v>
      </c>
      <c r="P4712" s="2"/>
      <c r="Q4712" s="4">
        <f t="shared" si="127"/>
        <v>20000</v>
      </c>
      <c r="R4712" s="3"/>
      <c r="T4712" s="5"/>
      <c r="U4712" s="3"/>
      <c r="V4712" s="3"/>
      <c r="W4712" s="3"/>
      <c r="X4712" s="3"/>
      <c r="Y4712" s="3"/>
      <c r="Z4712" s="3"/>
      <c r="AA4712" s="3"/>
      <c r="AB4712" s="3"/>
      <c r="AC4712" s="3"/>
      <c r="AD4712" s="3"/>
      <c r="AE4712" s="3"/>
      <c r="AF4712" s="3"/>
      <c r="AG4712" s="3"/>
      <c r="AH4712" s="3"/>
    </row>
    <row r="4713" spans="1:34" s="4" customFormat="1" ht="11.85" customHeight="1" x14ac:dyDescent="0.2">
      <c r="A4713" s="3" t="s">
        <v>1820</v>
      </c>
      <c r="B4713" s="3"/>
      <c r="C4713" s="2">
        <v>0</v>
      </c>
      <c r="D4713" s="2"/>
      <c r="E4713" s="2">
        <v>2781</v>
      </c>
      <c r="F4713" s="2"/>
      <c r="G4713" s="2">
        <v>0</v>
      </c>
      <c r="H4713" s="2"/>
      <c r="I4713" s="2">
        <v>0</v>
      </c>
      <c r="J4713" s="2"/>
      <c r="K4713" s="4">
        <v>0</v>
      </c>
      <c r="L4713" s="2"/>
      <c r="M4713" s="4">
        <v>0</v>
      </c>
      <c r="N4713" s="2"/>
      <c r="O4713" s="4">
        <v>0</v>
      </c>
      <c r="P4713" s="2"/>
      <c r="Q4713" s="4">
        <f t="shared" si="127"/>
        <v>0</v>
      </c>
      <c r="R4713" s="3"/>
      <c r="T4713" s="5"/>
      <c r="U4713" s="3"/>
      <c r="V4713" s="3"/>
      <c r="W4713" s="3"/>
      <c r="X4713" s="3"/>
      <c r="Y4713" s="3"/>
      <c r="Z4713" s="3"/>
      <c r="AA4713" s="3"/>
      <c r="AB4713" s="3"/>
      <c r="AC4713" s="3"/>
      <c r="AD4713" s="3"/>
      <c r="AE4713" s="3"/>
      <c r="AF4713" s="3"/>
      <c r="AG4713" s="3"/>
      <c r="AH4713" s="3"/>
    </row>
    <row r="4714" spans="1:34" s="4" customFormat="1" ht="11.85" customHeight="1" x14ac:dyDescent="0.2">
      <c r="A4714" s="3" t="s">
        <v>1821</v>
      </c>
      <c r="B4714" s="3"/>
      <c r="C4714" s="2">
        <v>297.42</v>
      </c>
      <c r="D4714" s="2"/>
      <c r="E4714" s="2">
        <v>0</v>
      </c>
      <c r="F4714" s="2"/>
      <c r="G4714" s="2">
        <v>150</v>
      </c>
      <c r="H4714" s="2"/>
      <c r="I4714" s="2">
        <v>0</v>
      </c>
      <c r="J4714" s="2"/>
      <c r="K4714" s="4">
        <v>0</v>
      </c>
      <c r="L4714" s="2"/>
      <c r="M4714" s="4">
        <v>0</v>
      </c>
      <c r="N4714" s="2"/>
      <c r="O4714" s="4">
        <v>0</v>
      </c>
      <c r="P4714" s="2"/>
      <c r="Q4714" s="4">
        <f t="shared" si="127"/>
        <v>0</v>
      </c>
      <c r="R4714" s="3"/>
      <c r="T4714" s="5"/>
      <c r="U4714" s="3"/>
      <c r="V4714" s="3"/>
      <c r="W4714" s="3"/>
      <c r="X4714" s="3"/>
      <c r="Y4714" s="3"/>
      <c r="Z4714" s="3"/>
      <c r="AA4714" s="3"/>
      <c r="AB4714" s="3"/>
      <c r="AC4714" s="3"/>
      <c r="AD4714" s="3"/>
      <c r="AE4714" s="3"/>
      <c r="AF4714" s="3"/>
      <c r="AG4714" s="3"/>
      <c r="AH4714" s="3"/>
    </row>
    <row r="4715" spans="1:34" s="4" customFormat="1" ht="11.85" customHeight="1" x14ac:dyDescent="0.2">
      <c r="A4715" s="3" t="s">
        <v>1822</v>
      </c>
      <c r="B4715" s="3"/>
      <c r="C4715" s="2">
        <v>62.88</v>
      </c>
      <c r="D4715" s="2"/>
      <c r="E4715" s="2">
        <v>13.95</v>
      </c>
      <c r="F4715" s="2"/>
      <c r="G4715" s="2">
        <v>80.48</v>
      </c>
      <c r="H4715" s="2"/>
      <c r="I4715" s="2">
        <v>0</v>
      </c>
      <c r="J4715" s="2"/>
      <c r="K4715" s="4">
        <v>0</v>
      </c>
      <c r="L4715" s="2"/>
      <c r="M4715" s="4">
        <v>0</v>
      </c>
      <c r="N4715" s="2"/>
      <c r="O4715" s="4">
        <v>0</v>
      </c>
      <c r="P4715" s="2"/>
      <c r="Q4715" s="4">
        <f t="shared" si="127"/>
        <v>0</v>
      </c>
      <c r="R4715" s="2"/>
      <c r="T4715" s="5"/>
      <c r="U4715" s="3"/>
      <c r="V4715" s="3"/>
      <c r="W4715" s="3"/>
      <c r="X4715" s="3"/>
      <c r="Y4715" s="3"/>
      <c r="Z4715" s="3"/>
      <c r="AA4715" s="3"/>
      <c r="AB4715" s="3"/>
      <c r="AC4715" s="3"/>
      <c r="AD4715" s="3"/>
      <c r="AE4715" s="3"/>
      <c r="AF4715" s="3"/>
      <c r="AG4715" s="3"/>
      <c r="AH4715" s="3"/>
    </row>
    <row r="4716" spans="1:34" s="4" customFormat="1" ht="7.5" customHeight="1" x14ac:dyDescent="0.2">
      <c r="A4716" s="3"/>
      <c r="B4716" s="3"/>
      <c r="C4716" s="2"/>
      <c r="D4716" s="2"/>
      <c r="E4716" s="2"/>
      <c r="F4716" s="2"/>
      <c r="G4716" s="2"/>
      <c r="H4716" s="2"/>
      <c r="I4716" s="2"/>
      <c r="J4716" s="2"/>
      <c r="L4716" s="2"/>
      <c r="N4716" s="2"/>
      <c r="P4716" s="2"/>
      <c r="R4716" s="3"/>
      <c r="T4716" s="5"/>
      <c r="U4716" s="3"/>
      <c r="V4716" s="3"/>
      <c r="W4716" s="3"/>
      <c r="X4716" s="3"/>
      <c r="Y4716" s="3"/>
      <c r="Z4716" s="3"/>
      <c r="AA4716" s="3"/>
      <c r="AB4716" s="3"/>
      <c r="AC4716" s="3"/>
      <c r="AD4716" s="3"/>
      <c r="AE4716" s="3"/>
      <c r="AF4716" s="3"/>
      <c r="AG4716" s="3"/>
      <c r="AH4716" s="3"/>
    </row>
    <row r="4717" spans="1:34" s="4" customFormat="1" ht="11.85" customHeight="1" x14ac:dyDescent="0.2">
      <c r="A4717" s="3" t="s">
        <v>1823</v>
      </c>
      <c r="B4717" s="3"/>
      <c r="C4717" s="2">
        <v>0</v>
      </c>
      <c r="D4717" s="2"/>
      <c r="E4717" s="2">
        <v>0</v>
      </c>
      <c r="F4717" s="2"/>
      <c r="G4717" s="2">
        <v>0</v>
      </c>
      <c r="H4717" s="2"/>
      <c r="I4717" s="2">
        <v>0</v>
      </c>
      <c r="J4717" s="2"/>
      <c r="K4717" s="4">
        <v>0</v>
      </c>
      <c r="L4717" s="2"/>
      <c r="M4717" s="4">
        <v>0</v>
      </c>
      <c r="N4717" s="2"/>
      <c r="O4717" s="4">
        <v>0</v>
      </c>
      <c r="P4717" s="2"/>
      <c r="Q4717" s="4">
        <f t="shared" ref="Q4717:Q4749" si="128">M4717+O4717</f>
        <v>0</v>
      </c>
      <c r="R4717" s="3"/>
      <c r="T4717" s="5"/>
      <c r="U4717" s="3"/>
      <c r="V4717" s="3"/>
      <c r="W4717" s="3"/>
      <c r="X4717" s="3"/>
      <c r="Y4717" s="3"/>
      <c r="Z4717" s="3"/>
      <c r="AA4717" s="3"/>
      <c r="AB4717" s="3"/>
      <c r="AC4717" s="3"/>
      <c r="AD4717" s="3"/>
      <c r="AE4717" s="3"/>
      <c r="AF4717" s="3"/>
      <c r="AG4717" s="3"/>
      <c r="AH4717" s="3"/>
    </row>
    <row r="4718" spans="1:34" s="4" customFormat="1" ht="11.85" customHeight="1" x14ac:dyDescent="0.2">
      <c r="A4718" s="3" t="s">
        <v>1824</v>
      </c>
      <c r="B4718" s="3"/>
      <c r="C4718" s="2">
        <v>0</v>
      </c>
      <c r="D4718" s="2"/>
      <c r="E4718" s="2">
        <v>0</v>
      </c>
      <c r="F4718" s="2"/>
      <c r="G4718" s="2">
        <v>0</v>
      </c>
      <c r="H4718" s="2"/>
      <c r="I4718" s="2">
        <v>0</v>
      </c>
      <c r="J4718" s="2"/>
      <c r="K4718" s="4">
        <v>0</v>
      </c>
      <c r="L4718" s="2"/>
      <c r="M4718" s="4">
        <v>0</v>
      </c>
      <c r="N4718" s="2"/>
      <c r="O4718" s="4">
        <v>0</v>
      </c>
      <c r="P4718" s="2"/>
      <c r="Q4718" s="4">
        <f t="shared" si="128"/>
        <v>0</v>
      </c>
      <c r="R4718" s="3"/>
      <c r="T4718" s="5"/>
      <c r="U4718" s="3"/>
      <c r="V4718" s="3"/>
      <c r="W4718" s="3"/>
      <c r="X4718" s="3"/>
      <c r="Y4718" s="3"/>
      <c r="Z4718" s="3"/>
      <c r="AA4718" s="3"/>
      <c r="AB4718" s="3"/>
      <c r="AC4718" s="3"/>
      <c r="AD4718" s="3"/>
      <c r="AE4718" s="3"/>
      <c r="AF4718" s="3"/>
      <c r="AG4718" s="3"/>
      <c r="AH4718" s="3"/>
    </row>
    <row r="4719" spans="1:34" s="4" customFormat="1" ht="11.85" customHeight="1" x14ac:dyDescent="0.2">
      <c r="A4719" s="3" t="s">
        <v>1825</v>
      </c>
      <c r="B4719" s="3"/>
      <c r="C4719" s="2">
        <v>0</v>
      </c>
      <c r="D4719" s="2"/>
      <c r="E4719" s="2">
        <v>0</v>
      </c>
      <c r="F4719" s="2"/>
      <c r="G4719" s="2">
        <v>0</v>
      </c>
      <c r="H4719" s="2"/>
      <c r="I4719" s="2">
        <v>0</v>
      </c>
      <c r="J4719" s="2"/>
      <c r="K4719" s="4">
        <v>0</v>
      </c>
      <c r="L4719" s="2"/>
      <c r="M4719" s="4">
        <v>0</v>
      </c>
      <c r="N4719" s="2"/>
      <c r="O4719" s="4">
        <v>0</v>
      </c>
      <c r="P4719" s="2"/>
      <c r="Q4719" s="4">
        <f t="shared" si="128"/>
        <v>0</v>
      </c>
      <c r="R4719" s="3"/>
      <c r="T4719" s="5"/>
      <c r="U4719" s="3"/>
      <c r="V4719" s="3"/>
      <c r="W4719" s="3"/>
      <c r="X4719" s="3"/>
      <c r="Y4719" s="3"/>
      <c r="Z4719" s="3"/>
      <c r="AA4719" s="3"/>
      <c r="AB4719" s="3"/>
      <c r="AC4719" s="3"/>
      <c r="AD4719" s="3"/>
      <c r="AE4719" s="3"/>
      <c r="AF4719" s="3"/>
      <c r="AG4719" s="3"/>
      <c r="AH4719" s="3"/>
    </row>
    <row r="4720" spans="1:34" s="4" customFormat="1" ht="11.85" customHeight="1" x14ac:dyDescent="0.2">
      <c r="A4720" s="3" t="s">
        <v>1826</v>
      </c>
      <c r="B4720" s="3"/>
      <c r="C4720" s="2">
        <v>0</v>
      </c>
      <c r="D4720" s="2"/>
      <c r="E4720" s="2">
        <v>0</v>
      </c>
      <c r="F4720" s="2"/>
      <c r="G4720" s="2">
        <v>0</v>
      </c>
      <c r="H4720" s="2"/>
      <c r="I4720" s="2">
        <v>0</v>
      </c>
      <c r="J4720" s="2"/>
      <c r="K4720" s="4">
        <v>0</v>
      </c>
      <c r="L4720" s="2"/>
      <c r="M4720" s="4">
        <v>0</v>
      </c>
      <c r="N4720" s="2"/>
      <c r="O4720" s="4">
        <v>0</v>
      </c>
      <c r="P4720" s="2"/>
      <c r="Q4720" s="4">
        <f t="shared" si="128"/>
        <v>0</v>
      </c>
      <c r="R4720" s="3"/>
      <c r="T4720" s="5"/>
      <c r="U4720" s="3"/>
      <c r="V4720" s="3"/>
      <c r="W4720" s="3"/>
      <c r="X4720" s="3"/>
      <c r="Y4720" s="3"/>
      <c r="Z4720" s="3"/>
      <c r="AA4720" s="3"/>
      <c r="AB4720" s="3"/>
      <c r="AC4720" s="3"/>
      <c r="AD4720" s="3"/>
      <c r="AE4720" s="3"/>
      <c r="AF4720" s="3"/>
      <c r="AG4720" s="3"/>
      <c r="AH4720" s="3"/>
    </row>
    <row r="4721" spans="1:34" s="4" customFormat="1" ht="11.85" customHeight="1" x14ac:dyDescent="0.2">
      <c r="A4721" s="3" t="s">
        <v>1827</v>
      </c>
      <c r="B4721" s="3"/>
      <c r="C4721" s="2">
        <v>50000</v>
      </c>
      <c r="D4721" s="2"/>
      <c r="E4721" s="2">
        <v>0</v>
      </c>
      <c r="F4721" s="2"/>
      <c r="G4721" s="2">
        <v>0</v>
      </c>
      <c r="H4721" s="2"/>
      <c r="I4721" s="2">
        <v>0</v>
      </c>
      <c r="J4721" s="2"/>
      <c r="K4721" s="4">
        <v>0</v>
      </c>
      <c r="L4721" s="2"/>
      <c r="M4721" s="4">
        <v>0</v>
      </c>
      <c r="N4721" s="2"/>
      <c r="O4721" s="4">
        <v>0</v>
      </c>
      <c r="P4721" s="2"/>
      <c r="Q4721" s="4">
        <f t="shared" si="128"/>
        <v>0</v>
      </c>
      <c r="R4721" s="3"/>
      <c r="T4721" s="5"/>
      <c r="U4721" s="3"/>
      <c r="V4721" s="3"/>
      <c r="W4721" s="3"/>
      <c r="X4721" s="3"/>
      <c r="Y4721" s="3"/>
      <c r="Z4721" s="3"/>
      <c r="AA4721" s="3"/>
      <c r="AB4721" s="3"/>
      <c r="AC4721" s="3"/>
      <c r="AD4721" s="3"/>
      <c r="AE4721" s="3"/>
      <c r="AF4721" s="3"/>
      <c r="AG4721" s="3"/>
      <c r="AH4721" s="3"/>
    </row>
    <row r="4722" spans="1:34" s="4" customFormat="1" ht="11.85" customHeight="1" x14ac:dyDescent="0.2">
      <c r="A4722" s="3" t="s">
        <v>1828</v>
      </c>
      <c r="B4722" s="3"/>
      <c r="C4722" s="2">
        <v>0</v>
      </c>
      <c r="D4722" s="2"/>
      <c r="E4722" s="2">
        <v>0</v>
      </c>
      <c r="F4722" s="2"/>
      <c r="G4722" s="2">
        <v>0</v>
      </c>
      <c r="H4722" s="2"/>
      <c r="I4722" s="2">
        <v>0</v>
      </c>
      <c r="J4722" s="2"/>
      <c r="K4722" s="4">
        <v>0</v>
      </c>
      <c r="L4722" s="2"/>
      <c r="M4722" s="4">
        <v>0</v>
      </c>
      <c r="N4722" s="2"/>
      <c r="O4722" s="4">
        <v>0</v>
      </c>
      <c r="P4722" s="2"/>
      <c r="Q4722" s="4">
        <f t="shared" si="128"/>
        <v>0</v>
      </c>
      <c r="R4722" s="3"/>
      <c r="T4722" s="5"/>
      <c r="U4722" s="3"/>
      <c r="V4722" s="3"/>
      <c r="W4722" s="3"/>
      <c r="X4722" s="3"/>
      <c r="Y4722" s="3"/>
      <c r="Z4722" s="3"/>
      <c r="AA4722" s="3"/>
      <c r="AB4722" s="3"/>
      <c r="AC4722" s="3"/>
      <c r="AD4722" s="3"/>
      <c r="AE4722" s="3"/>
      <c r="AF4722" s="3"/>
      <c r="AG4722" s="3"/>
      <c r="AH4722" s="3"/>
    </row>
    <row r="4723" spans="1:34" s="4" customFormat="1" ht="11.85" customHeight="1" x14ac:dyDescent="0.2">
      <c r="A4723" s="3" t="s">
        <v>1829</v>
      </c>
      <c r="B4723" s="3"/>
      <c r="C4723" s="2">
        <v>0</v>
      </c>
      <c r="D4723" s="2"/>
      <c r="E4723" s="2">
        <v>0</v>
      </c>
      <c r="F4723" s="2"/>
      <c r="G4723" s="2">
        <v>0</v>
      </c>
      <c r="H4723" s="2"/>
      <c r="I4723" s="2">
        <v>0</v>
      </c>
      <c r="J4723" s="2"/>
      <c r="K4723" s="4">
        <v>0</v>
      </c>
      <c r="L4723" s="2"/>
      <c r="M4723" s="4">
        <v>0</v>
      </c>
      <c r="N4723" s="2"/>
      <c r="O4723" s="4">
        <v>0</v>
      </c>
      <c r="P4723" s="2"/>
      <c r="Q4723" s="4">
        <f t="shared" si="128"/>
        <v>0</v>
      </c>
      <c r="R4723" s="3"/>
      <c r="T4723" s="5"/>
      <c r="U4723" s="3"/>
      <c r="V4723" s="3"/>
      <c r="W4723" s="3"/>
      <c r="X4723" s="3"/>
      <c r="Y4723" s="3"/>
      <c r="Z4723" s="3"/>
      <c r="AA4723" s="3"/>
      <c r="AB4723" s="3"/>
      <c r="AC4723" s="3"/>
      <c r="AD4723" s="3"/>
      <c r="AE4723" s="3"/>
      <c r="AF4723" s="3"/>
      <c r="AG4723" s="3"/>
      <c r="AH4723" s="3"/>
    </row>
    <row r="4724" spans="1:34" s="4" customFormat="1" ht="11.85" customHeight="1" x14ac:dyDescent="0.2">
      <c r="A4724" s="3" t="s">
        <v>1830</v>
      </c>
      <c r="B4724" s="3"/>
      <c r="C4724" s="2">
        <v>0</v>
      </c>
      <c r="D4724" s="2"/>
      <c r="E4724" s="2">
        <v>0</v>
      </c>
      <c r="F4724" s="2"/>
      <c r="G4724" s="2">
        <v>0</v>
      </c>
      <c r="H4724" s="2"/>
      <c r="I4724" s="2">
        <v>0</v>
      </c>
      <c r="J4724" s="2"/>
      <c r="K4724" s="4">
        <v>0</v>
      </c>
      <c r="L4724" s="2"/>
      <c r="M4724" s="4">
        <v>0</v>
      </c>
      <c r="N4724" s="2"/>
      <c r="O4724" s="4">
        <v>0</v>
      </c>
      <c r="P4724" s="2"/>
      <c r="Q4724" s="4">
        <f t="shared" si="128"/>
        <v>0</v>
      </c>
      <c r="R4724" s="3"/>
      <c r="T4724" s="5"/>
      <c r="U4724" s="3"/>
      <c r="V4724" s="3"/>
      <c r="W4724" s="3"/>
      <c r="X4724" s="3"/>
      <c r="Y4724" s="3"/>
      <c r="Z4724" s="3"/>
      <c r="AA4724" s="3"/>
      <c r="AB4724" s="3"/>
      <c r="AC4724" s="3"/>
      <c r="AD4724" s="3"/>
      <c r="AE4724" s="3"/>
      <c r="AF4724" s="3"/>
      <c r="AG4724" s="3"/>
      <c r="AH4724" s="3"/>
    </row>
    <row r="4725" spans="1:34" s="4" customFormat="1" ht="11.85" customHeight="1" x14ac:dyDescent="0.2">
      <c r="A4725" s="3" t="s">
        <v>1831</v>
      </c>
      <c r="B4725" s="3"/>
      <c r="C4725" s="2">
        <v>0</v>
      </c>
      <c r="D4725" s="2"/>
      <c r="E4725" s="2">
        <v>0</v>
      </c>
      <c r="F4725" s="2"/>
      <c r="G4725" s="2">
        <v>0</v>
      </c>
      <c r="H4725" s="2"/>
      <c r="I4725" s="2">
        <v>0</v>
      </c>
      <c r="J4725" s="2"/>
      <c r="K4725" s="4">
        <v>0</v>
      </c>
      <c r="L4725" s="2"/>
      <c r="M4725" s="4">
        <v>0</v>
      </c>
      <c r="N4725" s="2"/>
      <c r="O4725" s="4">
        <v>0</v>
      </c>
      <c r="P4725" s="2"/>
      <c r="Q4725" s="4">
        <f t="shared" si="128"/>
        <v>0</v>
      </c>
      <c r="R4725" s="3"/>
      <c r="T4725" s="5"/>
      <c r="U4725" s="3"/>
      <c r="V4725" s="3"/>
      <c r="W4725" s="3"/>
      <c r="X4725" s="3"/>
      <c r="Y4725" s="3"/>
      <c r="Z4725" s="3"/>
      <c r="AA4725" s="3"/>
      <c r="AB4725" s="3"/>
      <c r="AC4725" s="3"/>
      <c r="AD4725" s="3"/>
      <c r="AE4725" s="3"/>
      <c r="AF4725" s="3"/>
      <c r="AG4725" s="3"/>
      <c r="AH4725" s="3"/>
    </row>
    <row r="4726" spans="1:34" s="4" customFormat="1" ht="11.85" customHeight="1" x14ac:dyDescent="0.2">
      <c r="A4726" s="3" t="s">
        <v>1832</v>
      </c>
      <c r="B4726" s="3"/>
      <c r="C4726" s="2">
        <v>0</v>
      </c>
      <c r="D4726" s="2"/>
      <c r="E4726" s="2">
        <v>0</v>
      </c>
      <c r="F4726" s="2"/>
      <c r="G4726" s="2">
        <v>0</v>
      </c>
      <c r="H4726" s="2"/>
      <c r="I4726" s="2">
        <v>0</v>
      </c>
      <c r="J4726" s="2"/>
      <c r="K4726" s="4">
        <v>0</v>
      </c>
      <c r="L4726" s="2"/>
      <c r="M4726" s="4">
        <v>0</v>
      </c>
      <c r="N4726" s="2"/>
      <c r="O4726" s="4">
        <v>0</v>
      </c>
      <c r="P4726" s="2"/>
      <c r="Q4726" s="4">
        <f t="shared" si="128"/>
        <v>0</v>
      </c>
      <c r="R4726" s="3"/>
      <c r="T4726" s="5"/>
      <c r="U4726" s="3"/>
      <c r="V4726" s="3"/>
      <c r="W4726" s="3"/>
      <c r="X4726" s="3"/>
      <c r="Y4726" s="3"/>
      <c r="Z4726" s="3"/>
      <c r="AA4726" s="3"/>
      <c r="AB4726" s="3"/>
      <c r="AC4726" s="3"/>
      <c r="AD4726" s="3"/>
      <c r="AE4726" s="3"/>
      <c r="AF4726" s="3"/>
      <c r="AG4726" s="3"/>
      <c r="AH4726" s="3"/>
    </row>
    <row r="4727" spans="1:34" s="4" customFormat="1" ht="11.85" customHeight="1" x14ac:dyDescent="0.2">
      <c r="A4727" s="3" t="s">
        <v>1833</v>
      </c>
      <c r="B4727" s="3"/>
      <c r="C4727" s="2">
        <v>0</v>
      </c>
      <c r="D4727" s="2"/>
      <c r="E4727" s="2">
        <v>0</v>
      </c>
      <c r="F4727" s="2"/>
      <c r="G4727" s="2">
        <v>73147.98</v>
      </c>
      <c r="H4727" s="2"/>
      <c r="I4727" s="2">
        <v>0</v>
      </c>
      <c r="J4727" s="2"/>
      <c r="K4727" s="4">
        <v>0</v>
      </c>
      <c r="L4727" s="2"/>
      <c r="M4727" s="4">
        <v>0</v>
      </c>
      <c r="N4727" s="2"/>
      <c r="O4727" s="4">
        <v>0</v>
      </c>
      <c r="P4727" s="2"/>
      <c r="Q4727" s="4">
        <f t="shared" si="128"/>
        <v>0</v>
      </c>
      <c r="R4727" s="3"/>
      <c r="T4727" s="5"/>
      <c r="U4727" s="3"/>
      <c r="V4727" s="3"/>
      <c r="W4727" s="3"/>
      <c r="X4727" s="3"/>
      <c r="Y4727" s="3"/>
      <c r="Z4727" s="3"/>
      <c r="AA4727" s="3"/>
      <c r="AB4727" s="3"/>
      <c r="AC4727" s="3"/>
      <c r="AD4727" s="3"/>
      <c r="AE4727" s="3"/>
      <c r="AF4727" s="3"/>
      <c r="AG4727" s="3"/>
      <c r="AH4727" s="3"/>
    </row>
    <row r="4728" spans="1:34" ht="11.85" customHeight="1" x14ac:dyDescent="0.2">
      <c r="A4728" s="3" t="s">
        <v>1834</v>
      </c>
      <c r="C4728" s="2">
        <v>0</v>
      </c>
      <c r="D4728" s="2"/>
      <c r="E4728" s="2">
        <v>0</v>
      </c>
      <c r="F4728" s="2"/>
      <c r="G4728" s="2">
        <v>0</v>
      </c>
      <c r="H4728" s="2"/>
      <c r="I4728" s="2">
        <v>0</v>
      </c>
      <c r="J4728" s="2"/>
      <c r="K4728" s="4">
        <v>600000</v>
      </c>
      <c r="L4728" s="2"/>
      <c r="M4728" s="4">
        <v>0</v>
      </c>
      <c r="N4728" s="2"/>
      <c r="O4728" s="4">
        <v>0</v>
      </c>
      <c r="P4728" s="2"/>
      <c r="Q4728" s="4">
        <f t="shared" si="128"/>
        <v>0</v>
      </c>
    </row>
    <row r="4729" spans="1:34" ht="11.85" customHeight="1" x14ac:dyDescent="0.2">
      <c r="A4729" s="3" t="s">
        <v>1835</v>
      </c>
      <c r="C4729" s="2">
        <v>0</v>
      </c>
      <c r="D4729" s="2"/>
      <c r="E4729" s="2">
        <v>0</v>
      </c>
      <c r="F4729" s="2"/>
      <c r="G4729" s="2">
        <v>113881.01</v>
      </c>
      <c r="H4729" s="2"/>
      <c r="I4729" s="2">
        <v>0</v>
      </c>
      <c r="J4729" s="2"/>
      <c r="K4729" s="4">
        <v>66119</v>
      </c>
      <c r="L4729" s="2"/>
      <c r="M4729" s="4">
        <v>0</v>
      </c>
      <c r="N4729" s="2"/>
      <c r="O4729" s="4">
        <v>0</v>
      </c>
      <c r="P4729" s="2"/>
      <c r="Q4729" s="4">
        <f t="shared" si="128"/>
        <v>0</v>
      </c>
    </row>
    <row r="4730" spans="1:34" ht="11.85" customHeight="1" x14ac:dyDescent="0.2">
      <c r="A4730" s="3" t="s">
        <v>1836</v>
      </c>
      <c r="C4730" s="2">
        <v>0</v>
      </c>
      <c r="D4730" s="2"/>
      <c r="E4730" s="2">
        <v>0</v>
      </c>
      <c r="F4730" s="2"/>
      <c r="G4730" s="2">
        <v>0</v>
      </c>
      <c r="H4730" s="2"/>
      <c r="I4730" s="2">
        <v>0</v>
      </c>
      <c r="J4730" s="2"/>
      <c r="K4730" s="4">
        <v>0</v>
      </c>
      <c r="L4730" s="2"/>
      <c r="M4730" s="4">
        <v>0</v>
      </c>
      <c r="N4730" s="2"/>
      <c r="O4730" s="4">
        <v>0</v>
      </c>
      <c r="P4730" s="2"/>
      <c r="Q4730" s="4">
        <f t="shared" si="128"/>
        <v>0</v>
      </c>
    </row>
    <row r="4731" spans="1:34" ht="11.85" customHeight="1" x14ac:dyDescent="0.2">
      <c r="A4731" s="3" t="s">
        <v>1837</v>
      </c>
      <c r="C4731" s="2">
        <v>0</v>
      </c>
      <c r="D4731" s="2"/>
      <c r="E4731" s="2">
        <v>0</v>
      </c>
      <c r="F4731" s="2"/>
      <c r="G4731" s="2">
        <v>0</v>
      </c>
      <c r="H4731" s="2"/>
      <c r="I4731" s="2">
        <v>0</v>
      </c>
      <c r="J4731" s="2"/>
      <c r="K4731" s="4">
        <v>0</v>
      </c>
      <c r="L4731" s="2"/>
      <c r="M4731" s="4">
        <v>0</v>
      </c>
      <c r="N4731" s="2"/>
      <c r="O4731" s="4">
        <v>0</v>
      </c>
      <c r="P4731" s="2"/>
      <c r="Q4731" s="4">
        <f t="shared" si="128"/>
        <v>0</v>
      </c>
    </row>
    <row r="4732" spans="1:34" ht="11.85" customHeight="1" x14ac:dyDescent="0.2">
      <c r="A4732" s="3" t="s">
        <v>1838</v>
      </c>
      <c r="C4732" s="2">
        <v>0</v>
      </c>
      <c r="D4732" s="2"/>
      <c r="E4732" s="2">
        <v>92113.32</v>
      </c>
      <c r="F4732" s="2"/>
      <c r="G4732" s="2">
        <v>0</v>
      </c>
      <c r="H4732" s="2"/>
      <c r="I4732" s="2">
        <v>0</v>
      </c>
      <c r="J4732" s="2"/>
      <c r="K4732" s="4">
        <v>16560</v>
      </c>
      <c r="L4732" s="2"/>
      <c r="M4732" s="4">
        <v>0</v>
      </c>
      <c r="N4732" s="2"/>
      <c r="O4732" s="4">
        <v>0</v>
      </c>
      <c r="P4732" s="2"/>
      <c r="Q4732" s="4">
        <f t="shared" si="128"/>
        <v>0</v>
      </c>
    </row>
    <row r="4733" spans="1:34" ht="11.85" customHeight="1" x14ac:dyDescent="0.2">
      <c r="A4733" s="3" t="s">
        <v>1839</v>
      </c>
      <c r="C4733" s="2">
        <v>0</v>
      </c>
      <c r="D4733" s="2"/>
      <c r="E4733" s="2">
        <v>0</v>
      </c>
      <c r="F4733" s="2"/>
      <c r="G4733" s="2">
        <v>0</v>
      </c>
      <c r="H4733" s="2"/>
      <c r="I4733" s="2">
        <v>0</v>
      </c>
      <c r="J4733" s="2"/>
      <c r="K4733" s="4">
        <v>400000</v>
      </c>
      <c r="L4733" s="2"/>
      <c r="M4733" s="4">
        <v>0</v>
      </c>
      <c r="N4733" s="2"/>
      <c r="O4733" s="4">
        <v>0</v>
      </c>
      <c r="P4733" s="2"/>
      <c r="Q4733" s="4">
        <f t="shared" si="128"/>
        <v>0</v>
      </c>
    </row>
    <row r="4734" spans="1:34" ht="11.85" hidden="1" customHeight="1" x14ac:dyDescent="0.2">
      <c r="A4734" s="3" t="s">
        <v>1840</v>
      </c>
      <c r="C4734" s="2">
        <v>0</v>
      </c>
      <c r="D4734" s="2"/>
      <c r="E4734" s="2">
        <v>0</v>
      </c>
      <c r="F4734" s="2"/>
      <c r="G4734" s="2">
        <v>0</v>
      </c>
      <c r="H4734" s="2"/>
      <c r="I4734" s="2">
        <v>0</v>
      </c>
      <c r="J4734" s="2"/>
      <c r="K4734" s="4">
        <v>0</v>
      </c>
      <c r="L4734" s="2"/>
      <c r="M4734" s="4">
        <v>0</v>
      </c>
      <c r="N4734" s="2"/>
      <c r="O4734" s="4">
        <v>0</v>
      </c>
      <c r="P4734" s="2"/>
      <c r="Q4734" s="4">
        <f t="shared" si="128"/>
        <v>0</v>
      </c>
    </row>
    <row r="4735" spans="1:34" ht="11.85" customHeight="1" x14ac:dyDescent="0.2">
      <c r="A4735" s="3" t="s">
        <v>1841</v>
      </c>
      <c r="C4735" s="2">
        <v>200000</v>
      </c>
      <c r="D4735" s="2"/>
      <c r="E4735" s="2">
        <v>0</v>
      </c>
      <c r="F4735" s="2"/>
      <c r="G4735" s="2">
        <v>0</v>
      </c>
      <c r="H4735" s="2"/>
      <c r="I4735" s="2">
        <v>0</v>
      </c>
      <c r="J4735" s="2"/>
      <c r="K4735" s="4">
        <v>0</v>
      </c>
      <c r="L4735" s="2"/>
      <c r="M4735" s="4">
        <v>0</v>
      </c>
      <c r="N4735" s="2"/>
      <c r="O4735" s="4">
        <v>0</v>
      </c>
      <c r="P4735" s="2"/>
      <c r="Q4735" s="4">
        <f t="shared" si="128"/>
        <v>0</v>
      </c>
    </row>
    <row r="4736" spans="1:34" ht="11.85" customHeight="1" x14ac:dyDescent="0.2">
      <c r="A4736" s="3" t="s">
        <v>1842</v>
      </c>
      <c r="C4736" s="2">
        <v>0</v>
      </c>
      <c r="D4736" s="2"/>
      <c r="E4736" s="2">
        <v>71250</v>
      </c>
      <c r="F4736" s="2"/>
      <c r="G4736" s="2">
        <v>0</v>
      </c>
      <c r="H4736" s="2"/>
      <c r="I4736" s="2">
        <v>0</v>
      </c>
      <c r="J4736" s="2"/>
      <c r="K4736" s="4">
        <v>3530</v>
      </c>
      <c r="L4736" s="2"/>
      <c r="M4736" s="4">
        <v>0</v>
      </c>
      <c r="N4736" s="2"/>
      <c r="O4736" s="4">
        <v>0</v>
      </c>
      <c r="P4736" s="2"/>
      <c r="Q4736" s="4">
        <f t="shared" si="128"/>
        <v>0</v>
      </c>
    </row>
    <row r="4737" spans="1:21" ht="11.85" customHeight="1" x14ac:dyDescent="0.2">
      <c r="A4737" s="3" t="s">
        <v>1843</v>
      </c>
      <c r="C4737" s="2">
        <v>0</v>
      </c>
      <c r="D4737" s="2"/>
      <c r="E4737" s="2">
        <v>0</v>
      </c>
      <c r="F4737" s="2"/>
      <c r="G4737" s="2">
        <v>0</v>
      </c>
      <c r="H4737" s="2"/>
      <c r="I4737" s="2">
        <v>0</v>
      </c>
      <c r="J4737" s="2"/>
      <c r="K4737" s="4">
        <v>0</v>
      </c>
      <c r="L4737" s="2"/>
      <c r="M4737" s="4">
        <v>0</v>
      </c>
      <c r="N4737" s="2"/>
      <c r="O4737" s="4">
        <v>0</v>
      </c>
      <c r="P4737" s="2"/>
      <c r="Q4737" s="4">
        <f t="shared" si="128"/>
        <v>0</v>
      </c>
    </row>
    <row r="4738" spans="1:21" ht="11.85" customHeight="1" x14ac:dyDescent="0.2">
      <c r="A4738" s="3" t="s">
        <v>1844</v>
      </c>
      <c r="C4738" s="2">
        <v>0</v>
      </c>
      <c r="D4738" s="2"/>
      <c r="E4738" s="2">
        <v>0</v>
      </c>
      <c r="F4738" s="2"/>
      <c r="G4738" s="2">
        <v>0</v>
      </c>
      <c r="H4738" s="2"/>
      <c r="I4738" s="2">
        <v>0</v>
      </c>
      <c r="J4738" s="2"/>
      <c r="K4738" s="4">
        <v>0</v>
      </c>
      <c r="L4738" s="2"/>
      <c r="M4738" s="4">
        <v>0</v>
      </c>
      <c r="N4738" s="2"/>
      <c r="O4738" s="4">
        <v>0</v>
      </c>
      <c r="P4738" s="2"/>
      <c r="Q4738" s="4">
        <f t="shared" si="128"/>
        <v>0</v>
      </c>
    </row>
    <row r="4739" spans="1:21" ht="11.85" customHeight="1" x14ac:dyDescent="0.2">
      <c r="A4739" s="3" t="s">
        <v>1845</v>
      </c>
      <c r="C4739" s="2">
        <v>0</v>
      </c>
      <c r="D4739" s="2"/>
      <c r="E4739" s="2">
        <v>0</v>
      </c>
      <c r="F4739" s="2"/>
      <c r="G4739" s="2">
        <v>0</v>
      </c>
      <c r="H4739" s="2"/>
      <c r="I4739" s="2">
        <v>0</v>
      </c>
      <c r="J4739" s="2"/>
      <c r="K4739" s="4">
        <v>0</v>
      </c>
      <c r="L4739" s="2"/>
      <c r="M4739" s="4">
        <v>0</v>
      </c>
      <c r="N4739" s="2"/>
      <c r="O4739" s="4">
        <v>0</v>
      </c>
      <c r="P4739" s="2"/>
      <c r="Q4739" s="4">
        <f t="shared" si="128"/>
        <v>0</v>
      </c>
    </row>
    <row r="4740" spans="1:21" ht="11.85" customHeight="1" x14ac:dyDescent="0.2">
      <c r="A4740" s="3" t="s">
        <v>1846</v>
      </c>
      <c r="C4740" s="2">
        <v>0</v>
      </c>
      <c r="D4740" s="2"/>
      <c r="E4740" s="2">
        <v>0</v>
      </c>
      <c r="F4740" s="2"/>
      <c r="G4740" s="2">
        <v>0</v>
      </c>
      <c r="H4740" s="2"/>
      <c r="I4740" s="2">
        <v>0</v>
      </c>
      <c r="J4740" s="2"/>
      <c r="K4740" s="4">
        <v>0</v>
      </c>
      <c r="L4740" s="2"/>
      <c r="M4740" s="4">
        <v>0</v>
      </c>
      <c r="N4740" s="2"/>
      <c r="O4740" s="4">
        <v>0</v>
      </c>
      <c r="P4740" s="2"/>
      <c r="Q4740" s="4">
        <f t="shared" si="128"/>
        <v>0</v>
      </c>
    </row>
    <row r="4741" spans="1:21" ht="11.85" customHeight="1" x14ac:dyDescent="0.2">
      <c r="A4741" s="3" t="s">
        <v>1847</v>
      </c>
      <c r="C4741" s="20">
        <v>0</v>
      </c>
      <c r="D4741" s="20"/>
      <c r="E4741" s="20">
        <v>0</v>
      </c>
      <c r="F4741" s="20"/>
      <c r="G4741" s="20">
        <v>0</v>
      </c>
      <c r="H4741" s="20"/>
      <c r="I4741" s="20">
        <v>0</v>
      </c>
      <c r="J4741" s="20"/>
      <c r="K4741" s="21">
        <v>0</v>
      </c>
      <c r="L4741" s="20"/>
      <c r="M4741" s="21">
        <v>0</v>
      </c>
      <c r="N4741" s="20"/>
      <c r="O4741" s="21">
        <v>0</v>
      </c>
      <c r="P4741" s="20"/>
      <c r="Q4741" s="4">
        <f t="shared" si="128"/>
        <v>0</v>
      </c>
    </row>
    <row r="4742" spans="1:21" ht="11.85" customHeight="1" x14ac:dyDescent="0.2">
      <c r="A4742" s="3" t="s">
        <v>1848</v>
      </c>
      <c r="C4742" s="20">
        <v>0</v>
      </c>
      <c r="D4742" s="2"/>
      <c r="E4742" s="20">
        <v>0</v>
      </c>
      <c r="F4742" s="2"/>
      <c r="G4742" s="20">
        <v>0</v>
      </c>
      <c r="H4742" s="2"/>
      <c r="I4742" s="20">
        <v>0</v>
      </c>
      <c r="J4742" s="2"/>
      <c r="K4742" s="21">
        <v>0</v>
      </c>
      <c r="L4742" s="2"/>
      <c r="M4742" s="21">
        <v>0</v>
      </c>
      <c r="N4742" s="2"/>
      <c r="O4742" s="21">
        <v>0</v>
      </c>
      <c r="P4742" s="2"/>
      <c r="Q4742" s="4">
        <f t="shared" si="128"/>
        <v>0</v>
      </c>
    </row>
    <row r="4743" spans="1:21" ht="11.85" customHeight="1" x14ac:dyDescent="0.2">
      <c r="A4743" s="3" t="s">
        <v>1849</v>
      </c>
      <c r="C4743" s="20">
        <v>0</v>
      </c>
      <c r="D4743" s="2"/>
      <c r="E4743" s="20">
        <v>0</v>
      </c>
      <c r="F4743" s="2"/>
      <c r="G4743" s="20">
        <v>0</v>
      </c>
      <c r="H4743" s="2"/>
      <c r="I4743" s="20">
        <v>0</v>
      </c>
      <c r="J4743" s="2"/>
      <c r="K4743" s="21">
        <v>0</v>
      </c>
      <c r="L4743" s="2"/>
      <c r="M4743" s="21">
        <v>0</v>
      </c>
      <c r="N4743" s="2"/>
      <c r="O4743" s="21">
        <v>0</v>
      </c>
      <c r="P4743" s="2"/>
      <c r="Q4743" s="4">
        <f t="shared" si="128"/>
        <v>0</v>
      </c>
    </row>
    <row r="4744" spans="1:21" ht="11.85" customHeight="1" x14ac:dyDescent="0.2">
      <c r="A4744" s="3" t="s">
        <v>1850</v>
      </c>
      <c r="C4744" s="20">
        <v>0</v>
      </c>
      <c r="D4744" s="2"/>
      <c r="E4744" s="20">
        <v>0</v>
      </c>
      <c r="F4744" s="2"/>
      <c r="G4744" s="20">
        <v>0</v>
      </c>
      <c r="H4744" s="2"/>
      <c r="I4744" s="20">
        <v>0</v>
      </c>
      <c r="J4744" s="2"/>
      <c r="K4744" s="21">
        <v>0</v>
      </c>
      <c r="L4744" s="2"/>
      <c r="M4744" s="21">
        <v>0</v>
      </c>
      <c r="N4744" s="2"/>
      <c r="O4744" s="21">
        <v>0</v>
      </c>
      <c r="P4744" s="2"/>
      <c r="Q4744" s="4">
        <f t="shared" si="128"/>
        <v>0</v>
      </c>
      <c r="R4744" s="2"/>
    </row>
    <row r="4745" spans="1:21" ht="7.9" customHeight="1" x14ac:dyDescent="0.2">
      <c r="C4745" s="20"/>
      <c r="D4745" s="2"/>
      <c r="E4745" s="20"/>
      <c r="F4745" s="2"/>
      <c r="G4745" s="20"/>
      <c r="H4745" s="2"/>
      <c r="I4745" s="20"/>
      <c r="J4745" s="2"/>
      <c r="K4745" s="21"/>
      <c r="L4745" s="2"/>
      <c r="M4745" s="21"/>
      <c r="N4745" s="2"/>
      <c r="O4745" s="21"/>
      <c r="P4745" s="2"/>
    </row>
    <row r="4746" spans="1:21" ht="10.9" customHeight="1" x14ac:dyDescent="0.2">
      <c r="A4746" s="3" t="s">
        <v>1851</v>
      </c>
      <c r="C4746" s="20">
        <v>43988.23</v>
      </c>
      <c r="D4746" s="2"/>
      <c r="E4746" s="20">
        <v>45328.32</v>
      </c>
      <c r="F4746" s="2"/>
      <c r="G4746" s="20">
        <v>44903.13</v>
      </c>
      <c r="H4746" s="2"/>
      <c r="I4746" s="20">
        <v>0</v>
      </c>
      <c r="J4746" s="2"/>
      <c r="K4746" s="21">
        <v>0</v>
      </c>
      <c r="L4746" s="2"/>
      <c r="M4746" s="21">
        <v>0</v>
      </c>
      <c r="N4746" s="2"/>
      <c r="O4746" s="21">
        <v>0</v>
      </c>
      <c r="P4746" s="2"/>
      <c r="Q4746" s="4">
        <f t="shared" si="128"/>
        <v>0</v>
      </c>
    </row>
    <row r="4747" spans="1:21" ht="10.9" customHeight="1" x14ac:dyDescent="0.2">
      <c r="A4747" s="3" t="s">
        <v>1852</v>
      </c>
      <c r="C4747" s="20">
        <v>1733.1</v>
      </c>
      <c r="D4747" s="2"/>
      <c r="E4747" s="20">
        <v>1047.95</v>
      </c>
      <c r="F4747" s="2"/>
      <c r="G4747" s="20">
        <v>2500.29</v>
      </c>
      <c r="H4747" s="2"/>
      <c r="I4747" s="20">
        <v>0</v>
      </c>
      <c r="J4747" s="2"/>
      <c r="K4747" s="21">
        <v>0</v>
      </c>
      <c r="L4747" s="2"/>
      <c r="M4747" s="21">
        <v>0</v>
      </c>
      <c r="N4747" s="2"/>
      <c r="O4747" s="21">
        <v>0</v>
      </c>
      <c r="P4747" s="2"/>
      <c r="Q4747" s="4">
        <f t="shared" si="128"/>
        <v>0</v>
      </c>
    </row>
    <row r="4748" spans="1:21" ht="10.15" customHeight="1" x14ac:dyDescent="0.2">
      <c r="A4748" s="3" t="s">
        <v>1853</v>
      </c>
      <c r="C4748" s="20">
        <v>706.4</v>
      </c>
      <c r="D4748" s="2"/>
      <c r="E4748" s="20">
        <v>965.02</v>
      </c>
      <c r="F4748" s="2"/>
      <c r="G4748" s="20">
        <v>1040.52</v>
      </c>
      <c r="H4748" s="2"/>
      <c r="I4748" s="20">
        <v>0</v>
      </c>
      <c r="J4748" s="2"/>
      <c r="K4748" s="21">
        <v>0</v>
      </c>
      <c r="L4748" s="2"/>
      <c r="M4748" s="21">
        <v>0</v>
      </c>
      <c r="N4748" s="2"/>
      <c r="O4748" s="21">
        <v>0</v>
      </c>
      <c r="P4748" s="2"/>
      <c r="Q4748" s="4">
        <f t="shared" si="128"/>
        <v>0</v>
      </c>
    </row>
    <row r="4749" spans="1:21" ht="10.15" customHeight="1" x14ac:dyDescent="0.2">
      <c r="A4749" s="3" t="s">
        <v>1854</v>
      </c>
      <c r="C4749" s="15">
        <v>338</v>
      </c>
      <c r="D4749" s="2"/>
      <c r="E4749" s="15">
        <v>178</v>
      </c>
      <c r="F4749" s="2"/>
      <c r="G4749" s="15">
        <v>184</v>
      </c>
      <c r="H4749" s="2"/>
      <c r="I4749" s="15">
        <v>0</v>
      </c>
      <c r="J4749" s="2"/>
      <c r="K4749" s="16">
        <v>0</v>
      </c>
      <c r="L4749" s="2"/>
      <c r="M4749" s="16">
        <v>0</v>
      </c>
      <c r="N4749" s="2"/>
      <c r="O4749" s="16">
        <v>0</v>
      </c>
      <c r="P4749" s="2"/>
      <c r="Q4749" s="16">
        <f t="shared" si="128"/>
        <v>0</v>
      </c>
      <c r="R4749" s="2"/>
    </row>
    <row r="4750" spans="1:21" ht="11.85" customHeight="1" x14ac:dyDescent="0.2">
      <c r="A4750" s="3" t="s">
        <v>1120</v>
      </c>
      <c r="C4750" s="2">
        <f>SUM(C4702:C4733)+SUM(C4734:C4749)</f>
        <v>838752.44</v>
      </c>
      <c r="D4750" s="2"/>
      <c r="E4750" s="2">
        <f>SUM(E4702:E4733)+SUM(E4734:E4749)</f>
        <v>837389.14000000013</v>
      </c>
      <c r="F4750" s="2"/>
      <c r="G4750" s="2">
        <f>SUM(G4702:G4733)+SUM(G4734:G4749)</f>
        <v>841378.83</v>
      </c>
      <c r="H4750" s="2"/>
      <c r="I4750" s="2">
        <f>SUM(I4702:I4733)+SUM(I4734:I4749)</f>
        <v>323400</v>
      </c>
      <c r="J4750" s="2"/>
      <c r="K4750" s="4">
        <f>SUM(K4702:K4733)+SUM(K4734:K4749)</f>
        <v>1409609</v>
      </c>
      <c r="L4750" s="2"/>
      <c r="M4750" s="4">
        <f>SUM(M4702:M4733)+SUM(M4734:M4749)</f>
        <v>307600</v>
      </c>
      <c r="N4750" s="2"/>
      <c r="O4750" s="4">
        <f>SUM(O4702:O4733)+SUM(O4734:O4749)</f>
        <v>0</v>
      </c>
      <c r="P4750" s="2"/>
      <c r="Q4750" s="4">
        <f>SUM(Q4702:Q4733)+SUM(Q4734:Q4749)</f>
        <v>307600</v>
      </c>
      <c r="U4750" s="2"/>
    </row>
    <row r="4751" spans="1:21" ht="11.25" customHeight="1" x14ac:dyDescent="0.2"/>
    <row r="4752" spans="1:21" ht="11.25" customHeight="1" x14ac:dyDescent="0.2"/>
    <row r="4753" spans="1:17" ht="11.25" customHeight="1" x14ac:dyDescent="0.2">
      <c r="A4753" s="1"/>
      <c r="B4753" s="1"/>
      <c r="E4753" s="2" t="str">
        <f>$E$1</f>
        <v>CITY OF BRADY</v>
      </c>
    </row>
    <row r="4754" spans="1:17" ht="11.85" customHeight="1" x14ac:dyDescent="0.2">
      <c r="E4754" s="2" t="str">
        <f>$E$2</f>
        <v>BUDGET REPORT</v>
      </c>
    </row>
    <row r="4755" spans="1:17" ht="11.85" customHeight="1" x14ac:dyDescent="0.2">
      <c r="E4755" s="2" t="str">
        <f>$E$3</f>
        <v>FISCAL YEAR 2019 - 2020</v>
      </c>
    </row>
    <row r="4756" spans="1:17" ht="11.85" customHeight="1" x14ac:dyDescent="0.2">
      <c r="A4756" s="3" t="s">
        <v>1809</v>
      </c>
    </row>
    <row r="4757" spans="1:17" ht="11.85" customHeight="1" x14ac:dyDescent="0.2"/>
    <row r="4758" spans="1:17" ht="11.85" customHeight="1" x14ac:dyDescent="0.2">
      <c r="I4758" s="55" t="str">
        <f>$I$6</f>
        <v>(----- 2018-2019 ------)</v>
      </c>
      <c r="J4758" s="55"/>
      <c r="K4758" s="55"/>
      <c r="L4758" s="6"/>
      <c r="M4758" s="55" t="str">
        <f>$M$6</f>
        <v>2019-2020</v>
      </c>
      <c r="N4758" s="55"/>
      <c r="O4758" s="55"/>
      <c r="P4758" s="55"/>
      <c r="Q4758" s="55"/>
    </row>
    <row r="4759" spans="1:17" ht="11.85" customHeight="1" x14ac:dyDescent="0.2">
      <c r="C4759" s="7" t="str">
        <f>$C$7</f>
        <v>2015-2016</v>
      </c>
      <c r="D4759" s="6"/>
      <c r="E4759" s="7" t="str">
        <f>$E$7</f>
        <v>2016-2017</v>
      </c>
      <c r="F4759" s="6"/>
      <c r="G4759" s="7" t="str">
        <f>$G$7</f>
        <v>2017-2018</v>
      </c>
      <c r="H4759" s="6"/>
      <c r="I4759" s="7" t="s">
        <v>9</v>
      </c>
      <c r="J4759" s="6"/>
      <c r="K4759" s="8" t="str">
        <f>+$K$7</f>
        <v>PROJECTED</v>
      </c>
      <c r="L4759" s="6"/>
      <c r="M4759" s="8" t="str">
        <f>$M$7</f>
        <v>2019-2020</v>
      </c>
      <c r="N4759" s="6"/>
      <c r="O4759" s="8" t="str">
        <f>$O$7</f>
        <v>2019-2020</v>
      </c>
      <c r="P4759" s="6"/>
      <c r="Q4759" s="8" t="str">
        <f>$Q$7</f>
        <v>APPROVED</v>
      </c>
    </row>
    <row r="4760" spans="1:17" ht="11.85" customHeight="1" x14ac:dyDescent="0.2">
      <c r="A4760" s="9"/>
      <c r="C4760" s="10" t="s">
        <v>12</v>
      </c>
      <c r="D4760" s="6"/>
      <c r="E4760" s="10" t="s">
        <v>12</v>
      </c>
      <c r="F4760" s="6"/>
      <c r="G4760" s="10" t="s">
        <v>12</v>
      </c>
      <c r="H4760" s="6"/>
      <c r="I4760" s="10" t="s">
        <v>13</v>
      </c>
      <c r="J4760" s="6"/>
      <c r="K4760" s="11" t="s">
        <v>13</v>
      </c>
      <c r="L4760" s="6"/>
      <c r="M4760" s="11" t="str">
        <f>$M$8</f>
        <v>BASE</v>
      </c>
      <c r="N4760" s="6"/>
      <c r="O4760" s="11" t="str">
        <f>$O$8</f>
        <v>SUPPLEMENTAL</v>
      </c>
      <c r="P4760" s="6"/>
      <c r="Q4760" s="11" t="str">
        <f>$Q$8</f>
        <v>BUDGET</v>
      </c>
    </row>
    <row r="4761" spans="1:17" ht="11.85" customHeight="1" x14ac:dyDescent="0.2">
      <c r="D4761" s="2"/>
      <c r="F4761" s="2"/>
      <c r="H4761" s="2"/>
      <c r="J4761" s="2"/>
      <c r="L4761" s="2"/>
      <c r="N4761" s="2"/>
      <c r="P4761" s="2"/>
    </row>
    <row r="4762" spans="1:17" ht="11.85" customHeight="1" x14ac:dyDescent="0.2">
      <c r="A4762" s="13" t="s">
        <v>228</v>
      </c>
      <c r="D4762" s="2"/>
      <c r="F4762" s="2"/>
      <c r="H4762" s="2"/>
      <c r="J4762" s="2"/>
      <c r="L4762" s="2"/>
      <c r="N4762" s="2"/>
      <c r="P4762" s="2"/>
    </row>
    <row r="4763" spans="1:17" ht="11.85" customHeight="1" x14ac:dyDescent="0.2">
      <c r="A4763" s="3" t="s">
        <v>1855</v>
      </c>
      <c r="C4763" s="2">
        <v>0</v>
      </c>
      <c r="D4763" s="2"/>
      <c r="E4763" s="2">
        <v>11000</v>
      </c>
      <c r="F4763" s="2"/>
      <c r="G4763" s="2">
        <v>0</v>
      </c>
      <c r="H4763" s="2"/>
      <c r="I4763" s="2">
        <v>0</v>
      </c>
      <c r="J4763" s="2"/>
      <c r="K4763" s="4">
        <v>0</v>
      </c>
      <c r="L4763" s="2"/>
      <c r="M4763" s="4">
        <v>0</v>
      </c>
      <c r="N4763" s="2"/>
      <c r="O4763" s="4">
        <v>0</v>
      </c>
      <c r="P4763" s="2"/>
      <c r="Q4763" s="4">
        <f t="shared" ref="Q4763:Q4770" si="129">+M4763+O4763</f>
        <v>0</v>
      </c>
    </row>
    <row r="4764" spans="1:17" ht="11.85" customHeight="1" x14ac:dyDescent="0.2">
      <c r="A4764" s="3" t="s">
        <v>1856</v>
      </c>
      <c r="C4764" s="2">
        <v>0</v>
      </c>
      <c r="D4764" s="2"/>
      <c r="E4764" s="2">
        <v>0</v>
      </c>
      <c r="F4764" s="2"/>
      <c r="G4764" s="2">
        <v>142593</v>
      </c>
      <c r="H4764" s="2"/>
      <c r="I4764" s="2">
        <v>0</v>
      </c>
      <c r="J4764" s="2"/>
      <c r="K4764" s="4">
        <v>0</v>
      </c>
      <c r="L4764" s="2"/>
      <c r="M4764" s="4">
        <v>0</v>
      </c>
      <c r="N4764" s="2"/>
      <c r="O4764" s="4">
        <v>0</v>
      </c>
      <c r="P4764" s="2"/>
      <c r="Q4764" s="4">
        <f t="shared" si="129"/>
        <v>0</v>
      </c>
    </row>
    <row r="4765" spans="1:17" ht="10.5" customHeight="1" x14ac:dyDescent="0.2">
      <c r="A4765" s="3" t="s">
        <v>1857</v>
      </c>
      <c r="C4765" s="2">
        <v>150000</v>
      </c>
      <c r="D4765" s="2"/>
      <c r="E4765" s="2">
        <v>115000</v>
      </c>
      <c r="F4765" s="2"/>
      <c r="G4765" s="2">
        <v>0</v>
      </c>
      <c r="H4765" s="2"/>
      <c r="I4765" s="2">
        <v>100000</v>
      </c>
      <c r="J4765" s="2"/>
      <c r="K4765" s="4">
        <v>110000</v>
      </c>
      <c r="L4765" s="2"/>
      <c r="M4765" s="4">
        <v>80000</v>
      </c>
      <c r="N4765" s="2"/>
      <c r="O4765" s="4">
        <v>0</v>
      </c>
      <c r="P4765" s="2"/>
      <c r="Q4765" s="4">
        <f t="shared" si="129"/>
        <v>80000</v>
      </c>
    </row>
    <row r="4766" spans="1:17" ht="10.5" customHeight="1" x14ac:dyDescent="0.2">
      <c r="A4766" s="3" t="s">
        <v>1858</v>
      </c>
      <c r="C4766" s="2">
        <v>0</v>
      </c>
      <c r="D4766" s="2"/>
      <c r="E4766" s="2">
        <v>0</v>
      </c>
      <c r="F4766" s="2"/>
      <c r="G4766" s="2">
        <v>0</v>
      </c>
      <c r="H4766" s="2"/>
      <c r="I4766" s="2">
        <v>42183</v>
      </c>
      <c r="J4766" s="2"/>
      <c r="K4766" s="4">
        <v>42183</v>
      </c>
      <c r="L4766" s="2"/>
      <c r="M4766" s="4">
        <v>40000</v>
      </c>
      <c r="N4766" s="2"/>
      <c r="O4766" s="4">
        <v>0</v>
      </c>
      <c r="P4766" s="2"/>
      <c r="Q4766" s="4">
        <f t="shared" si="129"/>
        <v>40000</v>
      </c>
    </row>
    <row r="4767" spans="1:17" ht="10.5" customHeight="1" x14ac:dyDescent="0.2">
      <c r="A4767" s="3" t="s">
        <v>1859</v>
      </c>
      <c r="C4767" s="2">
        <v>0</v>
      </c>
      <c r="D4767" s="2"/>
      <c r="E4767" s="2">
        <v>0</v>
      </c>
      <c r="F4767" s="2"/>
      <c r="G4767" s="2">
        <v>50000</v>
      </c>
      <c r="H4767" s="2"/>
      <c r="I4767" s="2">
        <v>0</v>
      </c>
      <c r="J4767" s="2"/>
      <c r="K4767" s="4">
        <v>0</v>
      </c>
      <c r="L4767" s="2"/>
      <c r="M4767" s="4">
        <v>0</v>
      </c>
      <c r="N4767" s="2"/>
      <c r="O4767" s="4">
        <v>0</v>
      </c>
      <c r="P4767" s="2"/>
      <c r="Q4767" s="4">
        <f t="shared" si="129"/>
        <v>0</v>
      </c>
    </row>
    <row r="4768" spans="1:17" ht="10.5" customHeight="1" x14ac:dyDescent="0.2">
      <c r="A4768" s="3" t="s">
        <v>1860</v>
      </c>
      <c r="C4768" s="2">
        <v>0</v>
      </c>
      <c r="D4768" s="2"/>
      <c r="E4768" s="2">
        <v>0</v>
      </c>
      <c r="F4768" s="2"/>
      <c r="G4768" s="2">
        <v>78907</v>
      </c>
      <c r="H4768" s="2"/>
      <c r="I4768" s="2">
        <v>0</v>
      </c>
      <c r="J4768" s="2"/>
      <c r="K4768" s="4">
        <v>0</v>
      </c>
      <c r="L4768" s="2"/>
      <c r="M4768" s="4">
        <v>0</v>
      </c>
      <c r="N4768" s="2"/>
      <c r="O4768" s="4">
        <v>0</v>
      </c>
      <c r="P4768" s="2"/>
      <c r="Q4768" s="4">
        <f t="shared" si="129"/>
        <v>0</v>
      </c>
    </row>
    <row r="4769" spans="1:22" ht="10.5" customHeight="1" x14ac:dyDescent="0.2">
      <c r="A4769" s="3" t="s">
        <v>1861</v>
      </c>
      <c r="C4769" s="2">
        <v>0</v>
      </c>
      <c r="D4769" s="2"/>
      <c r="E4769" s="2">
        <v>0</v>
      </c>
      <c r="F4769" s="2"/>
      <c r="G4769" s="2">
        <v>0</v>
      </c>
      <c r="H4769" s="2"/>
      <c r="I4769" s="2">
        <v>0</v>
      </c>
      <c r="J4769" s="2"/>
      <c r="K4769" s="4">
        <v>0</v>
      </c>
      <c r="L4769" s="2"/>
      <c r="M4769" s="4">
        <v>0</v>
      </c>
      <c r="N4769" s="2"/>
      <c r="O4769" s="4">
        <v>0</v>
      </c>
      <c r="P4769" s="2"/>
      <c r="Q4769" s="4">
        <f t="shared" si="129"/>
        <v>0</v>
      </c>
    </row>
    <row r="4770" spans="1:22" ht="10.5" customHeight="1" x14ac:dyDescent="0.2">
      <c r="A4770" s="3" t="s">
        <v>1862</v>
      </c>
      <c r="C4770" s="2">
        <v>133955</v>
      </c>
      <c r="D4770" s="2"/>
      <c r="E4770" s="2">
        <v>47659</v>
      </c>
      <c r="F4770" s="2"/>
      <c r="G4770" s="2">
        <v>0</v>
      </c>
      <c r="H4770" s="2"/>
      <c r="I4770" s="2">
        <v>0</v>
      </c>
      <c r="J4770" s="2"/>
      <c r="K4770" s="4">
        <v>0</v>
      </c>
      <c r="L4770" s="2"/>
      <c r="M4770" s="4">
        <v>0</v>
      </c>
      <c r="N4770" s="2"/>
      <c r="O4770" s="4">
        <v>0</v>
      </c>
      <c r="P4770" s="2"/>
      <c r="Q4770" s="4">
        <f t="shared" si="129"/>
        <v>0</v>
      </c>
    </row>
    <row r="4771" spans="1:22" ht="11.85" customHeight="1" x14ac:dyDescent="0.2">
      <c r="A4771" s="3" t="s">
        <v>1863</v>
      </c>
      <c r="C4771" s="15">
        <v>0</v>
      </c>
      <c r="D4771" s="2"/>
      <c r="E4771" s="15">
        <v>0</v>
      </c>
      <c r="F4771" s="2"/>
      <c r="G4771" s="15">
        <v>214995</v>
      </c>
      <c r="H4771" s="2"/>
      <c r="I4771" s="15">
        <v>0</v>
      </c>
      <c r="J4771" s="2"/>
      <c r="K4771" s="16">
        <v>0</v>
      </c>
      <c r="L4771" s="2"/>
      <c r="M4771" s="16">
        <v>0</v>
      </c>
      <c r="N4771" s="2"/>
      <c r="O4771" s="16">
        <v>0</v>
      </c>
      <c r="P4771" s="2"/>
      <c r="Q4771" s="16">
        <f>M4771+O4771</f>
        <v>0</v>
      </c>
    </row>
    <row r="4772" spans="1:22" ht="11.85" customHeight="1" x14ac:dyDescent="0.2">
      <c r="A4772" s="3" t="s">
        <v>242</v>
      </c>
      <c r="C4772" s="2">
        <f>SUM(C4763:C4771)</f>
        <v>283955</v>
      </c>
      <c r="D4772" s="2"/>
      <c r="E4772" s="2">
        <f>SUM(E4763:E4771)</f>
        <v>173659</v>
      </c>
      <c r="F4772" s="2"/>
      <c r="G4772" s="2">
        <f>SUM(G4763:G4771)</f>
        <v>486495</v>
      </c>
      <c r="H4772" s="2"/>
      <c r="I4772" s="2">
        <f>SUM(I4763:I4771)</f>
        <v>142183</v>
      </c>
      <c r="J4772" s="2"/>
      <c r="K4772" s="4">
        <f>SUM(K4763:K4771)</f>
        <v>152183</v>
      </c>
      <c r="L4772" s="2"/>
      <c r="M4772" s="4">
        <f>SUM(M4763:M4771)</f>
        <v>120000</v>
      </c>
      <c r="N4772" s="2"/>
      <c r="O4772" s="4">
        <f>SUM(O4763:O4771)</f>
        <v>0</v>
      </c>
      <c r="P4772" s="2"/>
      <c r="Q4772" s="4">
        <f>SUM(Q4763:Q4771)</f>
        <v>120000</v>
      </c>
    </row>
    <row r="4773" spans="1:22" ht="11.85" customHeight="1" x14ac:dyDescent="0.2">
      <c r="D4773" s="2"/>
      <c r="F4773" s="2"/>
      <c r="H4773" s="2"/>
      <c r="J4773" s="2"/>
      <c r="L4773" s="2"/>
      <c r="N4773" s="2"/>
      <c r="P4773" s="2"/>
      <c r="U4773" s="4"/>
    </row>
    <row r="4774" spans="1:22" ht="11.85" customHeight="1" thickBot="1" x14ac:dyDescent="0.25">
      <c r="A4774" s="3" t="s">
        <v>254</v>
      </c>
      <c r="C4774" s="27">
        <f>C4750+C4772</f>
        <v>1122707.44</v>
      </c>
      <c r="D4774" s="2"/>
      <c r="E4774" s="27">
        <f>E4750+E4772</f>
        <v>1011048.1400000001</v>
      </c>
      <c r="F4774" s="2"/>
      <c r="G4774" s="27">
        <f>G4750+G4772</f>
        <v>1327873.83</v>
      </c>
      <c r="H4774" s="2"/>
      <c r="I4774" s="27">
        <f>I4750+I4772</f>
        <v>465583</v>
      </c>
      <c r="J4774" s="2"/>
      <c r="K4774" s="28">
        <f>K4750+K4772</f>
        <v>1561792</v>
      </c>
      <c r="L4774" s="2"/>
      <c r="M4774" s="28">
        <f>M4750+M4772</f>
        <v>427600</v>
      </c>
      <c r="N4774" s="2"/>
      <c r="O4774" s="28">
        <f>O4750+O4772</f>
        <v>0</v>
      </c>
      <c r="P4774" s="2"/>
      <c r="Q4774" s="28">
        <f>Q4750+Q4772</f>
        <v>427600</v>
      </c>
      <c r="U4774" s="19"/>
      <c r="V4774" s="2"/>
    </row>
    <row r="4775" spans="1:22" ht="11.85" customHeight="1" thickTop="1" x14ac:dyDescent="0.2">
      <c r="D4775" s="2"/>
      <c r="F4775" s="2"/>
      <c r="H4775" s="2"/>
      <c r="J4775" s="2"/>
      <c r="L4775" s="2"/>
      <c r="N4775" s="2"/>
      <c r="P4775" s="2"/>
      <c r="U4775" s="4"/>
    </row>
    <row r="4776" spans="1:22" ht="11.85" customHeight="1" x14ac:dyDescent="0.2">
      <c r="D4776" s="2"/>
      <c r="F4776" s="2"/>
      <c r="H4776" s="2"/>
      <c r="J4776" s="2"/>
      <c r="L4776" s="2"/>
      <c r="N4776" s="2"/>
      <c r="P4776" s="2"/>
      <c r="U4776" s="4"/>
    </row>
    <row r="4777" spans="1:22" ht="11.85" customHeight="1" x14ac:dyDescent="0.2">
      <c r="A4777" s="3" t="s">
        <v>255</v>
      </c>
      <c r="C4777" s="2">
        <f>C4697+C4774</f>
        <v>1484171.48</v>
      </c>
      <c r="D4777" s="2"/>
      <c r="E4777" s="2">
        <f>E4697+E4774</f>
        <v>1412958.98</v>
      </c>
      <c r="F4777" s="2"/>
      <c r="G4777" s="2">
        <f>G4697+G4774</f>
        <v>1740629.37</v>
      </c>
      <c r="H4777" s="2"/>
      <c r="I4777" s="2">
        <f>I4697+I4774</f>
        <v>1144992.68</v>
      </c>
      <c r="J4777" s="2"/>
      <c r="K4777" s="4">
        <f>K4697+K4774</f>
        <v>2241201.6799999997</v>
      </c>
      <c r="L4777" s="2"/>
      <c r="M4777" s="4">
        <f>M4697+M4774</f>
        <v>538719.6799999997</v>
      </c>
      <c r="N4777" s="2"/>
      <c r="P4777" s="2"/>
      <c r="Q4777" s="4">
        <f>Q4697+Q4774</f>
        <v>538719.6799999997</v>
      </c>
      <c r="U4777" s="4"/>
    </row>
    <row r="4778" spans="1:22" ht="11.85" customHeight="1" x14ac:dyDescent="0.2">
      <c r="D4778" s="2"/>
      <c r="F4778" s="2"/>
      <c r="H4778" s="2"/>
      <c r="J4778" s="2"/>
      <c r="L4778" s="2"/>
      <c r="N4778" s="2"/>
      <c r="P4778" s="2"/>
    </row>
    <row r="4779" spans="1:22" ht="11.85" customHeight="1" x14ac:dyDescent="0.2">
      <c r="D4779" s="2"/>
      <c r="F4779" s="2"/>
      <c r="H4779" s="2"/>
      <c r="J4779" s="2"/>
      <c r="L4779" s="2"/>
      <c r="N4779" s="2"/>
      <c r="P4779" s="2"/>
    </row>
    <row r="4780" spans="1:22" ht="11.85" customHeight="1" x14ac:dyDescent="0.2">
      <c r="D4780" s="2"/>
      <c r="F4780" s="2"/>
      <c r="H4780" s="2"/>
      <c r="J4780" s="2"/>
      <c r="L4780" s="2"/>
      <c r="N4780" s="2"/>
      <c r="P4780" s="2"/>
    </row>
    <row r="4781" spans="1:22" ht="11.85" customHeight="1" x14ac:dyDescent="0.2">
      <c r="D4781" s="2"/>
      <c r="F4781" s="2"/>
      <c r="H4781" s="2"/>
      <c r="J4781" s="2"/>
      <c r="L4781" s="2"/>
      <c r="N4781" s="2"/>
      <c r="P4781" s="2"/>
    </row>
    <row r="4782" spans="1:22" ht="11.85" customHeight="1" x14ac:dyDescent="0.2">
      <c r="D4782" s="2"/>
      <c r="F4782" s="2"/>
      <c r="H4782" s="2"/>
      <c r="J4782" s="2"/>
      <c r="L4782" s="2"/>
      <c r="N4782" s="2"/>
      <c r="P4782" s="2"/>
    </row>
    <row r="4783" spans="1:22" ht="11.85" customHeight="1" x14ac:dyDescent="0.2">
      <c r="D4783" s="2"/>
      <c r="F4783" s="2"/>
      <c r="H4783" s="2"/>
      <c r="J4783" s="2"/>
      <c r="L4783" s="2"/>
      <c r="N4783" s="2"/>
      <c r="P4783" s="2"/>
    </row>
    <row r="4784" spans="1:22" ht="11.85" customHeight="1" x14ac:dyDescent="0.2">
      <c r="D4784" s="2"/>
      <c r="F4784" s="2"/>
      <c r="H4784" s="2"/>
      <c r="J4784" s="2"/>
      <c r="L4784" s="2"/>
      <c r="N4784" s="2"/>
      <c r="P4784" s="2"/>
    </row>
    <row r="4785" spans="4:16" ht="11.85" customHeight="1" x14ac:dyDescent="0.2">
      <c r="D4785" s="2"/>
      <c r="F4785" s="2"/>
      <c r="H4785" s="2"/>
      <c r="J4785" s="2"/>
      <c r="L4785" s="2"/>
      <c r="N4785" s="2"/>
      <c r="P4785" s="2"/>
    </row>
    <row r="4786" spans="4:16" ht="11.85" customHeight="1" x14ac:dyDescent="0.2">
      <c r="D4786" s="2"/>
      <c r="F4786" s="2"/>
      <c r="H4786" s="2"/>
      <c r="J4786" s="2"/>
      <c r="L4786" s="2"/>
      <c r="N4786" s="2"/>
      <c r="P4786" s="2"/>
    </row>
    <row r="4787" spans="4:16" ht="11.85" customHeight="1" x14ac:dyDescent="0.2">
      <c r="D4787" s="2"/>
      <c r="F4787" s="2"/>
      <c r="H4787" s="2"/>
      <c r="J4787" s="2"/>
      <c r="L4787" s="2"/>
      <c r="N4787" s="2"/>
      <c r="P4787" s="2"/>
    </row>
    <row r="4788" spans="4:16" ht="11.25" customHeight="1" x14ac:dyDescent="0.2"/>
    <row r="4789" spans="4:16" ht="11.85" customHeight="1" x14ac:dyDescent="0.2"/>
    <row r="4790" spans="4:16" ht="11.85" customHeight="1" x14ac:dyDescent="0.2"/>
    <row r="4791" spans="4:16" ht="11.85" customHeight="1" x14ac:dyDescent="0.2"/>
    <row r="4792" spans="4:16" ht="11.85" customHeight="1" x14ac:dyDescent="0.2"/>
    <row r="4793" spans="4:16" ht="11.85" customHeight="1" x14ac:dyDescent="0.2"/>
    <row r="4794" spans="4:16" ht="11.85" customHeight="1" x14ac:dyDescent="0.2"/>
    <row r="4795" spans="4:16" ht="11.85" customHeight="1" x14ac:dyDescent="0.2"/>
    <row r="4796" spans="4:16" ht="11.85" customHeight="1" x14ac:dyDescent="0.2"/>
    <row r="4797" spans="4:16" ht="11.85" customHeight="1" x14ac:dyDescent="0.2"/>
    <row r="4798" spans="4:16" ht="11.85" customHeight="1" x14ac:dyDescent="0.2"/>
    <row r="4799" spans="4:16" ht="11.85" customHeight="1" x14ac:dyDescent="0.2"/>
    <row r="4800" spans="4:16" ht="11.85" customHeight="1" x14ac:dyDescent="0.2"/>
    <row r="4801" ht="11.85" customHeight="1" x14ac:dyDescent="0.2"/>
    <row r="4802" ht="11.85" customHeight="1" x14ac:dyDescent="0.2"/>
    <row r="4803" ht="11.85" customHeight="1" x14ac:dyDescent="0.2"/>
    <row r="4804" ht="11.85" customHeight="1" x14ac:dyDescent="0.2"/>
    <row r="4805" ht="11.85" customHeight="1" x14ac:dyDescent="0.2"/>
    <row r="4806" ht="11.85" customHeight="1" x14ac:dyDescent="0.2"/>
    <row r="4807" ht="11.85" customHeight="1" x14ac:dyDescent="0.2"/>
    <row r="4808" ht="11.85" customHeight="1" x14ac:dyDescent="0.2"/>
    <row r="4809" ht="11.85" customHeight="1" x14ac:dyDescent="0.2"/>
    <row r="4810" ht="11.85" customHeight="1" x14ac:dyDescent="0.2"/>
    <row r="4811" ht="11.85" customHeight="1" x14ac:dyDescent="0.2"/>
    <row r="4812" ht="11.85" customHeight="1" x14ac:dyDescent="0.2"/>
    <row r="4813" ht="11.85" customHeight="1" x14ac:dyDescent="0.2"/>
    <row r="4814" ht="11.85" customHeight="1" x14ac:dyDescent="0.2"/>
    <row r="4815" ht="11.85" customHeight="1" x14ac:dyDescent="0.2"/>
    <row r="4816" ht="11.85" customHeight="1" x14ac:dyDescent="0.2"/>
    <row r="4817" spans="1:34" ht="11.85" customHeight="1" x14ac:dyDescent="0.2">
      <c r="A4817" s="1"/>
      <c r="B4817" s="1"/>
      <c r="E4817" s="2" t="str">
        <f>$E$1</f>
        <v>CITY OF BRADY</v>
      </c>
    </row>
    <row r="4818" spans="1:34" ht="11.85" customHeight="1" x14ac:dyDescent="0.2">
      <c r="E4818" s="2" t="str">
        <f>$E$2</f>
        <v>BUDGET REPORT</v>
      </c>
    </row>
    <row r="4819" spans="1:34" ht="11.85" customHeight="1" x14ac:dyDescent="0.2">
      <c r="E4819" s="2" t="str">
        <f>$E$3</f>
        <v>FISCAL YEAR 2019 - 2020</v>
      </c>
    </row>
    <row r="4820" spans="1:34" ht="11.85" customHeight="1" x14ac:dyDescent="0.2">
      <c r="A4820" s="3" t="s">
        <v>1809</v>
      </c>
    </row>
    <row r="4821" spans="1:34" ht="11.85" customHeight="1" x14ac:dyDescent="0.2">
      <c r="A4821" s="3" t="s">
        <v>1864</v>
      </c>
    </row>
    <row r="4822" spans="1:34" s="5" customFormat="1" ht="11.85" customHeight="1" x14ac:dyDescent="0.2">
      <c r="A4822" s="3"/>
      <c r="B4822" s="3"/>
      <c r="C4822" s="2"/>
      <c r="D4822" s="3"/>
      <c r="E4822" s="2"/>
      <c r="F4822" s="3"/>
      <c r="G4822" s="2"/>
      <c r="H4822" s="3"/>
      <c r="I4822" s="55" t="str">
        <f>$I$6</f>
        <v>(----- 2018-2019 ------)</v>
      </c>
      <c r="J4822" s="55"/>
      <c r="K4822" s="55"/>
      <c r="L4822" s="6"/>
      <c r="M4822" s="55" t="str">
        <f>$M$6</f>
        <v>2019-2020</v>
      </c>
      <c r="N4822" s="55"/>
      <c r="O4822" s="55"/>
      <c r="P4822" s="55"/>
      <c r="Q4822" s="55"/>
      <c r="R4822" s="3"/>
      <c r="S4822" s="4"/>
      <c r="U4822" s="3"/>
      <c r="V4822" s="3"/>
      <c r="W4822" s="3"/>
      <c r="X4822" s="3"/>
      <c r="Y4822" s="3"/>
      <c r="Z4822" s="3"/>
      <c r="AA4822" s="3"/>
      <c r="AB4822" s="3"/>
      <c r="AC4822" s="3"/>
      <c r="AD4822" s="3"/>
      <c r="AE4822" s="3"/>
      <c r="AF4822" s="3"/>
      <c r="AG4822" s="3"/>
      <c r="AH4822" s="3"/>
    </row>
    <row r="4823" spans="1:34" s="5" customFormat="1" ht="11.85" customHeight="1" x14ac:dyDescent="0.2">
      <c r="A4823" s="3"/>
      <c r="B4823" s="3"/>
      <c r="C4823" s="7" t="str">
        <f>$C$7</f>
        <v>2015-2016</v>
      </c>
      <c r="D4823" s="6"/>
      <c r="E4823" s="7" t="str">
        <f>$E$7</f>
        <v>2016-2017</v>
      </c>
      <c r="F4823" s="6"/>
      <c r="G4823" s="7" t="str">
        <f>$G$7</f>
        <v>2017-2018</v>
      </c>
      <c r="H4823" s="6"/>
      <c r="I4823" s="7" t="s">
        <v>9</v>
      </c>
      <c r="J4823" s="6"/>
      <c r="K4823" s="8" t="str">
        <f>+$K$7</f>
        <v>PROJECTED</v>
      </c>
      <c r="L4823" s="6"/>
      <c r="M4823" s="8" t="str">
        <f>$M$7</f>
        <v>2019-2020</v>
      </c>
      <c r="N4823" s="6"/>
      <c r="O4823" s="8" t="str">
        <f>$O$7</f>
        <v>2019-2020</v>
      </c>
      <c r="P4823" s="6"/>
      <c r="Q4823" s="8" t="str">
        <f>$Q$7</f>
        <v>APPROVED</v>
      </c>
      <c r="R4823" s="3"/>
      <c r="S4823" s="4"/>
      <c r="U4823" s="3"/>
      <c r="V4823" s="3"/>
      <c r="W4823" s="3"/>
      <c r="X4823" s="3"/>
      <c r="Y4823" s="3"/>
      <c r="Z4823" s="3"/>
      <c r="AA4823" s="3"/>
      <c r="AB4823" s="3"/>
      <c r="AC4823" s="3"/>
      <c r="AD4823" s="3"/>
      <c r="AE4823" s="3"/>
      <c r="AF4823" s="3"/>
      <c r="AG4823" s="3"/>
      <c r="AH4823" s="3"/>
    </row>
    <row r="4824" spans="1:34" s="5" customFormat="1" ht="11.85" customHeight="1" x14ac:dyDescent="0.2">
      <c r="A4824" s="9" t="s">
        <v>257</v>
      </c>
      <c r="B4824" s="3"/>
      <c r="C4824" s="10" t="s">
        <v>12</v>
      </c>
      <c r="D4824" s="6"/>
      <c r="E4824" s="10" t="s">
        <v>12</v>
      </c>
      <c r="F4824" s="6"/>
      <c r="G4824" s="10" t="s">
        <v>12</v>
      </c>
      <c r="H4824" s="6"/>
      <c r="I4824" s="10" t="s">
        <v>13</v>
      </c>
      <c r="J4824" s="6"/>
      <c r="K4824" s="11" t="s">
        <v>13</v>
      </c>
      <c r="L4824" s="6"/>
      <c r="M4824" s="11" t="str">
        <f>$M$8</f>
        <v>BASE</v>
      </c>
      <c r="N4824" s="6"/>
      <c r="O4824" s="11" t="str">
        <f>$O$8</f>
        <v>SUPPLEMENTAL</v>
      </c>
      <c r="P4824" s="6"/>
      <c r="Q4824" s="11" t="str">
        <f>$Q$8</f>
        <v>BUDGET</v>
      </c>
      <c r="R4824" s="3"/>
      <c r="S4824" s="4"/>
      <c r="U4824" s="3"/>
      <c r="V4824" s="3"/>
      <c r="W4824" s="3"/>
      <c r="X4824" s="3"/>
      <c r="Y4824" s="3"/>
      <c r="Z4824" s="3"/>
      <c r="AA4824" s="3"/>
      <c r="AB4824" s="3"/>
      <c r="AC4824" s="3"/>
      <c r="AD4824" s="3"/>
      <c r="AE4824" s="3"/>
      <c r="AF4824" s="3"/>
      <c r="AG4824" s="3"/>
      <c r="AH4824" s="3"/>
    </row>
    <row r="4825" spans="1:34" s="5" customFormat="1" ht="11.85" customHeight="1" x14ac:dyDescent="0.2">
      <c r="A4825" s="3"/>
      <c r="B4825" s="3"/>
      <c r="C4825" s="2"/>
      <c r="D4825" s="3"/>
      <c r="E4825" s="2"/>
      <c r="F4825" s="3"/>
      <c r="G4825" s="2"/>
      <c r="H4825" s="3"/>
      <c r="I4825" s="2"/>
      <c r="J4825" s="3"/>
      <c r="K4825" s="4"/>
      <c r="L4825" s="3"/>
      <c r="M4825" s="4"/>
      <c r="N4825" s="3"/>
      <c r="O4825" s="4"/>
      <c r="P4825" s="3"/>
      <c r="Q4825" s="4"/>
      <c r="R4825" s="3"/>
      <c r="S4825" s="4"/>
      <c r="U4825" s="3"/>
      <c r="V4825" s="3"/>
      <c r="W4825" s="3"/>
      <c r="X4825" s="3"/>
      <c r="Y4825" s="3"/>
      <c r="Z4825" s="3"/>
      <c r="AA4825" s="3"/>
      <c r="AB4825" s="3"/>
      <c r="AC4825" s="3"/>
      <c r="AD4825" s="3"/>
      <c r="AE4825" s="3"/>
      <c r="AF4825" s="3"/>
      <c r="AG4825" s="3"/>
      <c r="AH4825" s="3"/>
    </row>
    <row r="4826" spans="1:34" s="5" customFormat="1" ht="11.85" customHeight="1" x14ac:dyDescent="0.2">
      <c r="A4826" s="13" t="s">
        <v>270</v>
      </c>
      <c r="B4826" s="3"/>
      <c r="C4826" s="2"/>
      <c r="D4826" s="2"/>
      <c r="E4826" s="2"/>
      <c r="F4826" s="2"/>
      <c r="G4826" s="2"/>
      <c r="H4826" s="2"/>
      <c r="I4826" s="2"/>
      <c r="J4826" s="2"/>
      <c r="K4826" s="4"/>
      <c r="L4826" s="2"/>
      <c r="M4826" s="4"/>
      <c r="N4826" s="2"/>
      <c r="O4826" s="4"/>
      <c r="P4826" s="2"/>
      <c r="Q4826" s="4"/>
      <c r="R4826" s="3"/>
      <c r="S4826" s="4"/>
      <c r="U4826" s="3"/>
      <c r="V4826" s="3"/>
      <c r="W4826" s="3"/>
      <c r="X4826" s="3"/>
      <c r="Y4826" s="3"/>
      <c r="Z4826" s="3"/>
      <c r="AA4826" s="3"/>
      <c r="AB4826" s="3"/>
      <c r="AC4826" s="3"/>
      <c r="AD4826" s="3"/>
      <c r="AE4826" s="3"/>
      <c r="AF4826" s="3"/>
      <c r="AG4826" s="3"/>
      <c r="AH4826" s="3"/>
    </row>
    <row r="4827" spans="1:34" s="5" customFormat="1" ht="11.85" customHeight="1" x14ac:dyDescent="0.2">
      <c r="A4827" s="3" t="s">
        <v>1865</v>
      </c>
      <c r="B4827" s="3"/>
      <c r="C4827" s="2">
        <v>177700</v>
      </c>
      <c r="D4827" s="2"/>
      <c r="E4827" s="2">
        <v>177700</v>
      </c>
      <c r="F4827" s="2"/>
      <c r="G4827" s="2">
        <v>165000</v>
      </c>
      <c r="H4827" s="2"/>
      <c r="I4827" s="2">
        <v>0</v>
      </c>
      <c r="J4827" s="2"/>
      <c r="K4827" s="4">
        <v>0</v>
      </c>
      <c r="L4827" s="2"/>
      <c r="M4827" s="4">
        <v>0</v>
      </c>
      <c r="N4827" s="2"/>
      <c r="O4827" s="4">
        <v>0</v>
      </c>
      <c r="P4827" s="2"/>
      <c r="Q4827" s="4">
        <f t="shared" ref="Q4827:Q4834" si="130">M4827+O4827</f>
        <v>0</v>
      </c>
      <c r="R4827" s="3"/>
      <c r="S4827" s="4"/>
      <c r="U4827" s="3"/>
      <c r="V4827" s="3"/>
      <c r="W4827" s="3"/>
      <c r="X4827" s="3"/>
      <c r="Y4827" s="3"/>
      <c r="Z4827" s="3"/>
      <c r="AA4827" s="3"/>
      <c r="AB4827" s="3"/>
      <c r="AC4827" s="3"/>
      <c r="AD4827" s="3"/>
      <c r="AE4827" s="3"/>
      <c r="AF4827" s="3"/>
      <c r="AG4827" s="3"/>
      <c r="AH4827" s="3"/>
    </row>
    <row r="4828" spans="1:34" s="5" customFormat="1" ht="11.85" customHeight="1" x14ac:dyDescent="0.2">
      <c r="A4828" s="3" t="s">
        <v>1866</v>
      </c>
      <c r="B4828" s="3"/>
      <c r="C4828" s="2">
        <v>0</v>
      </c>
      <c r="D4828" s="2"/>
      <c r="E4828" s="2">
        <v>0</v>
      </c>
      <c r="F4828" s="2"/>
      <c r="G4828" s="2">
        <v>0</v>
      </c>
      <c r="H4828" s="2"/>
      <c r="I4828" s="2">
        <v>0</v>
      </c>
      <c r="J4828" s="2"/>
      <c r="K4828" s="4">
        <v>0</v>
      </c>
      <c r="L4828" s="2"/>
      <c r="M4828" s="4">
        <v>0</v>
      </c>
      <c r="N4828" s="2"/>
      <c r="O4828" s="4">
        <v>0</v>
      </c>
      <c r="P4828" s="2"/>
      <c r="Q4828" s="4">
        <f t="shared" si="130"/>
        <v>0</v>
      </c>
      <c r="R4828" s="3"/>
      <c r="S4828" s="4"/>
      <c r="U4828" s="3"/>
      <c r="V4828" s="3"/>
      <c r="W4828" s="3"/>
      <c r="X4828" s="3"/>
      <c r="Y4828" s="3"/>
      <c r="Z4828" s="3"/>
      <c r="AA4828" s="3"/>
      <c r="AB4828" s="3"/>
      <c r="AC4828" s="3"/>
      <c r="AD4828" s="3"/>
      <c r="AE4828" s="3"/>
      <c r="AF4828" s="3"/>
      <c r="AG4828" s="3"/>
      <c r="AH4828" s="3"/>
    </row>
    <row r="4829" spans="1:34" s="5" customFormat="1" ht="12" customHeight="1" x14ac:dyDescent="0.2">
      <c r="A4829" s="3" t="s">
        <v>1867</v>
      </c>
      <c r="B4829" s="3"/>
      <c r="C4829" s="2">
        <v>0</v>
      </c>
      <c r="D4829" s="2"/>
      <c r="E4829" s="2">
        <v>0</v>
      </c>
      <c r="F4829" s="2"/>
      <c r="G4829" s="2">
        <v>0</v>
      </c>
      <c r="H4829" s="2"/>
      <c r="I4829" s="2">
        <v>0</v>
      </c>
      <c r="J4829" s="2"/>
      <c r="K4829" s="4">
        <v>0</v>
      </c>
      <c r="L4829" s="2"/>
      <c r="M4829" s="4">
        <v>0</v>
      </c>
      <c r="N4829" s="2"/>
      <c r="O4829" s="4">
        <v>0</v>
      </c>
      <c r="P4829" s="2"/>
      <c r="Q4829" s="4">
        <f t="shared" si="130"/>
        <v>0</v>
      </c>
      <c r="R4829" s="3"/>
      <c r="S4829" s="4"/>
      <c r="U4829" s="3"/>
      <c r="V4829" s="3"/>
      <c r="W4829" s="3"/>
      <c r="X4829" s="3"/>
      <c r="Y4829" s="3"/>
      <c r="Z4829" s="3"/>
      <c r="AA4829" s="3"/>
      <c r="AB4829" s="3"/>
      <c r="AC4829" s="3"/>
      <c r="AD4829" s="3"/>
      <c r="AE4829" s="3"/>
      <c r="AF4829" s="3"/>
      <c r="AG4829" s="3"/>
      <c r="AH4829" s="3"/>
    </row>
    <row r="4830" spans="1:34" s="5" customFormat="1" ht="12" customHeight="1" x14ac:dyDescent="0.2">
      <c r="A4830" s="3" t="s">
        <v>1868</v>
      </c>
      <c r="B4830" s="3"/>
      <c r="C4830" s="2">
        <v>47078</v>
      </c>
      <c r="D4830" s="2"/>
      <c r="E4830" s="2">
        <v>42086.14</v>
      </c>
      <c r="F4830" s="2"/>
      <c r="G4830" s="2">
        <v>66338.429999999993</v>
      </c>
      <c r="H4830" s="2"/>
      <c r="I4830" s="2">
        <v>0</v>
      </c>
      <c r="J4830" s="2"/>
      <c r="K4830" s="4">
        <v>0</v>
      </c>
      <c r="L4830" s="2"/>
      <c r="M4830" s="4">
        <v>0</v>
      </c>
      <c r="N4830" s="2"/>
      <c r="O4830" s="4">
        <v>0</v>
      </c>
      <c r="P4830" s="2"/>
      <c r="Q4830" s="4">
        <f t="shared" si="130"/>
        <v>0</v>
      </c>
      <c r="R4830" s="3"/>
      <c r="S4830" s="4"/>
      <c r="U4830" s="3"/>
      <c r="V4830" s="3"/>
      <c r="W4830" s="3"/>
      <c r="X4830" s="3"/>
      <c r="Y4830" s="3"/>
      <c r="Z4830" s="3"/>
      <c r="AA4830" s="3"/>
      <c r="AB4830" s="3"/>
      <c r="AC4830" s="3"/>
      <c r="AD4830" s="3"/>
      <c r="AE4830" s="3"/>
      <c r="AF4830" s="3"/>
      <c r="AG4830" s="3"/>
      <c r="AH4830" s="3"/>
    </row>
    <row r="4831" spans="1:34" s="5" customFormat="1" ht="11.85" customHeight="1" x14ac:dyDescent="0.2">
      <c r="A4831" s="3" t="s">
        <v>1869</v>
      </c>
      <c r="B4831" s="3"/>
      <c r="C4831" s="2">
        <v>236994.51</v>
      </c>
      <c r="D4831" s="2"/>
      <c r="E4831" s="2">
        <v>230211.19</v>
      </c>
      <c r="F4831" s="2"/>
      <c r="G4831" s="2">
        <v>244605.42</v>
      </c>
      <c r="H4831" s="2"/>
      <c r="I4831" s="2">
        <v>230000</v>
      </c>
      <c r="J4831" s="2"/>
      <c r="K4831" s="4">
        <v>230000</v>
      </c>
      <c r="L4831" s="2"/>
      <c r="M4831" s="4">
        <v>220000</v>
      </c>
      <c r="N4831" s="2"/>
      <c r="O4831" s="4">
        <v>0</v>
      </c>
      <c r="P4831" s="2"/>
      <c r="Q4831" s="4">
        <f t="shared" si="130"/>
        <v>220000</v>
      </c>
      <c r="R4831" s="3"/>
      <c r="S4831" s="4"/>
      <c r="U4831" s="3"/>
      <c r="V4831" s="3"/>
      <c r="W4831" s="3"/>
      <c r="X4831" s="3"/>
      <c r="Y4831" s="3"/>
      <c r="Z4831" s="3"/>
      <c r="AA4831" s="3"/>
      <c r="AB4831" s="3"/>
      <c r="AC4831" s="3"/>
      <c r="AD4831" s="3"/>
      <c r="AE4831" s="3"/>
      <c r="AF4831" s="3"/>
      <c r="AG4831" s="3"/>
      <c r="AH4831" s="3"/>
    </row>
    <row r="4832" spans="1:34" s="5" customFormat="1" ht="11.85" customHeight="1" x14ac:dyDescent="0.2">
      <c r="A4832" s="3" t="s">
        <v>1870</v>
      </c>
      <c r="B4832" s="3"/>
      <c r="C4832" s="2">
        <v>3578.55</v>
      </c>
      <c r="D4832" s="2"/>
      <c r="E4832" s="2">
        <v>4396</v>
      </c>
      <c r="F4832" s="2"/>
      <c r="G4832" s="2">
        <v>4566.8999999999996</v>
      </c>
      <c r="H4832" s="2"/>
      <c r="I4832" s="2">
        <v>3000</v>
      </c>
      <c r="J4832" s="2"/>
      <c r="K4832" s="4">
        <v>3000</v>
      </c>
      <c r="L4832" s="2"/>
      <c r="M4832" s="4">
        <v>0</v>
      </c>
      <c r="N4832" s="2"/>
      <c r="O4832" s="4">
        <v>0</v>
      </c>
      <c r="P4832" s="2"/>
      <c r="Q4832" s="4">
        <f t="shared" si="130"/>
        <v>0</v>
      </c>
      <c r="R4832" s="3"/>
      <c r="S4832" s="4"/>
      <c r="U4832" s="3"/>
      <c r="V4832" s="3"/>
      <c r="W4832" s="3"/>
      <c r="X4832" s="3"/>
      <c r="Y4832" s="3"/>
      <c r="Z4832" s="3"/>
      <c r="AA4832" s="3"/>
      <c r="AB4832" s="3"/>
      <c r="AC4832" s="3"/>
      <c r="AD4832" s="3"/>
      <c r="AE4832" s="3"/>
      <c r="AF4832" s="3"/>
      <c r="AG4832" s="3"/>
      <c r="AH4832" s="3"/>
    </row>
    <row r="4833" spans="1:34" s="5" customFormat="1" ht="11.85" hidden="1" customHeight="1" x14ac:dyDescent="0.2">
      <c r="A4833" s="3" t="s">
        <v>1871</v>
      </c>
      <c r="B4833" s="3"/>
      <c r="C4833" s="2">
        <v>0</v>
      </c>
      <c r="D4833" s="2"/>
      <c r="E4833" s="2">
        <v>0</v>
      </c>
      <c r="F4833" s="2"/>
      <c r="G4833" s="2">
        <v>0</v>
      </c>
      <c r="H4833" s="2"/>
      <c r="I4833" s="2">
        <v>0</v>
      </c>
      <c r="J4833" s="2"/>
      <c r="K4833" s="4">
        <v>0</v>
      </c>
      <c r="L4833" s="2"/>
      <c r="M4833" s="4">
        <v>0</v>
      </c>
      <c r="N4833" s="2"/>
      <c r="O4833" s="4">
        <v>0</v>
      </c>
      <c r="P4833" s="2"/>
      <c r="Q4833" s="4">
        <f t="shared" si="130"/>
        <v>0</v>
      </c>
      <c r="R4833" s="3"/>
      <c r="S4833" s="4"/>
      <c r="U4833" s="3"/>
      <c r="V4833" s="3"/>
      <c r="W4833" s="3"/>
      <c r="X4833" s="3"/>
      <c r="Y4833" s="3"/>
      <c r="Z4833" s="3"/>
      <c r="AA4833" s="3"/>
      <c r="AB4833" s="3"/>
      <c r="AC4833" s="3"/>
      <c r="AD4833" s="3"/>
      <c r="AE4833" s="3"/>
      <c r="AF4833" s="3"/>
      <c r="AG4833" s="3"/>
      <c r="AH4833" s="3"/>
    </row>
    <row r="4834" spans="1:34" s="5" customFormat="1" ht="11.85" customHeight="1" x14ac:dyDescent="0.2">
      <c r="A4834" s="3" t="s">
        <v>1872</v>
      </c>
      <c r="B4834" s="3"/>
      <c r="C4834" s="15">
        <v>0</v>
      </c>
      <c r="D4834" s="2"/>
      <c r="E4834" s="15">
        <v>0</v>
      </c>
      <c r="F4834" s="2"/>
      <c r="G4834" s="15">
        <v>0</v>
      </c>
      <c r="H4834" s="2"/>
      <c r="I4834" s="15">
        <v>0</v>
      </c>
      <c r="J4834" s="2"/>
      <c r="K4834" s="16">
        <v>0</v>
      </c>
      <c r="L4834" s="2"/>
      <c r="M4834" s="16">
        <v>0</v>
      </c>
      <c r="N4834" s="2"/>
      <c r="O4834" s="16">
        <v>0</v>
      </c>
      <c r="P4834" s="2"/>
      <c r="Q4834" s="16">
        <f t="shared" si="130"/>
        <v>0</v>
      </c>
      <c r="R4834" s="3"/>
      <c r="S4834" s="4"/>
      <c r="U4834" s="3"/>
      <c r="V4834" s="3"/>
      <c r="W4834" s="3"/>
      <c r="X4834" s="3"/>
      <c r="Y4834" s="3"/>
      <c r="Z4834" s="3"/>
      <c r="AA4834" s="3"/>
      <c r="AB4834" s="3"/>
      <c r="AC4834" s="3"/>
      <c r="AD4834" s="3"/>
      <c r="AE4834" s="3"/>
      <c r="AF4834" s="3"/>
      <c r="AG4834" s="3"/>
      <c r="AH4834" s="3"/>
    </row>
    <row r="4835" spans="1:34" s="5" customFormat="1" ht="11.85" customHeight="1" x14ac:dyDescent="0.2">
      <c r="A4835" s="3" t="s">
        <v>287</v>
      </c>
      <c r="B4835" s="3"/>
      <c r="C4835" s="2">
        <f>SUM(C4827:C4834)</f>
        <v>465351.06</v>
      </c>
      <c r="D4835" s="2"/>
      <c r="E4835" s="2">
        <f>SUM(E4827:E4834)</f>
        <v>454393.33</v>
      </c>
      <c r="F4835" s="2"/>
      <c r="G4835" s="2">
        <f>SUM(G4827:G4834)</f>
        <v>480510.75</v>
      </c>
      <c r="H4835" s="2"/>
      <c r="I4835" s="2">
        <f>SUM(I4827:I4834)</f>
        <v>233000</v>
      </c>
      <c r="J4835" s="2"/>
      <c r="K4835" s="4">
        <f>SUM(K4827:K4834)</f>
        <v>233000</v>
      </c>
      <c r="L4835" s="2"/>
      <c r="M4835" s="4">
        <f>SUM(M4827:M4834)</f>
        <v>220000</v>
      </c>
      <c r="N4835" s="2"/>
      <c r="O4835" s="4">
        <f>SUM(O4827:O4834)</f>
        <v>0</v>
      </c>
      <c r="P4835" s="2"/>
      <c r="Q4835" s="4">
        <f>SUM(Q4827:Q4834)</f>
        <v>220000</v>
      </c>
      <c r="R4835" s="3"/>
      <c r="S4835" s="4"/>
      <c r="U4835" s="3"/>
      <c r="V4835" s="3"/>
      <c r="W4835" s="3"/>
      <c r="X4835" s="3"/>
      <c r="Y4835" s="3"/>
      <c r="Z4835" s="3"/>
      <c r="AA4835" s="3"/>
      <c r="AB4835" s="3"/>
      <c r="AC4835" s="3"/>
      <c r="AD4835" s="3"/>
      <c r="AE4835" s="3"/>
      <c r="AF4835" s="3"/>
      <c r="AG4835" s="3"/>
      <c r="AH4835" s="3"/>
    </row>
    <row r="4836" spans="1:34" s="5" customFormat="1" ht="11.85" customHeight="1" x14ac:dyDescent="0.2">
      <c r="A4836" s="3"/>
      <c r="B4836" s="3"/>
      <c r="C4836" s="2"/>
      <c r="D4836" s="2"/>
      <c r="E4836" s="2"/>
      <c r="F4836" s="2"/>
      <c r="G4836" s="2"/>
      <c r="H4836" s="2"/>
      <c r="I4836" s="2"/>
      <c r="J4836" s="2"/>
      <c r="K4836" s="4"/>
      <c r="L4836" s="2"/>
      <c r="M4836" s="4"/>
      <c r="N4836" s="2"/>
      <c r="O4836" s="4"/>
      <c r="P4836" s="2"/>
      <c r="Q4836" s="4"/>
      <c r="R4836" s="3"/>
      <c r="S4836" s="4"/>
      <c r="U4836" s="3"/>
      <c r="V4836" s="3"/>
      <c r="W4836" s="3"/>
      <c r="X4836" s="3"/>
      <c r="Y4836" s="3"/>
      <c r="Z4836" s="3"/>
      <c r="AA4836" s="3"/>
      <c r="AB4836" s="3"/>
      <c r="AC4836" s="3"/>
      <c r="AD4836" s="3"/>
      <c r="AE4836" s="3"/>
      <c r="AF4836" s="3"/>
      <c r="AG4836" s="3"/>
      <c r="AH4836" s="3"/>
    </row>
    <row r="4837" spans="1:34" s="5" customFormat="1" ht="11.85" customHeight="1" x14ac:dyDescent="0.2">
      <c r="A4837" s="13" t="s">
        <v>314</v>
      </c>
      <c r="B4837" s="3"/>
      <c r="C4837" s="2"/>
      <c r="D4837" s="2"/>
      <c r="E4837" s="2"/>
      <c r="F4837" s="2"/>
      <c r="G4837" s="2"/>
      <c r="H4837" s="2"/>
      <c r="I4837" s="2"/>
      <c r="J4837" s="2"/>
      <c r="K4837" s="4"/>
      <c r="L4837" s="2"/>
      <c r="M4837" s="4"/>
      <c r="N4837" s="2"/>
      <c r="O4837" s="4"/>
      <c r="P4837" s="2"/>
      <c r="Q4837" s="4"/>
      <c r="R4837" s="3"/>
      <c r="S4837" s="4"/>
      <c r="U4837" s="3"/>
      <c r="V4837" s="3"/>
      <c r="W4837" s="3"/>
      <c r="X4837" s="3"/>
      <c r="Y4837" s="3"/>
      <c r="Z4837" s="3"/>
      <c r="AA4837" s="3"/>
      <c r="AB4837" s="3"/>
      <c r="AC4837" s="3"/>
      <c r="AD4837" s="3"/>
      <c r="AE4837" s="3"/>
      <c r="AF4837" s="3"/>
      <c r="AG4837" s="3"/>
      <c r="AH4837" s="3"/>
    </row>
    <row r="4838" spans="1:34" s="4" customFormat="1" ht="11.85" customHeight="1" x14ac:dyDescent="0.2">
      <c r="A4838" s="3" t="s">
        <v>1873</v>
      </c>
      <c r="B4838" s="3"/>
      <c r="C4838" s="15">
        <v>0</v>
      </c>
      <c r="D4838" s="2"/>
      <c r="E4838" s="15">
        <v>0</v>
      </c>
      <c r="F4838" s="2"/>
      <c r="G4838" s="15">
        <v>0</v>
      </c>
      <c r="H4838" s="2"/>
      <c r="I4838" s="15">
        <v>58400</v>
      </c>
      <c r="J4838" s="2"/>
      <c r="K4838" s="16">
        <v>129796</v>
      </c>
      <c r="L4838" s="2"/>
      <c r="M4838" s="16">
        <v>0</v>
      </c>
      <c r="N4838" s="2"/>
      <c r="O4838" s="16">
        <v>0</v>
      </c>
      <c r="P4838" s="2"/>
      <c r="Q4838" s="16">
        <f>M4838+O4838</f>
        <v>0</v>
      </c>
      <c r="R4838" s="2"/>
      <c r="T4838" s="5"/>
      <c r="U4838" s="3"/>
      <c r="V4838" s="3"/>
      <c r="W4838" s="3"/>
      <c r="X4838" s="3"/>
      <c r="Y4838" s="3"/>
      <c r="Z4838" s="3"/>
      <c r="AA4838" s="3"/>
      <c r="AB4838" s="3"/>
      <c r="AC4838" s="3"/>
      <c r="AD4838" s="3"/>
      <c r="AE4838" s="3"/>
      <c r="AF4838" s="3"/>
      <c r="AG4838" s="3"/>
      <c r="AH4838" s="3"/>
    </row>
    <row r="4839" spans="1:34" s="4" customFormat="1" ht="11.85" customHeight="1" x14ac:dyDescent="0.2">
      <c r="A4839" s="3" t="s">
        <v>318</v>
      </c>
      <c r="B4839" s="3"/>
      <c r="C4839" s="2">
        <f>SUM(C4838:C4838)</f>
        <v>0</v>
      </c>
      <c r="D4839" s="2"/>
      <c r="E4839" s="2">
        <f>SUM(E4838:E4838)</f>
        <v>0</v>
      </c>
      <c r="F4839" s="2"/>
      <c r="G4839" s="2">
        <f>SUM(G4838:G4838)</f>
        <v>0</v>
      </c>
      <c r="H4839" s="2"/>
      <c r="I4839" s="2">
        <f>SUM(I4838:I4838)</f>
        <v>58400</v>
      </c>
      <c r="J4839" s="2"/>
      <c r="K4839" s="4">
        <f>SUM(K4838:K4838)</f>
        <v>129796</v>
      </c>
      <c r="L4839" s="2"/>
      <c r="M4839" s="4">
        <f>SUM(M4838:M4838)</f>
        <v>0</v>
      </c>
      <c r="N4839" s="2"/>
      <c r="O4839" s="4">
        <f>SUM(O4838:O4838)</f>
        <v>0</v>
      </c>
      <c r="P4839" s="2"/>
      <c r="Q4839" s="4">
        <f>SUM(Q4838:Q4838)</f>
        <v>0</v>
      </c>
      <c r="R4839" s="3"/>
      <c r="T4839" s="5"/>
      <c r="U4839" s="3"/>
      <c r="V4839" s="3"/>
      <c r="W4839" s="3"/>
      <c r="X4839" s="3"/>
      <c r="Y4839" s="3"/>
      <c r="Z4839" s="3"/>
      <c r="AA4839" s="3"/>
      <c r="AB4839" s="3"/>
      <c r="AC4839" s="3"/>
      <c r="AD4839" s="3"/>
      <c r="AE4839" s="3"/>
      <c r="AF4839" s="3"/>
      <c r="AG4839" s="3"/>
      <c r="AH4839" s="3"/>
    </row>
    <row r="4840" spans="1:34" s="4" customFormat="1" ht="11.85" customHeight="1" x14ac:dyDescent="0.2">
      <c r="A4840" s="3"/>
      <c r="B4840" s="3"/>
      <c r="C4840" s="2"/>
      <c r="D4840" s="2"/>
      <c r="E4840" s="2"/>
      <c r="F4840" s="2"/>
      <c r="G4840" s="2"/>
      <c r="H4840" s="2"/>
      <c r="I4840" s="2"/>
      <c r="J4840" s="2"/>
      <c r="L4840" s="2"/>
      <c r="N4840" s="2"/>
      <c r="P4840" s="2"/>
      <c r="R4840" s="3"/>
      <c r="T4840" s="5"/>
      <c r="U4840" s="3"/>
      <c r="V4840" s="3"/>
      <c r="W4840" s="3"/>
      <c r="X4840" s="3"/>
      <c r="Y4840" s="3"/>
      <c r="Z4840" s="3"/>
      <c r="AA4840" s="3"/>
      <c r="AB4840" s="3"/>
      <c r="AC4840" s="3"/>
      <c r="AD4840" s="3"/>
      <c r="AE4840" s="3"/>
      <c r="AF4840" s="3"/>
      <c r="AG4840" s="3"/>
      <c r="AH4840" s="3"/>
    </row>
    <row r="4841" spans="1:34" s="4" customFormat="1" ht="11.85" customHeight="1" x14ac:dyDescent="0.2">
      <c r="A4841" s="3" t="s">
        <v>1874</v>
      </c>
      <c r="B4841" s="3"/>
      <c r="C4841" s="2">
        <f>+C4835+C4839</f>
        <v>465351.06</v>
      </c>
      <c r="D4841" s="2"/>
      <c r="E4841" s="2">
        <f>E4835+E4839</f>
        <v>454393.33</v>
      </c>
      <c r="F4841" s="2"/>
      <c r="G4841" s="2">
        <f>G4835+G4839</f>
        <v>480510.75</v>
      </c>
      <c r="H4841" s="2"/>
      <c r="I4841" s="2">
        <f>I4835+I4839</f>
        <v>291400</v>
      </c>
      <c r="J4841" s="2"/>
      <c r="K4841" s="4">
        <f>K4835+K4839</f>
        <v>362796</v>
      </c>
      <c r="L4841" s="2"/>
      <c r="M4841" s="4">
        <f>M4835+M4839</f>
        <v>220000</v>
      </c>
      <c r="N4841" s="2"/>
      <c r="O4841" s="4">
        <f>+O4835+O4839</f>
        <v>0</v>
      </c>
      <c r="P4841" s="2"/>
      <c r="Q4841" s="4">
        <f>+Q4835+Q4839</f>
        <v>220000</v>
      </c>
      <c r="R4841" s="3"/>
      <c r="T4841" s="5"/>
      <c r="U4841" s="3"/>
      <c r="V4841" s="3"/>
      <c r="W4841" s="3"/>
      <c r="X4841" s="3"/>
      <c r="Y4841" s="3"/>
      <c r="Z4841" s="3"/>
      <c r="AA4841" s="3"/>
      <c r="AB4841" s="3"/>
      <c r="AC4841" s="3"/>
      <c r="AD4841" s="3"/>
      <c r="AE4841" s="3"/>
      <c r="AF4841" s="3"/>
      <c r="AG4841" s="3"/>
      <c r="AH4841" s="3"/>
    </row>
    <row r="4842" spans="1:34" s="4" customFormat="1" ht="11.85" customHeight="1" x14ac:dyDescent="0.2">
      <c r="A4842" s="3"/>
      <c r="B4842" s="3"/>
      <c r="C4842" s="2"/>
      <c r="D4842" s="2"/>
      <c r="E4842" s="2"/>
      <c r="F4842" s="2"/>
      <c r="G4842" s="2"/>
      <c r="H4842" s="2"/>
      <c r="I4842" s="2"/>
      <c r="J4842" s="2"/>
      <c r="L4842" s="2"/>
      <c r="N4842" s="2"/>
      <c r="P4842" s="2"/>
      <c r="R4842" s="3"/>
      <c r="T4842" s="5"/>
      <c r="U4842" s="3"/>
      <c r="V4842" s="3"/>
      <c r="W4842" s="3"/>
      <c r="X4842" s="3"/>
      <c r="Y4842" s="3"/>
      <c r="Z4842" s="3"/>
      <c r="AA4842" s="3"/>
      <c r="AB4842" s="3"/>
      <c r="AC4842" s="3"/>
      <c r="AD4842" s="3"/>
      <c r="AE4842" s="3"/>
      <c r="AF4842" s="3"/>
      <c r="AG4842" s="3"/>
      <c r="AH4842" s="3"/>
    </row>
    <row r="4843" spans="1:34" s="4" customFormat="1" ht="11.85" customHeight="1" x14ac:dyDescent="0.2">
      <c r="A4843" s="3"/>
      <c r="B4843" s="3"/>
      <c r="C4843" s="2"/>
      <c r="D4843" s="2"/>
      <c r="E4843" s="2"/>
      <c r="F4843" s="2"/>
      <c r="G4843" s="2"/>
      <c r="H4843" s="2"/>
      <c r="I4843" s="2"/>
      <c r="J4843" s="2"/>
      <c r="L4843" s="2"/>
      <c r="N4843" s="2"/>
      <c r="P4843" s="2"/>
      <c r="R4843" s="3"/>
      <c r="T4843" s="5"/>
      <c r="U4843" s="3"/>
      <c r="V4843" s="3"/>
      <c r="W4843" s="3"/>
      <c r="X4843" s="3"/>
      <c r="Y4843" s="3"/>
      <c r="Z4843" s="3"/>
      <c r="AA4843" s="3"/>
      <c r="AB4843" s="3"/>
      <c r="AC4843" s="3"/>
      <c r="AD4843" s="3"/>
      <c r="AE4843" s="3"/>
      <c r="AF4843" s="3"/>
      <c r="AG4843" s="3"/>
      <c r="AH4843" s="3"/>
    </row>
    <row r="4844" spans="1:34" s="4" customFormat="1" ht="11.85" customHeight="1" x14ac:dyDescent="0.2">
      <c r="A4844" s="3"/>
      <c r="B4844" s="3"/>
      <c r="C4844" s="2"/>
      <c r="D4844" s="2"/>
      <c r="E4844" s="2"/>
      <c r="F4844" s="2"/>
      <c r="G4844" s="2"/>
      <c r="H4844" s="2"/>
      <c r="I4844" s="2"/>
      <c r="J4844" s="2"/>
      <c r="L4844" s="2"/>
      <c r="N4844" s="2"/>
      <c r="P4844" s="2"/>
      <c r="R4844" s="3"/>
      <c r="T4844" s="5"/>
      <c r="U4844" s="3"/>
      <c r="V4844" s="3"/>
      <c r="W4844" s="3"/>
      <c r="X4844" s="3"/>
      <c r="Y4844" s="3"/>
      <c r="Z4844" s="3"/>
      <c r="AA4844" s="3"/>
      <c r="AB4844" s="3"/>
      <c r="AC4844" s="3"/>
      <c r="AD4844" s="3"/>
      <c r="AE4844" s="3"/>
      <c r="AF4844" s="3"/>
      <c r="AG4844" s="3"/>
      <c r="AH4844" s="3"/>
    </row>
    <row r="4845" spans="1:34" s="4" customFormat="1" ht="11.85" customHeight="1" x14ac:dyDescent="0.2">
      <c r="A4845" s="3"/>
      <c r="B4845" s="3"/>
      <c r="C4845" s="2"/>
      <c r="D4845" s="2"/>
      <c r="E4845" s="2"/>
      <c r="F4845" s="2"/>
      <c r="G4845" s="2"/>
      <c r="H4845" s="2"/>
      <c r="I4845" s="2"/>
      <c r="J4845" s="2"/>
      <c r="L4845" s="2"/>
      <c r="N4845" s="2"/>
      <c r="P4845" s="2"/>
      <c r="R4845" s="3"/>
      <c r="T4845" s="5"/>
      <c r="U4845" s="3"/>
      <c r="V4845" s="3"/>
      <c r="W4845" s="3"/>
      <c r="X4845" s="3"/>
      <c r="Y4845" s="3"/>
      <c r="Z4845" s="3"/>
      <c r="AA4845" s="3"/>
      <c r="AB4845" s="3"/>
      <c r="AC4845" s="3"/>
      <c r="AD4845" s="3"/>
      <c r="AE4845" s="3"/>
      <c r="AF4845" s="3"/>
      <c r="AG4845" s="3"/>
      <c r="AH4845" s="3"/>
    </row>
    <row r="4846" spans="1:34" s="4" customFormat="1" ht="11.85" customHeight="1" x14ac:dyDescent="0.2">
      <c r="A4846" s="3"/>
      <c r="B4846" s="3"/>
      <c r="C4846" s="2"/>
      <c r="D4846" s="2"/>
      <c r="E4846" s="2"/>
      <c r="F4846" s="2"/>
      <c r="G4846" s="2"/>
      <c r="H4846" s="2"/>
      <c r="I4846" s="2"/>
      <c r="J4846" s="2"/>
      <c r="L4846" s="2"/>
      <c r="N4846" s="2"/>
      <c r="P4846" s="2"/>
      <c r="R4846" s="3"/>
      <c r="T4846" s="5"/>
      <c r="U4846" s="3"/>
      <c r="V4846" s="3"/>
      <c r="W4846" s="3"/>
      <c r="X4846" s="3"/>
      <c r="Y4846" s="3"/>
      <c r="Z4846" s="3"/>
      <c r="AA4846" s="3"/>
      <c r="AB4846" s="3"/>
      <c r="AC4846" s="3"/>
      <c r="AD4846" s="3"/>
      <c r="AE4846" s="3"/>
      <c r="AF4846" s="3"/>
      <c r="AG4846" s="3"/>
      <c r="AH4846" s="3"/>
    </row>
    <row r="4847" spans="1:34" s="4" customFormat="1" ht="11.85" customHeight="1" x14ac:dyDescent="0.2">
      <c r="A4847" s="3"/>
      <c r="B4847" s="3"/>
      <c r="C4847" s="2"/>
      <c r="D4847" s="2"/>
      <c r="E4847" s="2"/>
      <c r="F4847" s="2"/>
      <c r="G4847" s="2"/>
      <c r="H4847" s="2"/>
      <c r="I4847" s="2"/>
      <c r="J4847" s="2"/>
      <c r="L4847" s="2"/>
      <c r="N4847" s="2"/>
      <c r="P4847" s="2"/>
      <c r="R4847" s="3"/>
      <c r="T4847" s="5"/>
      <c r="U4847" s="3"/>
      <c r="V4847" s="3"/>
      <c r="W4847" s="3"/>
      <c r="X4847" s="3"/>
      <c r="Y4847" s="3"/>
      <c r="Z4847" s="3"/>
      <c r="AA4847" s="3"/>
      <c r="AB4847" s="3"/>
      <c r="AC4847" s="3"/>
      <c r="AD4847" s="3"/>
      <c r="AE4847" s="3"/>
      <c r="AF4847" s="3"/>
      <c r="AG4847" s="3"/>
      <c r="AH4847" s="3"/>
    </row>
    <row r="4848" spans="1:34" s="4" customFormat="1" ht="11.85" customHeight="1" x14ac:dyDescent="0.2">
      <c r="A4848" s="3"/>
      <c r="B4848" s="3"/>
      <c r="C4848" s="2"/>
      <c r="D4848" s="2"/>
      <c r="E4848" s="2"/>
      <c r="F4848" s="2"/>
      <c r="G4848" s="2"/>
      <c r="H4848" s="2"/>
      <c r="I4848" s="2"/>
      <c r="J4848" s="2"/>
      <c r="L4848" s="2"/>
      <c r="N4848" s="2"/>
      <c r="P4848" s="2"/>
      <c r="R4848" s="3"/>
      <c r="T4848" s="5"/>
      <c r="U4848" s="3"/>
      <c r="V4848" s="3"/>
      <c r="W4848" s="3"/>
      <c r="X4848" s="3"/>
      <c r="Y4848" s="3"/>
      <c r="Z4848" s="3"/>
      <c r="AA4848" s="3"/>
      <c r="AB4848" s="3"/>
      <c r="AC4848" s="3"/>
      <c r="AD4848" s="3"/>
      <c r="AE4848" s="3"/>
      <c r="AF4848" s="3"/>
      <c r="AG4848" s="3"/>
      <c r="AH4848" s="3"/>
    </row>
    <row r="4849" spans="1:34" s="4" customFormat="1" ht="11.85" customHeight="1" x14ac:dyDescent="0.2">
      <c r="A4849" s="3"/>
      <c r="B4849" s="3"/>
      <c r="C4849" s="2"/>
      <c r="D4849" s="2"/>
      <c r="E4849" s="2"/>
      <c r="F4849" s="2"/>
      <c r="G4849" s="2"/>
      <c r="H4849" s="2"/>
      <c r="I4849" s="2"/>
      <c r="J4849" s="2"/>
      <c r="L4849" s="2"/>
      <c r="N4849" s="2"/>
      <c r="P4849" s="2"/>
      <c r="R4849" s="3"/>
      <c r="T4849" s="5"/>
      <c r="U4849" s="3"/>
      <c r="V4849" s="3"/>
      <c r="W4849" s="3"/>
      <c r="X4849" s="3"/>
      <c r="Y4849" s="3"/>
      <c r="Z4849" s="3"/>
      <c r="AA4849" s="3"/>
      <c r="AB4849" s="3"/>
      <c r="AC4849" s="3"/>
      <c r="AD4849" s="3"/>
      <c r="AE4849" s="3"/>
      <c r="AF4849" s="3"/>
      <c r="AG4849" s="3"/>
      <c r="AH4849" s="3"/>
    </row>
    <row r="4850" spans="1:34" s="4" customFormat="1" ht="11.85" customHeight="1" x14ac:dyDescent="0.2">
      <c r="A4850" s="3"/>
      <c r="B4850" s="3"/>
      <c r="C4850" s="2"/>
      <c r="D4850" s="2"/>
      <c r="E4850" s="2"/>
      <c r="F4850" s="2"/>
      <c r="G4850" s="2"/>
      <c r="H4850" s="2"/>
      <c r="I4850" s="2"/>
      <c r="J4850" s="2"/>
      <c r="L4850" s="2"/>
      <c r="N4850" s="2"/>
      <c r="P4850" s="2"/>
      <c r="R4850" s="3"/>
      <c r="T4850" s="5"/>
      <c r="U4850" s="3"/>
      <c r="V4850" s="3"/>
      <c r="W4850" s="3"/>
      <c r="X4850" s="3"/>
      <c r="Y4850" s="3"/>
      <c r="Z4850" s="3"/>
      <c r="AA4850" s="3"/>
      <c r="AB4850" s="3"/>
      <c r="AC4850" s="3"/>
      <c r="AD4850" s="3"/>
      <c r="AE4850" s="3"/>
      <c r="AF4850" s="3"/>
      <c r="AG4850" s="3"/>
      <c r="AH4850" s="3"/>
    </row>
    <row r="4851" spans="1:34" s="4" customFormat="1" ht="11.85" customHeight="1" x14ac:dyDescent="0.2">
      <c r="A4851" s="3"/>
      <c r="B4851" s="3"/>
      <c r="C4851" s="2"/>
      <c r="D4851" s="2"/>
      <c r="E4851" s="2"/>
      <c r="F4851" s="2"/>
      <c r="G4851" s="2"/>
      <c r="H4851" s="2"/>
      <c r="I4851" s="2"/>
      <c r="J4851" s="2"/>
      <c r="L4851" s="2"/>
      <c r="N4851" s="2"/>
      <c r="P4851" s="2"/>
      <c r="R4851" s="3"/>
      <c r="T4851" s="5"/>
      <c r="U4851" s="3"/>
      <c r="V4851" s="3"/>
      <c r="W4851" s="3"/>
      <c r="X4851" s="3"/>
      <c r="Y4851" s="3"/>
      <c r="Z4851" s="3"/>
      <c r="AA4851" s="3"/>
      <c r="AB4851" s="3"/>
      <c r="AC4851" s="3"/>
      <c r="AD4851" s="3"/>
      <c r="AE4851" s="3"/>
      <c r="AF4851" s="3"/>
      <c r="AG4851" s="3"/>
      <c r="AH4851" s="3"/>
    </row>
    <row r="4852" spans="1:34" s="4" customFormat="1" ht="11.85" customHeight="1" x14ac:dyDescent="0.2">
      <c r="A4852" s="3"/>
      <c r="B4852" s="3"/>
      <c r="C4852" s="2"/>
      <c r="D4852" s="2"/>
      <c r="E4852" s="2"/>
      <c r="F4852" s="2"/>
      <c r="G4852" s="2"/>
      <c r="H4852" s="2"/>
      <c r="I4852" s="2"/>
      <c r="J4852" s="2"/>
      <c r="L4852" s="2"/>
      <c r="N4852" s="2"/>
      <c r="P4852" s="2"/>
      <c r="R4852" s="3"/>
      <c r="T4852" s="5"/>
      <c r="U4852" s="3"/>
      <c r="V4852" s="3"/>
      <c r="W4852" s="3"/>
      <c r="X4852" s="3"/>
      <c r="Y4852" s="3"/>
      <c r="Z4852" s="3"/>
      <c r="AA4852" s="3"/>
      <c r="AB4852" s="3"/>
      <c r="AC4852" s="3"/>
      <c r="AD4852" s="3"/>
      <c r="AE4852" s="3"/>
      <c r="AF4852" s="3"/>
      <c r="AG4852" s="3"/>
      <c r="AH4852" s="3"/>
    </row>
    <row r="4853" spans="1:34" s="4" customFormat="1" ht="11.85" customHeight="1" x14ac:dyDescent="0.2">
      <c r="A4853" s="3"/>
      <c r="B4853" s="3"/>
      <c r="C4853" s="2"/>
      <c r="D4853" s="2"/>
      <c r="E4853" s="2"/>
      <c r="F4853" s="2"/>
      <c r="G4853" s="2"/>
      <c r="H4853" s="2"/>
      <c r="I4853" s="2"/>
      <c r="J4853" s="2"/>
      <c r="L4853" s="2"/>
      <c r="N4853" s="2"/>
      <c r="P4853" s="2"/>
      <c r="R4853" s="3"/>
      <c r="T4853" s="5"/>
      <c r="U4853" s="3"/>
      <c r="V4853" s="3"/>
      <c r="W4853" s="3"/>
      <c r="X4853" s="3"/>
      <c r="Y4853" s="3"/>
      <c r="Z4853" s="3"/>
      <c r="AA4853" s="3"/>
      <c r="AB4853" s="3"/>
      <c r="AC4853" s="3"/>
      <c r="AD4853" s="3"/>
      <c r="AE4853" s="3"/>
      <c r="AF4853" s="3"/>
      <c r="AG4853" s="3"/>
      <c r="AH4853" s="3"/>
    </row>
    <row r="4854" spans="1:34" s="4" customFormat="1" ht="11.85" customHeight="1" x14ac:dyDescent="0.2">
      <c r="A4854" s="3"/>
      <c r="B4854" s="3"/>
      <c r="C4854" s="2"/>
      <c r="D4854" s="2"/>
      <c r="E4854" s="2"/>
      <c r="F4854" s="2"/>
      <c r="G4854" s="2"/>
      <c r="H4854" s="2"/>
      <c r="I4854" s="2"/>
      <c r="J4854" s="2"/>
      <c r="L4854" s="2"/>
      <c r="N4854" s="2"/>
      <c r="P4854" s="2"/>
      <c r="R4854" s="3"/>
      <c r="T4854" s="5"/>
      <c r="U4854" s="3"/>
      <c r="V4854" s="3"/>
      <c r="W4854" s="3"/>
      <c r="X4854" s="3"/>
      <c r="Y4854" s="3"/>
      <c r="Z4854" s="3"/>
      <c r="AA4854" s="3"/>
      <c r="AB4854" s="3"/>
      <c r="AC4854" s="3"/>
      <c r="AD4854" s="3"/>
      <c r="AE4854" s="3"/>
      <c r="AF4854" s="3"/>
      <c r="AG4854" s="3"/>
      <c r="AH4854" s="3"/>
    </row>
    <row r="4855" spans="1:34" s="4" customFormat="1" ht="11.85" customHeight="1" x14ac:dyDescent="0.2">
      <c r="A4855" s="3"/>
      <c r="B4855" s="3"/>
      <c r="C4855" s="2"/>
      <c r="D4855" s="2"/>
      <c r="E4855" s="2"/>
      <c r="F4855" s="2"/>
      <c r="G4855" s="2"/>
      <c r="H4855" s="2"/>
      <c r="I4855" s="2"/>
      <c r="J4855" s="2"/>
      <c r="L4855" s="2"/>
      <c r="N4855" s="2"/>
      <c r="P4855" s="2"/>
      <c r="R4855" s="3"/>
      <c r="T4855" s="5"/>
      <c r="U4855" s="3"/>
      <c r="V4855" s="3"/>
      <c r="W4855" s="3"/>
      <c r="X4855" s="3"/>
      <c r="Y4855" s="3"/>
      <c r="Z4855" s="3"/>
      <c r="AA4855" s="3"/>
      <c r="AB4855" s="3"/>
      <c r="AC4855" s="3"/>
      <c r="AD4855" s="3"/>
      <c r="AE4855" s="3"/>
      <c r="AF4855" s="3"/>
      <c r="AG4855" s="3"/>
      <c r="AH4855" s="3"/>
    </row>
    <row r="4856" spans="1:34" s="4" customFormat="1" ht="11.85" customHeight="1" x14ac:dyDescent="0.2">
      <c r="A4856" s="3"/>
      <c r="B4856" s="3"/>
      <c r="C4856" s="2"/>
      <c r="D4856" s="2"/>
      <c r="E4856" s="2"/>
      <c r="F4856" s="2"/>
      <c r="G4856" s="2"/>
      <c r="H4856" s="2"/>
      <c r="I4856" s="2"/>
      <c r="J4856" s="2"/>
      <c r="L4856" s="2"/>
      <c r="N4856" s="2"/>
      <c r="P4856" s="2"/>
      <c r="R4856" s="3"/>
      <c r="T4856" s="5"/>
      <c r="U4856" s="3"/>
      <c r="V4856" s="3"/>
      <c r="W4856" s="3"/>
      <c r="X4856" s="3"/>
      <c r="Y4856" s="3"/>
      <c r="Z4856" s="3"/>
      <c r="AA4856" s="3"/>
      <c r="AB4856" s="3"/>
      <c r="AC4856" s="3"/>
      <c r="AD4856" s="3"/>
      <c r="AE4856" s="3"/>
      <c r="AF4856" s="3"/>
      <c r="AG4856" s="3"/>
      <c r="AH4856" s="3"/>
    </row>
    <row r="4857" spans="1:34" s="4" customFormat="1" ht="11.85" customHeight="1" x14ac:dyDescent="0.2">
      <c r="A4857" s="3"/>
      <c r="B4857" s="3"/>
      <c r="C4857" s="2"/>
      <c r="D4857" s="2"/>
      <c r="E4857" s="2"/>
      <c r="F4857" s="2"/>
      <c r="G4857" s="2"/>
      <c r="H4857" s="2"/>
      <c r="I4857" s="2"/>
      <c r="J4857" s="2"/>
      <c r="L4857" s="2"/>
      <c r="N4857" s="2"/>
      <c r="P4857" s="2"/>
      <c r="R4857" s="3"/>
      <c r="T4857" s="5"/>
      <c r="U4857" s="3"/>
      <c r="V4857" s="3"/>
      <c r="W4857" s="3"/>
      <c r="X4857" s="3"/>
      <c r="Y4857" s="3"/>
      <c r="Z4857" s="3"/>
      <c r="AA4857" s="3"/>
      <c r="AB4857" s="3"/>
      <c r="AC4857" s="3"/>
      <c r="AD4857" s="3"/>
      <c r="AE4857" s="3"/>
      <c r="AF4857" s="3"/>
      <c r="AG4857" s="3"/>
      <c r="AH4857" s="3"/>
    </row>
    <row r="4858" spans="1:34" s="4" customFormat="1" ht="11.85" customHeight="1" x14ac:dyDescent="0.2">
      <c r="A4858" s="3"/>
      <c r="B4858" s="3"/>
      <c r="C4858" s="2"/>
      <c r="D4858" s="2"/>
      <c r="E4858" s="2"/>
      <c r="F4858" s="2"/>
      <c r="G4858" s="2"/>
      <c r="H4858" s="2"/>
      <c r="I4858" s="2"/>
      <c r="J4858" s="2"/>
      <c r="L4858" s="2"/>
      <c r="N4858" s="2"/>
      <c r="P4858" s="2"/>
      <c r="R4858" s="3"/>
      <c r="T4858" s="5"/>
      <c r="U4858" s="3"/>
      <c r="V4858" s="3"/>
      <c r="W4858" s="3"/>
      <c r="X4858" s="3"/>
      <c r="Y4858" s="3"/>
      <c r="Z4858" s="3"/>
      <c r="AA4858" s="3"/>
      <c r="AB4858" s="3"/>
      <c r="AC4858" s="3"/>
      <c r="AD4858" s="3"/>
      <c r="AE4858" s="3"/>
      <c r="AF4858" s="3"/>
      <c r="AG4858" s="3"/>
      <c r="AH4858" s="3"/>
    </row>
    <row r="4859" spans="1:34" s="4" customFormat="1" ht="11.85" customHeight="1" x14ac:dyDescent="0.2">
      <c r="A4859" s="3"/>
      <c r="B4859" s="3"/>
      <c r="C4859" s="2"/>
      <c r="D4859" s="2"/>
      <c r="E4859" s="2"/>
      <c r="F4859" s="2"/>
      <c r="G4859" s="2"/>
      <c r="H4859" s="2"/>
      <c r="I4859" s="2"/>
      <c r="J4859" s="2"/>
      <c r="L4859" s="2"/>
      <c r="N4859" s="2"/>
      <c r="P4859" s="2"/>
      <c r="R4859" s="3"/>
      <c r="T4859" s="5"/>
      <c r="U4859" s="3"/>
      <c r="V4859" s="3"/>
      <c r="W4859" s="3"/>
      <c r="X4859" s="3"/>
      <c r="Y4859" s="3"/>
      <c r="Z4859" s="3"/>
      <c r="AA4859" s="3"/>
      <c r="AB4859" s="3"/>
      <c r="AC4859" s="3"/>
      <c r="AD4859" s="3"/>
      <c r="AE4859" s="3"/>
      <c r="AF4859" s="3"/>
      <c r="AG4859" s="3"/>
      <c r="AH4859" s="3"/>
    </row>
    <row r="4860" spans="1:34" s="4" customFormat="1" ht="11.85" customHeight="1" x14ac:dyDescent="0.2">
      <c r="A4860" s="3"/>
      <c r="B4860" s="3"/>
      <c r="C4860" s="2"/>
      <c r="D4860" s="2"/>
      <c r="E4860" s="2"/>
      <c r="F4860" s="2"/>
      <c r="G4860" s="2"/>
      <c r="H4860" s="2"/>
      <c r="I4860" s="2"/>
      <c r="J4860" s="2"/>
      <c r="L4860" s="2"/>
      <c r="N4860" s="2"/>
      <c r="P4860" s="2"/>
      <c r="R4860" s="3"/>
      <c r="T4860" s="5"/>
      <c r="U4860" s="3"/>
      <c r="V4860" s="3"/>
      <c r="W4860" s="3"/>
      <c r="X4860" s="3"/>
      <c r="Y4860" s="3"/>
      <c r="Z4860" s="3"/>
      <c r="AA4860" s="3"/>
      <c r="AB4860" s="3"/>
      <c r="AC4860" s="3"/>
      <c r="AD4860" s="3"/>
      <c r="AE4860" s="3"/>
      <c r="AF4860" s="3"/>
      <c r="AG4860" s="3"/>
      <c r="AH4860" s="3"/>
    </row>
    <row r="4861" spans="1:34" s="4" customFormat="1" ht="11.85" customHeight="1" x14ac:dyDescent="0.2">
      <c r="A4861" s="3"/>
      <c r="B4861" s="3"/>
      <c r="C4861" s="2"/>
      <c r="D4861" s="2"/>
      <c r="E4861" s="2"/>
      <c r="F4861" s="2"/>
      <c r="G4861" s="2"/>
      <c r="H4861" s="2"/>
      <c r="I4861" s="2"/>
      <c r="J4861" s="2"/>
      <c r="L4861" s="2"/>
      <c r="N4861" s="2"/>
      <c r="P4861" s="2"/>
      <c r="R4861" s="3"/>
      <c r="T4861" s="5"/>
      <c r="U4861" s="3"/>
      <c r="V4861" s="3"/>
      <c r="W4861" s="3"/>
      <c r="X4861" s="3"/>
      <c r="Y4861" s="3"/>
      <c r="Z4861" s="3"/>
      <c r="AA4861" s="3"/>
      <c r="AB4861" s="3"/>
      <c r="AC4861" s="3"/>
      <c r="AD4861" s="3"/>
      <c r="AE4861" s="3"/>
      <c r="AF4861" s="3"/>
      <c r="AG4861" s="3"/>
      <c r="AH4861" s="3"/>
    </row>
    <row r="4862" spans="1:34" s="4" customFormat="1" ht="11.85" customHeight="1" x14ac:dyDescent="0.2">
      <c r="A4862" s="3"/>
      <c r="B4862" s="3"/>
      <c r="C4862" s="2"/>
      <c r="D4862" s="2"/>
      <c r="E4862" s="2"/>
      <c r="F4862" s="2"/>
      <c r="G4862" s="2"/>
      <c r="H4862" s="2"/>
      <c r="I4862" s="2"/>
      <c r="J4862" s="2"/>
      <c r="L4862" s="2"/>
      <c r="N4862" s="2"/>
      <c r="P4862" s="2"/>
      <c r="R4862" s="3"/>
      <c r="T4862" s="5"/>
      <c r="U4862" s="3"/>
      <c r="V4862" s="3"/>
      <c r="W4862" s="3"/>
      <c r="X4862" s="3"/>
      <c r="Y4862" s="3"/>
      <c r="Z4862" s="3"/>
      <c r="AA4862" s="3"/>
      <c r="AB4862" s="3"/>
      <c r="AC4862" s="3"/>
      <c r="AD4862" s="3"/>
      <c r="AE4862" s="3"/>
      <c r="AF4862" s="3"/>
      <c r="AG4862" s="3"/>
      <c r="AH4862" s="3"/>
    </row>
    <row r="4863" spans="1:34" s="4" customFormat="1" ht="11.85" customHeight="1" x14ac:dyDescent="0.2">
      <c r="A4863" s="3"/>
      <c r="B4863" s="3"/>
      <c r="C4863" s="2"/>
      <c r="D4863" s="2"/>
      <c r="E4863" s="2"/>
      <c r="F4863" s="2"/>
      <c r="G4863" s="2"/>
      <c r="H4863" s="2"/>
      <c r="I4863" s="2"/>
      <c r="J4863" s="2"/>
      <c r="L4863" s="2"/>
      <c r="N4863" s="2"/>
      <c r="P4863" s="2"/>
      <c r="R4863" s="3"/>
      <c r="T4863" s="5"/>
      <c r="U4863" s="3"/>
      <c r="V4863" s="3"/>
      <c r="W4863" s="3"/>
      <c r="X4863" s="3"/>
      <c r="Y4863" s="3"/>
      <c r="Z4863" s="3"/>
      <c r="AA4863" s="3"/>
      <c r="AB4863" s="3"/>
      <c r="AC4863" s="3"/>
      <c r="AD4863" s="3"/>
      <c r="AE4863" s="3"/>
      <c r="AF4863" s="3"/>
      <c r="AG4863" s="3"/>
      <c r="AH4863" s="3"/>
    </row>
    <row r="4864" spans="1:34" s="4" customFormat="1" ht="11.85" customHeight="1" x14ac:dyDescent="0.2">
      <c r="A4864" s="3"/>
      <c r="B4864" s="3"/>
      <c r="C4864" s="2"/>
      <c r="D4864" s="2"/>
      <c r="E4864" s="2"/>
      <c r="F4864" s="2"/>
      <c r="G4864" s="2"/>
      <c r="H4864" s="2"/>
      <c r="I4864" s="2"/>
      <c r="J4864" s="2"/>
      <c r="L4864" s="2"/>
      <c r="N4864" s="2"/>
      <c r="P4864" s="2"/>
      <c r="R4864" s="3"/>
      <c r="T4864" s="5"/>
      <c r="U4864" s="3"/>
      <c r="V4864" s="3"/>
      <c r="W4864" s="3"/>
      <c r="X4864" s="3"/>
      <c r="Y4864" s="3"/>
      <c r="Z4864" s="3"/>
      <c r="AA4864" s="3"/>
      <c r="AB4864" s="3"/>
      <c r="AC4864" s="3"/>
      <c r="AD4864" s="3"/>
      <c r="AE4864" s="3"/>
      <c r="AF4864" s="3"/>
      <c r="AG4864" s="3"/>
      <c r="AH4864" s="3"/>
    </row>
    <row r="4865" spans="1:34" s="4" customFormat="1" ht="11.85" customHeight="1" x14ac:dyDescent="0.2">
      <c r="A4865" s="3"/>
      <c r="B4865" s="3"/>
      <c r="C4865" s="2"/>
      <c r="D4865" s="2"/>
      <c r="E4865" s="2"/>
      <c r="F4865" s="2"/>
      <c r="G4865" s="2"/>
      <c r="H4865" s="2"/>
      <c r="I4865" s="2"/>
      <c r="J4865" s="2"/>
      <c r="L4865" s="2"/>
      <c r="N4865" s="2"/>
      <c r="P4865" s="2"/>
      <c r="R4865" s="3"/>
      <c r="T4865" s="5"/>
      <c r="U4865" s="3"/>
      <c r="V4865" s="3"/>
      <c r="W4865" s="3"/>
      <c r="X4865" s="3"/>
      <c r="Y4865" s="3"/>
      <c r="Z4865" s="3"/>
      <c r="AA4865" s="3"/>
      <c r="AB4865" s="3"/>
      <c r="AC4865" s="3"/>
      <c r="AD4865" s="3"/>
      <c r="AE4865" s="3"/>
      <c r="AF4865" s="3"/>
      <c r="AG4865" s="3"/>
      <c r="AH4865" s="3"/>
    </row>
    <row r="4866" spans="1:34" s="4" customFormat="1" ht="11.85" customHeight="1" x14ac:dyDescent="0.2">
      <c r="A4866" s="3"/>
      <c r="B4866" s="3"/>
      <c r="C4866" s="2"/>
      <c r="D4866" s="2"/>
      <c r="E4866" s="2"/>
      <c r="F4866" s="2"/>
      <c r="G4866" s="2"/>
      <c r="H4866" s="2"/>
      <c r="I4866" s="2"/>
      <c r="J4866" s="2"/>
      <c r="L4866" s="2"/>
      <c r="N4866" s="2"/>
      <c r="P4866" s="2"/>
      <c r="R4866" s="3"/>
      <c r="T4866" s="5"/>
      <c r="U4866" s="3"/>
      <c r="V4866" s="3"/>
      <c r="W4866" s="3"/>
      <c r="X4866" s="3"/>
      <c r="Y4866" s="3"/>
      <c r="Z4866" s="3"/>
      <c r="AA4866" s="3"/>
      <c r="AB4866" s="3"/>
      <c r="AC4866" s="3"/>
      <c r="AD4866" s="3"/>
      <c r="AE4866" s="3"/>
      <c r="AF4866" s="3"/>
      <c r="AG4866" s="3"/>
      <c r="AH4866" s="3"/>
    </row>
    <row r="4867" spans="1:34" s="4" customFormat="1" ht="11.85" customHeight="1" x14ac:dyDescent="0.2">
      <c r="A4867" s="3"/>
      <c r="B4867" s="3"/>
      <c r="C4867" s="2"/>
      <c r="D4867" s="2"/>
      <c r="E4867" s="2"/>
      <c r="F4867" s="2"/>
      <c r="G4867" s="2"/>
      <c r="H4867" s="2"/>
      <c r="I4867" s="2"/>
      <c r="J4867" s="2"/>
      <c r="L4867" s="2"/>
      <c r="N4867" s="2"/>
      <c r="P4867" s="2"/>
      <c r="R4867" s="3"/>
      <c r="T4867" s="5"/>
      <c r="U4867" s="3"/>
      <c r="V4867" s="3"/>
      <c r="W4867" s="3"/>
      <c r="X4867" s="3"/>
      <c r="Y4867" s="3"/>
      <c r="Z4867" s="3"/>
      <c r="AA4867" s="3"/>
      <c r="AB4867" s="3"/>
      <c r="AC4867" s="3"/>
      <c r="AD4867" s="3"/>
      <c r="AE4867" s="3"/>
      <c r="AF4867" s="3"/>
      <c r="AG4867" s="3"/>
      <c r="AH4867" s="3"/>
    </row>
    <row r="4868" spans="1:34" s="4" customFormat="1" ht="11.85" customHeight="1" x14ac:dyDescent="0.2">
      <c r="A4868" s="3"/>
      <c r="B4868" s="3"/>
      <c r="C4868" s="2"/>
      <c r="D4868" s="2"/>
      <c r="E4868" s="2"/>
      <c r="F4868" s="2"/>
      <c r="G4868" s="2"/>
      <c r="H4868" s="2"/>
      <c r="I4868" s="2"/>
      <c r="J4868" s="2"/>
      <c r="L4868" s="2"/>
      <c r="N4868" s="2"/>
      <c r="P4868" s="2"/>
      <c r="R4868" s="3"/>
      <c r="T4868" s="5"/>
      <c r="U4868" s="3"/>
      <c r="V4868" s="3"/>
      <c r="W4868" s="3"/>
      <c r="X4868" s="3"/>
      <c r="Y4868" s="3"/>
      <c r="Z4868" s="3"/>
      <c r="AA4868" s="3"/>
      <c r="AB4868" s="3"/>
      <c r="AC4868" s="3"/>
      <c r="AD4868" s="3"/>
      <c r="AE4868" s="3"/>
      <c r="AF4868" s="3"/>
      <c r="AG4868" s="3"/>
      <c r="AH4868" s="3"/>
    </row>
    <row r="4869" spans="1:34" s="4" customFormat="1" ht="11.85" customHeight="1" x14ac:dyDescent="0.2">
      <c r="A4869" s="3"/>
      <c r="B4869" s="3"/>
      <c r="C4869" s="2"/>
      <c r="D4869" s="2"/>
      <c r="E4869" s="2"/>
      <c r="F4869" s="2"/>
      <c r="G4869" s="2"/>
      <c r="H4869" s="2"/>
      <c r="I4869" s="2"/>
      <c r="J4869" s="2"/>
      <c r="L4869" s="2"/>
      <c r="N4869" s="2"/>
      <c r="P4869" s="2"/>
      <c r="R4869" s="3"/>
      <c r="T4869" s="5"/>
      <c r="U4869" s="3"/>
      <c r="V4869" s="3"/>
      <c r="W4869" s="3"/>
      <c r="X4869" s="3"/>
      <c r="Y4869" s="3"/>
      <c r="Z4869" s="3"/>
      <c r="AA4869" s="3"/>
      <c r="AB4869" s="3"/>
      <c r="AC4869" s="3"/>
      <c r="AD4869" s="3"/>
      <c r="AE4869" s="3"/>
      <c r="AF4869" s="3"/>
      <c r="AG4869" s="3"/>
      <c r="AH4869" s="3"/>
    </row>
    <row r="4870" spans="1:34" ht="11.85" customHeight="1" x14ac:dyDescent="0.2">
      <c r="D4870" s="2"/>
      <c r="F4870" s="2"/>
      <c r="H4870" s="2"/>
      <c r="J4870" s="2"/>
      <c r="L4870" s="2"/>
      <c r="N4870" s="2"/>
      <c r="P4870" s="2"/>
    </row>
    <row r="4871" spans="1:34" ht="11.85" customHeight="1" x14ac:dyDescent="0.2">
      <c r="D4871" s="2"/>
      <c r="F4871" s="2"/>
      <c r="H4871" s="2"/>
      <c r="J4871" s="2"/>
      <c r="L4871" s="2"/>
      <c r="N4871" s="2"/>
      <c r="P4871" s="2"/>
    </row>
    <row r="4872" spans="1:34" ht="11.85" customHeight="1" x14ac:dyDescent="0.2">
      <c r="D4872" s="2"/>
      <c r="F4872" s="2"/>
      <c r="H4872" s="2"/>
      <c r="J4872" s="2"/>
      <c r="L4872" s="2"/>
      <c r="N4872" s="2"/>
      <c r="P4872" s="2"/>
    </row>
    <row r="4873" spans="1:34" ht="11.85" customHeight="1" x14ac:dyDescent="0.2">
      <c r="D4873" s="2"/>
      <c r="F4873" s="2"/>
      <c r="H4873" s="2"/>
      <c r="J4873" s="2"/>
      <c r="L4873" s="2"/>
      <c r="N4873" s="2"/>
      <c r="P4873" s="2"/>
    </row>
    <row r="4874" spans="1:34" ht="11.85" customHeight="1" x14ac:dyDescent="0.2">
      <c r="D4874" s="2"/>
      <c r="F4874" s="2"/>
      <c r="H4874" s="2"/>
      <c r="J4874" s="2"/>
      <c r="L4874" s="2"/>
      <c r="N4874" s="2"/>
      <c r="P4874" s="2"/>
    </row>
    <row r="4875" spans="1:34" ht="11.85" customHeight="1" x14ac:dyDescent="0.2">
      <c r="D4875" s="2"/>
      <c r="F4875" s="2"/>
      <c r="H4875" s="2"/>
      <c r="J4875" s="2"/>
      <c r="L4875" s="2"/>
      <c r="N4875" s="2"/>
      <c r="P4875" s="2"/>
    </row>
    <row r="4876" spans="1:34" ht="11.85" customHeight="1" x14ac:dyDescent="0.2">
      <c r="A4876" s="1"/>
      <c r="B4876" s="1"/>
      <c r="E4876" s="2" t="str">
        <f>$E$1</f>
        <v>CITY OF BRADY</v>
      </c>
    </row>
    <row r="4877" spans="1:34" ht="11.85" customHeight="1" x14ac:dyDescent="0.2">
      <c r="E4877" s="2" t="str">
        <f>$E$2</f>
        <v>BUDGET REPORT</v>
      </c>
    </row>
    <row r="4878" spans="1:34" ht="11.85" customHeight="1" x14ac:dyDescent="0.2">
      <c r="E4878" s="2" t="str">
        <f>$E$3</f>
        <v>FISCAL YEAR 2019 - 2020</v>
      </c>
    </row>
    <row r="4879" spans="1:34" ht="11.85" customHeight="1" x14ac:dyDescent="0.2">
      <c r="A4879" s="3" t="s">
        <v>1809</v>
      </c>
    </row>
    <row r="4880" spans="1:34" ht="11.85" customHeight="1" x14ac:dyDescent="0.2">
      <c r="A4880" s="3" t="s">
        <v>1875</v>
      </c>
    </row>
    <row r="4881" spans="1:21" ht="11.85" customHeight="1" x14ac:dyDescent="0.2">
      <c r="I4881" s="55" t="str">
        <f>$I$6</f>
        <v>(----- 2018-2019 ------)</v>
      </c>
      <c r="J4881" s="55"/>
      <c r="K4881" s="55"/>
      <c r="L4881" s="6"/>
      <c r="M4881" s="55" t="str">
        <f>$M$6</f>
        <v>2019-2020</v>
      </c>
      <c r="N4881" s="55"/>
      <c r="O4881" s="55"/>
      <c r="P4881" s="55"/>
      <c r="Q4881" s="55"/>
    </row>
    <row r="4882" spans="1:21" ht="11.85" customHeight="1" x14ac:dyDescent="0.2">
      <c r="C4882" s="7" t="str">
        <f>$C$7</f>
        <v>2015-2016</v>
      </c>
      <c r="D4882" s="6"/>
      <c r="E4882" s="7" t="str">
        <f>$E$7</f>
        <v>2016-2017</v>
      </c>
      <c r="F4882" s="6"/>
      <c r="G4882" s="7" t="str">
        <f>$G$7</f>
        <v>2017-2018</v>
      </c>
      <c r="H4882" s="6"/>
      <c r="I4882" s="7" t="s">
        <v>9</v>
      </c>
      <c r="J4882" s="6"/>
      <c r="K4882" s="8" t="str">
        <f>+$K$7</f>
        <v>PROJECTED</v>
      </c>
      <c r="L4882" s="6"/>
      <c r="M4882" s="8" t="str">
        <f>$M$7</f>
        <v>2019-2020</v>
      </c>
      <c r="N4882" s="6"/>
      <c r="O4882" s="8" t="str">
        <f>$O$7</f>
        <v>2019-2020</v>
      </c>
      <c r="P4882" s="6"/>
      <c r="Q4882" s="8" t="str">
        <f>$Q$7</f>
        <v>APPROVED</v>
      </c>
    </row>
    <row r="4883" spans="1:21" ht="11.85" customHeight="1" x14ac:dyDescent="0.2">
      <c r="A4883" s="9" t="s">
        <v>257</v>
      </c>
      <c r="C4883" s="10" t="s">
        <v>12</v>
      </c>
      <c r="D4883" s="6"/>
      <c r="E4883" s="10" t="s">
        <v>12</v>
      </c>
      <c r="F4883" s="6"/>
      <c r="G4883" s="10" t="s">
        <v>12</v>
      </c>
      <c r="H4883" s="6"/>
      <c r="I4883" s="10" t="s">
        <v>13</v>
      </c>
      <c r="J4883" s="6"/>
      <c r="K4883" s="11" t="s">
        <v>13</v>
      </c>
      <c r="L4883" s="6"/>
      <c r="M4883" s="11" t="str">
        <f>$M$8</f>
        <v>BASE</v>
      </c>
      <c r="N4883" s="6"/>
      <c r="O4883" s="11" t="str">
        <f>$O$8</f>
        <v>SUPPLEMENTAL</v>
      </c>
      <c r="P4883" s="6"/>
      <c r="Q4883" s="11" t="str">
        <f>$Q$8</f>
        <v>BUDGET</v>
      </c>
    </row>
    <row r="4884" spans="1:21" ht="11.85" customHeight="1" x14ac:dyDescent="0.2"/>
    <row r="4885" spans="1:21" ht="11.85" customHeight="1" x14ac:dyDescent="0.2">
      <c r="A4885" s="13" t="s">
        <v>258</v>
      </c>
    </row>
    <row r="4886" spans="1:21" ht="11.85" customHeight="1" x14ac:dyDescent="0.2">
      <c r="A4886" s="3" t="s">
        <v>1876</v>
      </c>
      <c r="C4886" s="2">
        <v>80590.009999999995</v>
      </c>
      <c r="D4886" s="2"/>
      <c r="E4886" s="2">
        <v>83377.98</v>
      </c>
      <c r="F4886" s="2"/>
      <c r="G4886" s="2">
        <v>84234.32</v>
      </c>
      <c r="H4886" s="2"/>
      <c r="I4886" s="2">
        <v>87000</v>
      </c>
      <c r="J4886" s="2"/>
      <c r="K4886" s="4">
        <v>87000</v>
      </c>
      <c r="L4886" s="2"/>
      <c r="M4886" s="4">
        <v>87756</v>
      </c>
      <c r="N4886" s="2"/>
      <c r="O4886" s="4">
        <v>0</v>
      </c>
      <c r="P4886" s="2"/>
      <c r="Q4886" s="4">
        <f t="shared" ref="Q4886:Q4892" si="131">M4886+O4886</f>
        <v>87756</v>
      </c>
      <c r="T4886" s="14"/>
    </row>
    <row r="4887" spans="1:21" ht="11.85" customHeight="1" x14ac:dyDescent="0.2">
      <c r="A4887" s="3" t="s">
        <v>1877</v>
      </c>
      <c r="C4887" s="2">
        <v>0</v>
      </c>
      <c r="D4887" s="2"/>
      <c r="E4887" s="2">
        <v>0</v>
      </c>
      <c r="F4887" s="2"/>
      <c r="G4887" s="2">
        <v>0</v>
      </c>
      <c r="H4887" s="2"/>
      <c r="I4887" s="2">
        <v>200</v>
      </c>
      <c r="J4887" s="2"/>
      <c r="K4887" s="4">
        <v>200</v>
      </c>
      <c r="L4887" s="2"/>
      <c r="M4887" s="4">
        <v>200</v>
      </c>
      <c r="N4887" s="2"/>
      <c r="O4887" s="4">
        <v>0</v>
      </c>
      <c r="P4887" s="2"/>
      <c r="Q4887" s="4">
        <f t="shared" si="131"/>
        <v>200</v>
      </c>
      <c r="T4887" s="14"/>
    </row>
    <row r="4888" spans="1:21" ht="11.85" customHeight="1" x14ac:dyDescent="0.2">
      <c r="A4888" s="3" t="s">
        <v>1878</v>
      </c>
      <c r="C4888" s="2">
        <v>18792.48</v>
      </c>
      <c r="D4888" s="2"/>
      <c r="E4888" s="2">
        <v>19728</v>
      </c>
      <c r="F4888" s="2"/>
      <c r="G4888" s="2">
        <v>22868.16</v>
      </c>
      <c r="H4888" s="2"/>
      <c r="I4888" s="2">
        <v>24919</v>
      </c>
      <c r="J4888" s="2"/>
      <c r="K4888" s="4">
        <v>24919</v>
      </c>
      <c r="L4888" s="2"/>
      <c r="M4888" s="4">
        <v>24120</v>
      </c>
      <c r="N4888" s="2"/>
      <c r="O4888" s="4">
        <v>0</v>
      </c>
      <c r="P4888" s="2"/>
      <c r="Q4888" s="4">
        <f t="shared" si="131"/>
        <v>24120</v>
      </c>
      <c r="T4888" s="14"/>
    </row>
    <row r="4889" spans="1:21" ht="11.85" customHeight="1" x14ac:dyDescent="0.2">
      <c r="A4889" s="3" t="s">
        <v>1879</v>
      </c>
      <c r="C4889" s="2">
        <v>5720.27</v>
      </c>
      <c r="D4889" s="2"/>
      <c r="E4889" s="2">
        <v>6055.18</v>
      </c>
      <c r="F4889" s="2"/>
      <c r="G4889" s="2">
        <v>6286.57</v>
      </c>
      <c r="H4889" s="2"/>
      <c r="I4889" s="2">
        <v>6351</v>
      </c>
      <c r="J4889" s="2"/>
      <c r="K4889" s="4">
        <v>6351</v>
      </c>
      <c r="L4889" s="2"/>
      <c r="M4889" s="4">
        <v>6182</v>
      </c>
      <c r="N4889" s="2"/>
      <c r="O4889" s="4">
        <v>0</v>
      </c>
      <c r="P4889" s="2"/>
      <c r="Q4889" s="4">
        <f t="shared" si="131"/>
        <v>6182</v>
      </c>
      <c r="T4889" s="14"/>
    </row>
    <row r="4890" spans="1:21" ht="11.85" customHeight="1" x14ac:dyDescent="0.2">
      <c r="A4890" s="3" t="s">
        <v>1880</v>
      </c>
      <c r="C4890" s="2">
        <v>1315.12</v>
      </c>
      <c r="D4890" s="2"/>
      <c r="E4890" s="2">
        <v>1324.74</v>
      </c>
      <c r="F4890" s="2"/>
      <c r="G4890" s="2">
        <v>1240.46</v>
      </c>
      <c r="H4890" s="2"/>
      <c r="I4890" s="2">
        <v>1309</v>
      </c>
      <c r="J4890" s="2"/>
      <c r="K4890" s="4">
        <v>1309</v>
      </c>
      <c r="L4890" s="2"/>
      <c r="M4890" s="4">
        <v>1197</v>
      </c>
      <c r="N4890" s="2"/>
      <c r="O4890" s="4">
        <v>0</v>
      </c>
      <c r="P4890" s="2"/>
      <c r="Q4890" s="4">
        <f t="shared" si="131"/>
        <v>1197</v>
      </c>
      <c r="T4890" s="14"/>
    </row>
    <row r="4891" spans="1:21" ht="11.85" customHeight="1" x14ac:dyDescent="0.2">
      <c r="A4891" s="3" t="s">
        <v>1881</v>
      </c>
      <c r="C4891" s="2">
        <v>710.15</v>
      </c>
      <c r="D4891" s="2"/>
      <c r="E4891" s="2">
        <v>153.69</v>
      </c>
      <c r="F4891" s="2"/>
      <c r="G4891" s="2">
        <v>679</v>
      </c>
      <c r="H4891" s="2"/>
      <c r="I4891" s="2">
        <v>900</v>
      </c>
      <c r="J4891" s="2"/>
      <c r="K4891" s="4">
        <v>900</v>
      </c>
      <c r="L4891" s="2"/>
      <c r="M4891" s="4">
        <v>567</v>
      </c>
      <c r="N4891" s="2"/>
      <c r="O4891" s="4">
        <v>0</v>
      </c>
      <c r="P4891" s="2"/>
      <c r="Q4891" s="4">
        <f t="shared" si="131"/>
        <v>567</v>
      </c>
      <c r="T4891" s="14"/>
    </row>
    <row r="4892" spans="1:21" ht="11.85" customHeight="1" x14ac:dyDescent="0.2">
      <c r="A4892" s="3" t="s">
        <v>1882</v>
      </c>
      <c r="C4892" s="15">
        <v>6140.98</v>
      </c>
      <c r="D4892" s="2"/>
      <c r="E4892" s="15">
        <v>6354.2</v>
      </c>
      <c r="F4892" s="2"/>
      <c r="G4892" s="15">
        <v>6438</v>
      </c>
      <c r="H4892" s="2"/>
      <c r="I4892" s="15">
        <v>6804</v>
      </c>
      <c r="J4892" s="2"/>
      <c r="K4892" s="16">
        <v>6804</v>
      </c>
      <c r="L4892" s="2"/>
      <c r="M4892" s="16">
        <v>6861</v>
      </c>
      <c r="N4892" s="2"/>
      <c r="O4892" s="16">
        <v>0</v>
      </c>
      <c r="P4892" s="2"/>
      <c r="Q4892" s="16">
        <f t="shared" si="131"/>
        <v>6861</v>
      </c>
      <c r="T4892" s="14"/>
    </row>
    <row r="4893" spans="1:21" ht="11.85" customHeight="1" x14ac:dyDescent="0.2">
      <c r="A4893" s="3" t="s">
        <v>269</v>
      </c>
      <c r="C4893" s="2">
        <f>SUM(C4886:C4892)</f>
        <v>113269.00999999998</v>
      </c>
      <c r="D4893" s="2"/>
      <c r="E4893" s="2">
        <f>SUM(E4886:E4892)</f>
        <v>116993.79000000001</v>
      </c>
      <c r="F4893" s="2"/>
      <c r="G4893" s="2">
        <f>SUM(G4886:G4892)</f>
        <v>121746.51000000002</v>
      </c>
      <c r="H4893" s="2"/>
      <c r="I4893" s="2">
        <f>SUM(I4886:I4892)</f>
        <v>127483</v>
      </c>
      <c r="J4893" s="2"/>
      <c r="K4893" s="4">
        <f>SUM(K4886:K4892)</f>
        <v>127483</v>
      </c>
      <c r="L4893" s="2"/>
      <c r="M4893" s="4">
        <f>SUM(M4886:M4892)</f>
        <v>126883</v>
      </c>
      <c r="N4893" s="2"/>
      <c r="O4893" s="4">
        <f>SUM(O4886:O4892)</f>
        <v>0</v>
      </c>
      <c r="P4893" s="2"/>
      <c r="Q4893" s="4">
        <f>SUM(Q4886:Q4892)</f>
        <v>126883</v>
      </c>
      <c r="R4893" s="2"/>
      <c r="U4893" s="2"/>
    </row>
    <row r="4894" spans="1:21" ht="11.85" customHeight="1" x14ac:dyDescent="0.2">
      <c r="D4894" s="2"/>
      <c r="F4894" s="2"/>
      <c r="H4894" s="2"/>
      <c r="J4894" s="2"/>
      <c r="L4894" s="2"/>
      <c r="N4894" s="2"/>
      <c r="P4894" s="2"/>
    </row>
    <row r="4895" spans="1:21" ht="11.85" customHeight="1" x14ac:dyDescent="0.2">
      <c r="A4895" s="13" t="s">
        <v>270</v>
      </c>
      <c r="D4895" s="2"/>
      <c r="F4895" s="2"/>
      <c r="H4895" s="2"/>
      <c r="J4895" s="2"/>
      <c r="L4895" s="2"/>
      <c r="N4895" s="2"/>
      <c r="P4895" s="2"/>
    </row>
    <row r="4896" spans="1:21" ht="11.85" customHeight="1" x14ac:dyDescent="0.2">
      <c r="A4896" s="3" t="s">
        <v>1883</v>
      </c>
      <c r="C4896" s="2">
        <v>0</v>
      </c>
      <c r="D4896" s="2"/>
      <c r="E4896" s="2">
        <v>0</v>
      </c>
      <c r="F4896" s="2"/>
      <c r="G4896" s="2">
        <v>0</v>
      </c>
      <c r="H4896" s="2"/>
      <c r="I4896" s="2">
        <v>250</v>
      </c>
      <c r="J4896" s="2"/>
      <c r="K4896" s="4">
        <v>250</v>
      </c>
      <c r="L4896" s="2"/>
      <c r="M4896" s="4">
        <v>250</v>
      </c>
      <c r="N4896" s="2"/>
      <c r="O4896" s="4">
        <v>0</v>
      </c>
      <c r="P4896" s="2"/>
      <c r="Q4896" s="4">
        <f t="shared" ref="Q4896:Q4905" si="132">M4896+O4896</f>
        <v>250</v>
      </c>
      <c r="T4896" s="14"/>
    </row>
    <row r="4897" spans="1:20" ht="11.85" customHeight="1" x14ac:dyDescent="0.2">
      <c r="A4897" s="3" t="s">
        <v>1884</v>
      </c>
      <c r="C4897" s="2">
        <v>9630.7099999999991</v>
      </c>
      <c r="D4897" s="2"/>
      <c r="E4897" s="2">
        <v>10557.98</v>
      </c>
      <c r="F4897" s="2"/>
      <c r="G4897" s="2">
        <v>12165.35</v>
      </c>
      <c r="H4897" s="2"/>
      <c r="I4897" s="2">
        <v>10300</v>
      </c>
      <c r="J4897" s="2"/>
      <c r="K4897" s="4">
        <v>10300</v>
      </c>
      <c r="L4897" s="2"/>
      <c r="M4897" s="4">
        <v>10300</v>
      </c>
      <c r="N4897" s="2"/>
      <c r="O4897" s="4">
        <v>0</v>
      </c>
      <c r="P4897" s="2"/>
      <c r="Q4897" s="4">
        <f t="shared" si="132"/>
        <v>10300</v>
      </c>
      <c r="T4897" s="14"/>
    </row>
    <row r="4898" spans="1:20" ht="11.85" customHeight="1" x14ac:dyDescent="0.2">
      <c r="A4898" s="3" t="s">
        <v>1885</v>
      </c>
      <c r="C4898" s="2">
        <v>0</v>
      </c>
      <c r="D4898" s="2"/>
      <c r="E4898" s="2">
        <v>150</v>
      </c>
      <c r="F4898" s="2"/>
      <c r="G4898" s="2">
        <v>43.55</v>
      </c>
      <c r="H4898" s="2"/>
      <c r="I4898" s="2">
        <v>150</v>
      </c>
      <c r="J4898" s="2"/>
      <c r="K4898" s="4">
        <v>150</v>
      </c>
      <c r="L4898" s="2"/>
      <c r="M4898" s="4">
        <v>150</v>
      </c>
      <c r="N4898" s="2"/>
      <c r="O4898" s="4">
        <v>0</v>
      </c>
      <c r="P4898" s="2"/>
      <c r="Q4898" s="4">
        <f t="shared" si="132"/>
        <v>150</v>
      </c>
      <c r="T4898" s="14"/>
    </row>
    <row r="4899" spans="1:20" ht="11.85" hidden="1" customHeight="1" x14ac:dyDescent="0.2">
      <c r="A4899" s="3" t="s">
        <v>1886</v>
      </c>
      <c r="C4899" s="2">
        <v>0</v>
      </c>
      <c r="D4899" s="2"/>
      <c r="E4899" s="2">
        <v>0</v>
      </c>
      <c r="F4899" s="2"/>
      <c r="G4899" s="2">
        <v>0</v>
      </c>
      <c r="H4899" s="2"/>
      <c r="I4899" s="2">
        <v>0</v>
      </c>
      <c r="J4899" s="2"/>
      <c r="K4899" s="4">
        <v>0</v>
      </c>
      <c r="L4899" s="2"/>
      <c r="M4899" s="4">
        <v>0</v>
      </c>
      <c r="N4899" s="2"/>
      <c r="O4899" s="4">
        <v>0</v>
      </c>
      <c r="P4899" s="2"/>
      <c r="Q4899" s="4">
        <f t="shared" si="132"/>
        <v>0</v>
      </c>
      <c r="T4899" s="14"/>
    </row>
    <row r="4900" spans="1:20" ht="11.85" customHeight="1" x14ac:dyDescent="0.2">
      <c r="A4900" s="3" t="s">
        <v>1887</v>
      </c>
      <c r="C4900" s="2">
        <v>28576.080000000002</v>
      </c>
      <c r="D4900" s="2"/>
      <c r="E4900" s="2">
        <v>0</v>
      </c>
      <c r="F4900" s="2"/>
      <c r="G4900" s="2">
        <v>0</v>
      </c>
      <c r="H4900" s="2"/>
      <c r="I4900" s="2">
        <v>0</v>
      </c>
      <c r="J4900" s="2"/>
      <c r="K4900" s="4">
        <v>0</v>
      </c>
      <c r="L4900" s="2"/>
      <c r="M4900" s="4">
        <v>0</v>
      </c>
      <c r="N4900" s="2"/>
      <c r="O4900" s="4">
        <v>0</v>
      </c>
      <c r="P4900" s="2"/>
      <c r="Q4900" s="4">
        <f t="shared" si="132"/>
        <v>0</v>
      </c>
      <c r="T4900" s="14"/>
    </row>
    <row r="4901" spans="1:20" ht="11.85" customHeight="1" x14ac:dyDescent="0.2">
      <c r="A4901" s="3" t="s">
        <v>1888</v>
      </c>
      <c r="C4901" s="2">
        <v>770.68</v>
      </c>
      <c r="D4901" s="2"/>
      <c r="E4901" s="2">
        <v>847.8</v>
      </c>
      <c r="F4901" s="2"/>
      <c r="G4901" s="2">
        <v>803.21</v>
      </c>
      <c r="H4901" s="2"/>
      <c r="I4901" s="2">
        <v>900</v>
      </c>
      <c r="J4901" s="2"/>
      <c r="K4901" s="4">
        <v>900</v>
      </c>
      <c r="L4901" s="2"/>
      <c r="M4901" s="4">
        <v>900</v>
      </c>
      <c r="N4901" s="2"/>
      <c r="O4901" s="4">
        <v>0</v>
      </c>
      <c r="P4901" s="2"/>
      <c r="Q4901" s="4">
        <f t="shared" si="132"/>
        <v>900</v>
      </c>
      <c r="T4901" s="14"/>
    </row>
    <row r="4902" spans="1:20" ht="11.85" customHeight="1" x14ac:dyDescent="0.2">
      <c r="A4902" s="3" t="s">
        <v>1889</v>
      </c>
      <c r="C4902" s="2">
        <v>1910.98</v>
      </c>
      <c r="D4902" s="2"/>
      <c r="E4902" s="2">
        <v>2271.11</v>
      </c>
      <c r="F4902" s="2"/>
      <c r="G4902" s="2">
        <v>2152.48</v>
      </c>
      <c r="H4902" s="2"/>
      <c r="I4902" s="2">
        <v>4700</v>
      </c>
      <c r="J4902" s="2"/>
      <c r="K4902" s="4">
        <v>4700</v>
      </c>
      <c r="L4902" s="2"/>
      <c r="M4902" s="4">
        <v>2200</v>
      </c>
      <c r="N4902" s="2"/>
      <c r="O4902" s="4">
        <v>0</v>
      </c>
      <c r="P4902" s="2"/>
      <c r="Q4902" s="4">
        <f t="shared" si="132"/>
        <v>2200</v>
      </c>
      <c r="T4902" s="14"/>
    </row>
    <row r="4903" spans="1:20" ht="11.85" customHeight="1" x14ac:dyDescent="0.2">
      <c r="A4903" s="3" t="s">
        <v>1890</v>
      </c>
      <c r="C4903" s="2">
        <v>0</v>
      </c>
      <c r="D4903" s="2"/>
      <c r="E4903" s="2">
        <v>2000</v>
      </c>
      <c r="F4903" s="2"/>
      <c r="G4903" s="2">
        <v>0</v>
      </c>
      <c r="H4903" s="2"/>
      <c r="I4903" s="2">
        <v>0</v>
      </c>
      <c r="J4903" s="2"/>
      <c r="K4903" s="4">
        <v>0</v>
      </c>
      <c r="L4903" s="2"/>
      <c r="M4903" s="4">
        <v>150</v>
      </c>
      <c r="N4903" s="2"/>
      <c r="O4903" s="4">
        <v>0</v>
      </c>
      <c r="P4903" s="2"/>
      <c r="Q4903" s="4">
        <f t="shared" si="132"/>
        <v>150</v>
      </c>
      <c r="T4903" s="14"/>
    </row>
    <row r="4904" spans="1:20" ht="11.85" customHeight="1" x14ac:dyDescent="0.2">
      <c r="A4904" s="3" t="s">
        <v>1891</v>
      </c>
      <c r="C4904" s="15">
        <v>0</v>
      </c>
      <c r="D4904" s="2"/>
      <c r="E4904" s="15">
        <v>2045.48</v>
      </c>
      <c r="F4904" s="2"/>
      <c r="G4904" s="15">
        <v>0</v>
      </c>
      <c r="H4904" s="2"/>
      <c r="I4904" s="15">
        <v>1500</v>
      </c>
      <c r="J4904" s="2"/>
      <c r="K4904" s="16">
        <v>1500</v>
      </c>
      <c r="L4904" s="2"/>
      <c r="M4904" s="16">
        <v>0</v>
      </c>
      <c r="N4904" s="2"/>
      <c r="O4904" s="16">
        <v>0</v>
      </c>
      <c r="P4904" s="2"/>
      <c r="Q4904" s="16">
        <f t="shared" si="132"/>
        <v>0</v>
      </c>
    </row>
    <row r="4905" spans="1:20" ht="11.85" hidden="1" customHeight="1" x14ac:dyDescent="0.2">
      <c r="A4905" s="3" t="s">
        <v>1892</v>
      </c>
      <c r="C4905" s="15">
        <v>0</v>
      </c>
      <c r="D4905" s="2"/>
      <c r="E4905" s="15">
        <v>0</v>
      </c>
      <c r="F4905" s="2"/>
      <c r="G4905" s="15">
        <v>0</v>
      </c>
      <c r="H4905" s="2"/>
      <c r="I4905" s="15">
        <v>0</v>
      </c>
      <c r="J4905" s="2"/>
      <c r="K4905" s="16">
        <v>0</v>
      </c>
      <c r="L4905" s="2"/>
      <c r="M4905" s="16">
        <v>0</v>
      </c>
      <c r="N4905" s="2"/>
      <c r="O4905" s="16">
        <v>0</v>
      </c>
      <c r="P4905" s="2"/>
      <c r="Q4905" s="16">
        <f t="shared" si="132"/>
        <v>0</v>
      </c>
    </row>
    <row r="4906" spans="1:20" ht="11.85" customHeight="1" x14ac:dyDescent="0.2">
      <c r="A4906" s="3" t="s">
        <v>287</v>
      </c>
      <c r="C4906" s="2">
        <f>SUM(C4896:C4905)</f>
        <v>40888.450000000004</v>
      </c>
      <c r="D4906" s="2"/>
      <c r="E4906" s="2">
        <f>SUM(E4896:E4905)</f>
        <v>17872.37</v>
      </c>
      <c r="F4906" s="2"/>
      <c r="G4906" s="2">
        <f>SUM(G4896:G4905)</f>
        <v>15164.59</v>
      </c>
      <c r="H4906" s="2"/>
      <c r="I4906" s="2">
        <f>SUM(I4896:I4905)</f>
        <v>17800</v>
      </c>
      <c r="J4906" s="2"/>
      <c r="K4906" s="4">
        <f>SUM(K4896:K4905)</f>
        <v>17800</v>
      </c>
      <c r="L4906" s="2"/>
      <c r="M4906" s="4">
        <f>SUM(M4896:M4905)</f>
        <v>13950</v>
      </c>
      <c r="N4906" s="2"/>
      <c r="O4906" s="4">
        <f>SUM(O4896:O4905)</f>
        <v>0</v>
      </c>
      <c r="P4906" s="2"/>
      <c r="Q4906" s="4">
        <f>SUM(Q4896:Q4905)</f>
        <v>13950</v>
      </c>
      <c r="R4906" s="2"/>
    </row>
    <row r="4907" spans="1:20" ht="11.85" customHeight="1" x14ac:dyDescent="0.2">
      <c r="D4907" s="2"/>
      <c r="F4907" s="2"/>
      <c r="H4907" s="2"/>
      <c r="J4907" s="2"/>
      <c r="L4907" s="2"/>
      <c r="N4907" s="2"/>
      <c r="P4907" s="2"/>
      <c r="T4907" s="14"/>
    </row>
    <row r="4908" spans="1:20" ht="11.85" customHeight="1" x14ac:dyDescent="0.2">
      <c r="A4908" s="13" t="s">
        <v>288</v>
      </c>
      <c r="D4908" s="2"/>
      <c r="F4908" s="2"/>
      <c r="H4908" s="2"/>
      <c r="J4908" s="2"/>
      <c r="L4908" s="2"/>
      <c r="N4908" s="2"/>
      <c r="P4908" s="2"/>
      <c r="T4908" s="14"/>
    </row>
    <row r="4909" spans="1:20" ht="11.85" customHeight="1" x14ac:dyDescent="0.2">
      <c r="A4909" s="3" t="s">
        <v>1893</v>
      </c>
      <c r="C4909" s="2">
        <v>51.59</v>
      </c>
      <c r="D4909" s="2"/>
      <c r="E4909" s="2">
        <v>239.67</v>
      </c>
      <c r="F4909" s="2"/>
      <c r="G4909" s="2">
        <v>83.49</v>
      </c>
      <c r="H4909" s="2"/>
      <c r="I4909" s="2">
        <v>300</v>
      </c>
      <c r="J4909" s="2"/>
      <c r="K4909" s="4">
        <v>300</v>
      </c>
      <c r="L4909" s="2"/>
      <c r="M4909" s="4">
        <v>300</v>
      </c>
      <c r="N4909" s="2"/>
      <c r="O4909" s="4">
        <v>0</v>
      </c>
      <c r="P4909" s="2"/>
      <c r="Q4909" s="4">
        <f t="shared" ref="Q4909:Q4923" si="133">M4909+O4909</f>
        <v>300</v>
      </c>
      <c r="T4909" s="14"/>
    </row>
    <row r="4910" spans="1:20" ht="11.85" customHeight="1" x14ac:dyDescent="0.2">
      <c r="A4910" s="3" t="s">
        <v>1894</v>
      </c>
      <c r="C4910" s="2">
        <v>1205.58</v>
      </c>
      <c r="D4910" s="2"/>
      <c r="E4910" s="2">
        <v>200</v>
      </c>
      <c r="F4910" s="2"/>
      <c r="G4910" s="2">
        <v>85</v>
      </c>
      <c r="H4910" s="2"/>
      <c r="I4910" s="2">
        <v>0</v>
      </c>
      <c r="J4910" s="2"/>
      <c r="K4910" s="4">
        <v>0</v>
      </c>
      <c r="L4910" s="2"/>
      <c r="M4910" s="4">
        <v>0</v>
      </c>
      <c r="N4910" s="2"/>
      <c r="O4910" s="4">
        <v>0</v>
      </c>
      <c r="P4910" s="2"/>
      <c r="Q4910" s="4">
        <f t="shared" si="133"/>
        <v>0</v>
      </c>
      <c r="T4910" s="14"/>
    </row>
    <row r="4911" spans="1:20" ht="11.85" customHeight="1" x14ac:dyDescent="0.2">
      <c r="A4911" s="3" t="s">
        <v>1895</v>
      </c>
      <c r="C4911" s="2">
        <v>10499.23</v>
      </c>
      <c r="D4911" s="2"/>
      <c r="E4911" s="2">
        <v>8939.9</v>
      </c>
      <c r="F4911" s="2"/>
      <c r="G4911" s="2">
        <v>10176.459999999999</v>
      </c>
      <c r="H4911" s="2"/>
      <c r="I4911" s="2">
        <v>10000</v>
      </c>
      <c r="J4911" s="2"/>
      <c r="K4911" s="4">
        <v>10000</v>
      </c>
      <c r="L4911" s="2"/>
      <c r="M4911" s="4">
        <v>10000</v>
      </c>
      <c r="N4911" s="2"/>
      <c r="O4911" s="4">
        <v>0</v>
      </c>
      <c r="P4911" s="2"/>
      <c r="Q4911" s="4">
        <f t="shared" si="133"/>
        <v>10000</v>
      </c>
      <c r="T4911" s="14"/>
    </row>
    <row r="4912" spans="1:20" ht="11.85" hidden="1" customHeight="1" x14ac:dyDescent="0.2">
      <c r="A4912" s="3" t="s">
        <v>1896</v>
      </c>
      <c r="C4912" s="2">
        <v>0</v>
      </c>
      <c r="D4912" s="2"/>
      <c r="E4912" s="2">
        <v>0</v>
      </c>
      <c r="F4912" s="2"/>
      <c r="G4912" s="2">
        <v>0</v>
      </c>
      <c r="H4912" s="2"/>
      <c r="I4912" s="2">
        <v>0</v>
      </c>
      <c r="J4912" s="2"/>
      <c r="K4912" s="4">
        <v>0</v>
      </c>
      <c r="L4912" s="2"/>
      <c r="M4912" s="4">
        <v>0</v>
      </c>
      <c r="N4912" s="2"/>
      <c r="O4912" s="4">
        <v>0</v>
      </c>
      <c r="P4912" s="2"/>
      <c r="Q4912" s="4">
        <f t="shared" si="133"/>
        <v>0</v>
      </c>
      <c r="T4912" s="14"/>
    </row>
    <row r="4913" spans="1:21" ht="11.85" customHeight="1" x14ac:dyDescent="0.2">
      <c r="A4913" s="3" t="s">
        <v>1897</v>
      </c>
      <c r="C4913" s="2">
        <v>516.80999999999995</v>
      </c>
      <c r="D4913" s="2"/>
      <c r="E4913" s="2">
        <v>650.66</v>
      </c>
      <c r="F4913" s="2"/>
      <c r="G4913" s="2">
        <f>399.1+0.16</f>
        <v>399.26000000000005</v>
      </c>
      <c r="H4913" s="2"/>
      <c r="I4913" s="2">
        <v>800</v>
      </c>
      <c r="J4913" s="2"/>
      <c r="K4913" s="4">
        <v>800</v>
      </c>
      <c r="L4913" s="2"/>
      <c r="M4913" s="4">
        <v>800</v>
      </c>
      <c r="N4913" s="2"/>
      <c r="O4913" s="4">
        <v>0</v>
      </c>
      <c r="P4913" s="2"/>
      <c r="Q4913" s="4">
        <f t="shared" si="133"/>
        <v>800</v>
      </c>
      <c r="T4913" s="14"/>
    </row>
    <row r="4914" spans="1:21" ht="11.85" customHeight="1" x14ac:dyDescent="0.2">
      <c r="A4914" s="3" t="s">
        <v>1898</v>
      </c>
      <c r="C4914" s="2">
        <v>155.85</v>
      </c>
      <c r="D4914" s="2"/>
      <c r="E4914" s="2">
        <v>91.86</v>
      </c>
      <c r="F4914" s="2"/>
      <c r="G4914" s="2">
        <v>35.61</v>
      </c>
      <c r="H4914" s="2"/>
      <c r="I4914" s="2">
        <v>600</v>
      </c>
      <c r="J4914" s="2"/>
      <c r="K4914" s="4">
        <v>450</v>
      </c>
      <c r="L4914" s="2"/>
      <c r="M4914" s="4">
        <v>600</v>
      </c>
      <c r="N4914" s="2"/>
      <c r="O4914" s="4">
        <v>0</v>
      </c>
      <c r="P4914" s="2"/>
      <c r="Q4914" s="4">
        <f t="shared" si="133"/>
        <v>600</v>
      </c>
      <c r="T4914" s="14"/>
    </row>
    <row r="4915" spans="1:21" ht="11.85" customHeight="1" x14ac:dyDescent="0.2">
      <c r="A4915" s="3" t="s">
        <v>1899</v>
      </c>
      <c r="C4915" s="2">
        <v>0</v>
      </c>
      <c r="D4915" s="2"/>
      <c r="E4915" s="2">
        <v>0</v>
      </c>
      <c r="F4915" s="2"/>
      <c r="G4915" s="2">
        <v>0</v>
      </c>
      <c r="H4915" s="2"/>
      <c r="I4915" s="2">
        <v>0</v>
      </c>
      <c r="J4915" s="2"/>
      <c r="K4915" s="4">
        <v>0</v>
      </c>
      <c r="L4915" s="2"/>
      <c r="M4915" s="4">
        <v>0</v>
      </c>
      <c r="N4915" s="2"/>
      <c r="O4915" s="4">
        <v>0</v>
      </c>
      <c r="P4915" s="2"/>
      <c r="Q4915" s="4">
        <f t="shared" si="133"/>
        <v>0</v>
      </c>
      <c r="T4915" s="14"/>
    </row>
    <row r="4916" spans="1:21" ht="11.85" customHeight="1" x14ac:dyDescent="0.2">
      <c r="A4916" s="3" t="s">
        <v>1900</v>
      </c>
      <c r="C4916" s="2">
        <v>0</v>
      </c>
      <c r="D4916" s="2"/>
      <c r="E4916" s="2">
        <v>178</v>
      </c>
      <c r="F4916" s="2"/>
      <c r="G4916" s="2">
        <v>0</v>
      </c>
      <c r="H4916" s="2"/>
      <c r="I4916" s="2">
        <v>200</v>
      </c>
      <c r="J4916" s="2"/>
      <c r="K4916" s="4">
        <v>200</v>
      </c>
      <c r="L4916" s="2"/>
      <c r="M4916" s="4">
        <v>200</v>
      </c>
      <c r="N4916" s="2"/>
      <c r="O4916" s="4">
        <v>0</v>
      </c>
      <c r="P4916" s="2"/>
      <c r="Q4916" s="4">
        <f t="shared" si="133"/>
        <v>200</v>
      </c>
      <c r="T4916" s="14"/>
    </row>
    <row r="4917" spans="1:21" ht="11.85" customHeight="1" x14ac:dyDescent="0.2">
      <c r="A4917" s="3" t="s">
        <v>1901</v>
      </c>
      <c r="C4917" s="2">
        <v>4801.42</v>
      </c>
      <c r="D4917" s="2"/>
      <c r="E4917" s="2">
        <v>0</v>
      </c>
      <c r="F4917" s="2"/>
      <c r="G4917" s="2">
        <v>0</v>
      </c>
      <c r="H4917" s="2"/>
      <c r="I4917" s="2">
        <v>0</v>
      </c>
      <c r="J4917" s="2"/>
      <c r="K4917" s="4">
        <v>0</v>
      </c>
      <c r="L4917" s="2"/>
      <c r="M4917" s="4">
        <v>0</v>
      </c>
      <c r="N4917" s="2"/>
      <c r="O4917" s="4">
        <v>0</v>
      </c>
      <c r="P4917" s="2"/>
      <c r="Q4917" s="4">
        <f t="shared" si="133"/>
        <v>0</v>
      </c>
      <c r="T4917" s="14"/>
    </row>
    <row r="4918" spans="1:21" ht="11.85" customHeight="1" x14ac:dyDescent="0.2">
      <c r="A4918" s="3" t="s">
        <v>1902</v>
      </c>
      <c r="C4918" s="2">
        <v>2106.81</v>
      </c>
      <c r="D4918" s="2"/>
      <c r="E4918" s="2">
        <v>1442.43</v>
      </c>
      <c r="F4918" s="2"/>
      <c r="G4918" s="2">
        <v>3455.09</v>
      </c>
      <c r="H4918" s="2"/>
      <c r="I4918" s="2">
        <v>2500</v>
      </c>
      <c r="J4918" s="2"/>
      <c r="K4918" s="4">
        <v>2500</v>
      </c>
      <c r="L4918" s="2"/>
      <c r="M4918" s="4">
        <v>2500</v>
      </c>
      <c r="N4918" s="2"/>
      <c r="O4918" s="4">
        <v>0</v>
      </c>
      <c r="P4918" s="2"/>
      <c r="Q4918" s="4">
        <f t="shared" si="133"/>
        <v>2500</v>
      </c>
      <c r="T4918" s="14"/>
    </row>
    <row r="4919" spans="1:21" ht="11.85" customHeight="1" x14ac:dyDescent="0.2">
      <c r="A4919" s="3" t="s">
        <v>1903</v>
      </c>
      <c r="C4919" s="2">
        <v>1125.4000000000001</v>
      </c>
      <c r="D4919" s="2"/>
      <c r="E4919" s="2">
        <v>1062.75</v>
      </c>
      <c r="F4919" s="2"/>
      <c r="G4919" s="2">
        <v>1081.03</v>
      </c>
      <c r="H4919" s="2"/>
      <c r="I4919" s="2">
        <v>1800</v>
      </c>
      <c r="J4919" s="2"/>
      <c r="K4919" s="4">
        <v>1800</v>
      </c>
      <c r="L4919" s="2"/>
      <c r="M4919" s="4">
        <v>1200</v>
      </c>
      <c r="N4919" s="2"/>
      <c r="O4919" s="4">
        <v>0</v>
      </c>
      <c r="P4919" s="2"/>
      <c r="Q4919" s="4">
        <f t="shared" si="133"/>
        <v>1200</v>
      </c>
      <c r="T4919" s="14"/>
    </row>
    <row r="4920" spans="1:21" ht="11.85" customHeight="1" x14ac:dyDescent="0.2">
      <c r="A4920" s="3" t="s">
        <v>1904</v>
      </c>
      <c r="C4920" s="2">
        <v>207</v>
      </c>
      <c r="D4920" s="2"/>
      <c r="E4920" s="2">
        <v>56</v>
      </c>
      <c r="F4920" s="2"/>
      <c r="G4920" s="2">
        <v>635.14</v>
      </c>
      <c r="H4920" s="2"/>
      <c r="I4920" s="2">
        <v>300</v>
      </c>
      <c r="J4920" s="2"/>
      <c r="K4920" s="4">
        <v>450</v>
      </c>
      <c r="L4920" s="2"/>
      <c r="M4920" s="4">
        <v>300</v>
      </c>
      <c r="N4920" s="2"/>
      <c r="O4920" s="4">
        <v>0</v>
      </c>
      <c r="P4920" s="2"/>
      <c r="Q4920" s="4">
        <f t="shared" si="133"/>
        <v>300</v>
      </c>
      <c r="T4920" s="14"/>
    </row>
    <row r="4921" spans="1:21" ht="11.85" hidden="1" customHeight="1" x14ac:dyDescent="0.2">
      <c r="A4921" s="3" t="s">
        <v>1905</v>
      </c>
      <c r="C4921" s="2">
        <v>0</v>
      </c>
      <c r="D4921" s="2"/>
      <c r="E4921" s="2">
        <v>0</v>
      </c>
      <c r="F4921" s="2"/>
      <c r="G4921" s="2">
        <v>0</v>
      </c>
      <c r="H4921" s="2"/>
      <c r="I4921" s="2">
        <v>0</v>
      </c>
      <c r="J4921" s="2"/>
      <c r="K4921" s="4">
        <v>0</v>
      </c>
      <c r="L4921" s="2"/>
      <c r="M4921" s="4">
        <v>0</v>
      </c>
      <c r="N4921" s="2"/>
      <c r="O4921" s="4">
        <v>0</v>
      </c>
      <c r="P4921" s="2"/>
      <c r="Q4921" s="4">
        <f t="shared" si="133"/>
        <v>0</v>
      </c>
      <c r="T4921" s="14"/>
    </row>
    <row r="4922" spans="1:21" ht="11.85" customHeight="1" x14ac:dyDescent="0.2">
      <c r="A4922" s="3" t="s">
        <v>1906</v>
      </c>
      <c r="C4922" s="2">
        <v>67563.94</v>
      </c>
      <c r="D4922" s="2"/>
      <c r="E4922" s="2">
        <v>68129.37</v>
      </c>
      <c r="F4922" s="2"/>
      <c r="G4922" s="2">
        <v>65043.51</v>
      </c>
      <c r="H4922" s="2"/>
      <c r="I4922" s="2">
        <v>70000</v>
      </c>
      <c r="J4922" s="2"/>
      <c r="K4922" s="4">
        <v>70000</v>
      </c>
      <c r="L4922" s="2"/>
      <c r="M4922" s="4">
        <v>70000</v>
      </c>
      <c r="N4922" s="2"/>
      <c r="O4922" s="4">
        <v>0</v>
      </c>
      <c r="P4922" s="2"/>
      <c r="Q4922" s="4">
        <f t="shared" si="133"/>
        <v>70000</v>
      </c>
      <c r="T4922" s="14"/>
    </row>
    <row r="4923" spans="1:21" ht="11.85" customHeight="1" x14ac:dyDescent="0.2">
      <c r="A4923" s="3" t="s">
        <v>1907</v>
      </c>
      <c r="C4923" s="15">
        <v>0</v>
      </c>
      <c r="D4923" s="2"/>
      <c r="E4923" s="15">
        <v>0</v>
      </c>
      <c r="F4923" s="2"/>
      <c r="G4923" s="15">
        <v>0</v>
      </c>
      <c r="H4923" s="2"/>
      <c r="I4923" s="15">
        <v>0</v>
      </c>
      <c r="J4923" s="2"/>
      <c r="K4923" s="16">
        <v>0</v>
      </c>
      <c r="L4923" s="2"/>
      <c r="M4923" s="16">
        <v>0</v>
      </c>
      <c r="N4923" s="2"/>
      <c r="O4923" s="16">
        <v>0</v>
      </c>
      <c r="P4923" s="2"/>
      <c r="Q4923" s="16">
        <f t="shared" si="133"/>
        <v>0</v>
      </c>
      <c r="T4923" s="14"/>
    </row>
    <row r="4924" spans="1:21" ht="11.85" customHeight="1" x14ac:dyDescent="0.2">
      <c r="A4924" s="3" t="s">
        <v>310</v>
      </c>
      <c r="C4924" s="2">
        <f>SUM(C4909:C4923)</f>
        <v>88233.63</v>
      </c>
      <c r="D4924" s="2"/>
      <c r="E4924" s="2">
        <f>SUM(E4909:E4923)</f>
        <v>80990.64</v>
      </c>
      <c r="F4924" s="2"/>
      <c r="G4924" s="2">
        <f>SUM(G4909:G4923)</f>
        <v>80994.59</v>
      </c>
      <c r="H4924" s="2"/>
      <c r="I4924" s="2">
        <f>SUM(I4909:I4923)</f>
        <v>86500</v>
      </c>
      <c r="J4924" s="2"/>
      <c r="K4924" s="4">
        <f>SUM(K4909:K4923)</f>
        <v>86500</v>
      </c>
      <c r="L4924" s="2"/>
      <c r="M4924" s="4">
        <f>SUM(M4909:M4923)</f>
        <v>85900</v>
      </c>
      <c r="N4924" s="2"/>
      <c r="O4924" s="4">
        <f>SUM(O4909:O4923)</f>
        <v>0</v>
      </c>
      <c r="P4924" s="2"/>
      <c r="Q4924" s="4">
        <f>SUM(Q4909:Q4923)</f>
        <v>85900</v>
      </c>
      <c r="T4924" s="14"/>
      <c r="U4924" s="2"/>
    </row>
    <row r="4925" spans="1:21" ht="11.85" customHeight="1" x14ac:dyDescent="0.2">
      <c r="D4925" s="2"/>
      <c r="F4925" s="2"/>
      <c r="H4925" s="2"/>
      <c r="J4925" s="2"/>
      <c r="L4925" s="2"/>
      <c r="N4925" s="2"/>
      <c r="P4925" s="2"/>
      <c r="T4925" s="14"/>
    </row>
    <row r="4926" spans="1:21" ht="11.85" customHeight="1" x14ac:dyDescent="0.2">
      <c r="A4926" s="3" t="s">
        <v>1908</v>
      </c>
      <c r="C4926" s="20">
        <v>0</v>
      </c>
      <c r="D4926" s="2"/>
      <c r="E4926" s="20">
        <v>0</v>
      </c>
      <c r="F4926" s="2"/>
      <c r="G4926" s="20">
        <v>0</v>
      </c>
      <c r="H4926" s="2"/>
      <c r="I4926" s="20">
        <v>0</v>
      </c>
      <c r="J4926" s="2"/>
      <c r="K4926" s="21">
        <v>0</v>
      </c>
      <c r="L4926" s="2"/>
      <c r="M4926" s="21">
        <v>0</v>
      </c>
      <c r="N4926" s="2"/>
      <c r="O4926" s="21">
        <v>0</v>
      </c>
      <c r="P4926" s="2"/>
      <c r="Q4926" s="21">
        <f>M4926+O4926</f>
        <v>0</v>
      </c>
      <c r="T4926" s="14"/>
    </row>
    <row r="4927" spans="1:21" ht="11.85" customHeight="1" x14ac:dyDescent="0.2">
      <c r="A4927" s="3" t="s">
        <v>1909</v>
      </c>
      <c r="C4927" s="15">
        <v>0</v>
      </c>
      <c r="D4927" s="2"/>
      <c r="E4927" s="15">
        <v>0</v>
      </c>
      <c r="F4927" s="2"/>
      <c r="G4927" s="15">
        <v>0</v>
      </c>
      <c r="H4927" s="2"/>
      <c r="I4927" s="15">
        <v>0</v>
      </c>
      <c r="J4927" s="2"/>
      <c r="K4927" s="16">
        <v>10000</v>
      </c>
      <c r="L4927" s="2"/>
      <c r="M4927" s="16">
        <v>0</v>
      </c>
      <c r="N4927" s="2"/>
      <c r="O4927" s="16">
        <v>0</v>
      </c>
      <c r="P4927" s="2"/>
      <c r="Q4927" s="16">
        <f>M4927+O4927</f>
        <v>0</v>
      </c>
      <c r="T4927" s="14"/>
    </row>
    <row r="4928" spans="1:21" ht="11.85" customHeight="1" x14ac:dyDescent="0.2">
      <c r="A4928" s="3" t="s">
        <v>313</v>
      </c>
      <c r="C4928" s="2">
        <f>SUM(C4926:C4927)</f>
        <v>0</v>
      </c>
      <c r="D4928" s="2"/>
      <c r="E4928" s="2">
        <f>SUM(E4926:E4927)</f>
        <v>0</v>
      </c>
      <c r="F4928" s="2"/>
      <c r="G4928" s="2">
        <f>SUM(G4926:G4927)</f>
        <v>0</v>
      </c>
      <c r="H4928" s="2"/>
      <c r="I4928" s="2">
        <f>SUM(I4926:I4927)</f>
        <v>0</v>
      </c>
      <c r="J4928" s="2"/>
      <c r="K4928" s="4">
        <f>SUM(K4926:K4927)</f>
        <v>10000</v>
      </c>
      <c r="L4928" s="2"/>
      <c r="M4928" s="4">
        <f>SUM(M4926:M4927)</f>
        <v>0</v>
      </c>
      <c r="N4928" s="2"/>
      <c r="O4928" s="4">
        <f>SUM(O4926:O4927)</f>
        <v>0</v>
      </c>
      <c r="P4928" s="2"/>
      <c r="Q4928" s="4">
        <f>SUM(Q4926:Q4927)</f>
        <v>0</v>
      </c>
      <c r="T4928" s="14"/>
    </row>
    <row r="4929" spans="1:21" ht="11.85" customHeight="1" x14ac:dyDescent="0.2">
      <c r="D4929" s="2"/>
      <c r="F4929" s="2"/>
      <c r="H4929" s="2"/>
      <c r="J4929" s="2"/>
      <c r="L4929" s="2"/>
      <c r="N4929" s="2"/>
      <c r="P4929" s="2"/>
    </row>
    <row r="4930" spans="1:21" ht="11.85" customHeight="1" x14ac:dyDescent="0.2">
      <c r="A4930" s="3" t="s">
        <v>1910</v>
      </c>
      <c r="C4930" s="2">
        <f>C4893+C4906+C4924+C4928</f>
        <v>242391.09</v>
      </c>
      <c r="D4930" s="2"/>
      <c r="E4930" s="2">
        <f>E4893+E4906+E4924+E4928</f>
        <v>215856.8</v>
      </c>
      <c r="F4930" s="2"/>
      <c r="G4930" s="2">
        <f>G4893+G4906+G4924+G4928</f>
        <v>217905.69000000003</v>
      </c>
      <c r="H4930" s="2"/>
      <c r="I4930" s="2">
        <f>I4893+I4906+I4924+I4928</f>
        <v>231783</v>
      </c>
      <c r="J4930" s="2"/>
      <c r="K4930" s="4">
        <f>K4893+K4906+K4924+K4928</f>
        <v>241783</v>
      </c>
      <c r="L4930" s="2"/>
      <c r="M4930" s="4">
        <f>M4893+M4906+M4924+M4928</f>
        <v>226733</v>
      </c>
      <c r="N4930" s="2"/>
      <c r="O4930" s="4">
        <f>O4893+O4906+O4924+O4928</f>
        <v>0</v>
      </c>
      <c r="P4930" s="2"/>
      <c r="Q4930" s="4">
        <f>Q4893+Q4906+Q4924+Q4928</f>
        <v>226733</v>
      </c>
      <c r="T4930" s="14"/>
      <c r="U4930" s="2"/>
    </row>
    <row r="4931" spans="1:21" ht="11.85" customHeight="1" x14ac:dyDescent="0.2">
      <c r="D4931" s="2"/>
      <c r="F4931" s="2"/>
      <c r="H4931" s="2"/>
      <c r="J4931" s="2"/>
      <c r="L4931" s="2"/>
      <c r="N4931" s="2"/>
      <c r="P4931" s="2"/>
    </row>
    <row r="4932" spans="1:21" ht="11.85" customHeight="1" x14ac:dyDescent="0.2">
      <c r="D4932" s="2"/>
      <c r="F4932" s="2"/>
      <c r="H4932" s="2"/>
      <c r="J4932" s="2"/>
      <c r="L4932" s="2"/>
      <c r="N4932" s="2"/>
      <c r="P4932" s="2"/>
    </row>
    <row r="4933" spans="1:21" ht="11.85" customHeight="1" x14ac:dyDescent="0.2">
      <c r="D4933" s="2"/>
      <c r="F4933" s="2"/>
      <c r="H4933" s="2"/>
      <c r="J4933" s="2"/>
      <c r="L4933" s="2"/>
      <c r="N4933" s="2"/>
      <c r="P4933" s="2"/>
    </row>
    <row r="4934" spans="1:21" ht="11.85" customHeight="1" x14ac:dyDescent="0.2">
      <c r="D4934" s="2"/>
      <c r="F4934" s="2"/>
      <c r="H4934" s="2"/>
      <c r="J4934" s="2"/>
      <c r="L4934" s="2"/>
      <c r="N4934" s="2"/>
      <c r="P4934" s="2"/>
    </row>
    <row r="4935" spans="1:21" ht="11.85" customHeight="1" x14ac:dyDescent="0.2">
      <c r="D4935" s="2"/>
      <c r="F4935" s="2"/>
      <c r="H4935" s="2"/>
      <c r="J4935" s="2"/>
      <c r="L4935" s="2"/>
      <c r="N4935" s="2"/>
      <c r="P4935" s="2"/>
    </row>
    <row r="4936" spans="1:21" ht="11.85" customHeight="1" x14ac:dyDescent="0.2">
      <c r="D4936" s="2"/>
      <c r="F4936" s="2"/>
      <c r="H4936" s="2"/>
      <c r="J4936" s="2"/>
      <c r="L4936" s="2"/>
      <c r="N4936" s="2"/>
      <c r="P4936" s="2"/>
    </row>
    <row r="4937" spans="1:21" ht="11.85" customHeight="1" x14ac:dyDescent="0.2">
      <c r="D4937" s="2"/>
      <c r="F4937" s="2"/>
      <c r="H4937" s="2"/>
      <c r="J4937" s="2"/>
      <c r="L4937" s="2"/>
      <c r="N4937" s="2"/>
      <c r="P4937" s="2"/>
    </row>
    <row r="4938" spans="1:21" ht="11.85" customHeight="1" x14ac:dyDescent="0.2">
      <c r="D4938" s="2"/>
      <c r="F4938" s="2"/>
      <c r="H4938" s="2"/>
      <c r="J4938" s="2"/>
      <c r="L4938" s="2"/>
      <c r="N4938" s="2"/>
      <c r="P4938" s="2"/>
    </row>
    <row r="4939" spans="1:21" ht="11.85" customHeight="1" x14ac:dyDescent="0.2">
      <c r="D4939" s="2"/>
      <c r="F4939" s="2"/>
      <c r="H4939" s="2"/>
      <c r="J4939" s="2"/>
      <c r="L4939" s="2"/>
      <c r="N4939" s="2"/>
      <c r="P4939" s="2"/>
    </row>
    <row r="4940" spans="1:21" ht="11.85" customHeight="1" x14ac:dyDescent="0.2">
      <c r="D4940" s="2"/>
      <c r="F4940" s="2"/>
      <c r="H4940" s="2"/>
      <c r="J4940" s="2"/>
      <c r="L4940" s="2"/>
      <c r="N4940" s="2"/>
      <c r="P4940" s="2"/>
    </row>
    <row r="4941" spans="1:21" ht="11.85" customHeight="1" x14ac:dyDescent="0.2">
      <c r="A4941" s="1"/>
      <c r="B4941" s="1"/>
      <c r="E4941" s="2" t="str">
        <f>$E$1</f>
        <v>CITY OF BRADY</v>
      </c>
    </row>
    <row r="4942" spans="1:21" ht="11.85" customHeight="1" x14ac:dyDescent="0.2">
      <c r="E4942" s="2" t="str">
        <f>$E$2</f>
        <v>BUDGET REPORT</v>
      </c>
    </row>
    <row r="4943" spans="1:21" ht="11.85" customHeight="1" x14ac:dyDescent="0.2">
      <c r="E4943" s="2" t="str">
        <f>$E$3</f>
        <v>FISCAL YEAR 2019 - 2020</v>
      </c>
    </row>
    <row r="4944" spans="1:21" ht="11.85" customHeight="1" x14ac:dyDescent="0.2">
      <c r="A4944" s="3" t="s">
        <v>1809</v>
      </c>
    </row>
    <row r="4945" spans="1:17" ht="11.85" customHeight="1" x14ac:dyDescent="0.2">
      <c r="A4945" s="3" t="s">
        <v>1911</v>
      </c>
    </row>
    <row r="4946" spans="1:17" ht="11.85" customHeight="1" x14ac:dyDescent="0.2">
      <c r="I4946" s="55" t="str">
        <f>$I$6</f>
        <v>(----- 2018-2019 ------)</v>
      </c>
      <c r="J4946" s="55"/>
      <c r="K4946" s="55"/>
      <c r="L4946" s="6"/>
      <c r="M4946" s="55" t="str">
        <f>$M$6</f>
        <v>2019-2020</v>
      </c>
      <c r="N4946" s="55"/>
      <c r="O4946" s="55"/>
      <c r="P4946" s="55"/>
      <c r="Q4946" s="55"/>
    </row>
    <row r="4947" spans="1:17" ht="11.85" customHeight="1" x14ac:dyDescent="0.2">
      <c r="C4947" s="7" t="str">
        <f>$C$7</f>
        <v>2015-2016</v>
      </c>
      <c r="D4947" s="6"/>
      <c r="E4947" s="7" t="str">
        <f>$E$7</f>
        <v>2016-2017</v>
      </c>
      <c r="F4947" s="6"/>
      <c r="G4947" s="7" t="str">
        <f>$G$7</f>
        <v>2017-2018</v>
      </c>
      <c r="H4947" s="6"/>
      <c r="I4947" s="7" t="s">
        <v>9</v>
      </c>
      <c r="J4947" s="6"/>
      <c r="K4947" s="8" t="str">
        <f>+$K$7</f>
        <v>PROJECTED</v>
      </c>
      <c r="L4947" s="6"/>
      <c r="M4947" s="8" t="str">
        <f>$M$7</f>
        <v>2019-2020</v>
      </c>
      <c r="N4947" s="6"/>
      <c r="O4947" s="8" t="str">
        <f>$O$7</f>
        <v>2019-2020</v>
      </c>
      <c r="P4947" s="6"/>
      <c r="Q4947" s="8" t="str">
        <f>$Q$7</f>
        <v>APPROVED</v>
      </c>
    </row>
    <row r="4948" spans="1:17" ht="11.85" customHeight="1" x14ac:dyDescent="0.2">
      <c r="A4948" s="9" t="s">
        <v>257</v>
      </c>
      <c r="C4948" s="10" t="s">
        <v>12</v>
      </c>
      <c r="D4948" s="6"/>
      <c r="E4948" s="10" t="s">
        <v>12</v>
      </c>
      <c r="F4948" s="6"/>
      <c r="G4948" s="10" t="s">
        <v>12</v>
      </c>
      <c r="H4948" s="6"/>
      <c r="I4948" s="10" t="s">
        <v>13</v>
      </c>
      <c r="J4948" s="6"/>
      <c r="K4948" s="11" t="s">
        <v>13</v>
      </c>
      <c r="L4948" s="6"/>
      <c r="M4948" s="11" t="str">
        <f>$M$8</f>
        <v>BASE</v>
      </c>
      <c r="N4948" s="6"/>
      <c r="O4948" s="11" t="str">
        <f>$O$8</f>
        <v>SUPPLEMENTAL</v>
      </c>
      <c r="P4948" s="6"/>
      <c r="Q4948" s="11" t="str">
        <f>$Q$8</f>
        <v>BUDGET</v>
      </c>
    </row>
    <row r="4949" spans="1:17" ht="11.85" customHeight="1" x14ac:dyDescent="0.2"/>
    <row r="4950" spans="1:17" ht="11.85" customHeight="1" x14ac:dyDescent="0.2">
      <c r="A4950" s="13" t="s">
        <v>270</v>
      </c>
    </row>
    <row r="4951" spans="1:17" ht="11.85" customHeight="1" x14ac:dyDescent="0.2">
      <c r="A4951" s="3" t="s">
        <v>1912</v>
      </c>
      <c r="C4951" s="2">
        <v>0</v>
      </c>
      <c r="D4951" s="2"/>
      <c r="E4951" s="2">
        <v>0</v>
      </c>
      <c r="F4951" s="2"/>
      <c r="G4951" s="2">
        <v>0</v>
      </c>
      <c r="H4951" s="2"/>
      <c r="I4951" s="2">
        <v>0</v>
      </c>
      <c r="J4951" s="2"/>
      <c r="K4951" s="4">
        <v>0</v>
      </c>
      <c r="L4951" s="2"/>
      <c r="M4951" s="4">
        <v>0</v>
      </c>
      <c r="N4951" s="2"/>
      <c r="O4951" s="4">
        <v>0</v>
      </c>
      <c r="P4951" s="2"/>
      <c r="Q4951" s="4">
        <f t="shared" ref="Q4951:Q4993" si="134">M4951+O4951</f>
        <v>0</v>
      </c>
    </row>
    <row r="4952" spans="1:17" ht="11.85" customHeight="1" x14ac:dyDescent="0.2">
      <c r="A4952" s="3" t="s">
        <v>1913</v>
      </c>
      <c r="C4952" s="2">
        <v>0</v>
      </c>
      <c r="D4952" s="2"/>
      <c r="E4952" s="2">
        <v>0</v>
      </c>
      <c r="F4952" s="2"/>
      <c r="G4952" s="2">
        <v>0</v>
      </c>
      <c r="H4952" s="2"/>
      <c r="I4952" s="2">
        <v>0</v>
      </c>
      <c r="J4952" s="2"/>
      <c r="K4952" s="4">
        <v>0</v>
      </c>
      <c r="L4952" s="2"/>
      <c r="M4952" s="4">
        <v>0</v>
      </c>
      <c r="N4952" s="2"/>
      <c r="O4952" s="4">
        <v>0</v>
      </c>
      <c r="P4952" s="2"/>
      <c r="Q4952" s="4">
        <f t="shared" si="134"/>
        <v>0</v>
      </c>
    </row>
    <row r="4953" spans="1:17" ht="11.85" customHeight="1" x14ac:dyDescent="0.2">
      <c r="A4953" s="3" t="s">
        <v>1914</v>
      </c>
      <c r="C4953" s="2">
        <v>0</v>
      </c>
      <c r="D4953" s="2"/>
      <c r="E4953" s="2">
        <v>0</v>
      </c>
      <c r="F4953" s="2"/>
      <c r="G4953" s="2">
        <v>0</v>
      </c>
      <c r="H4953" s="2"/>
      <c r="I4953" s="2">
        <v>0</v>
      </c>
      <c r="J4953" s="2"/>
      <c r="K4953" s="4">
        <v>0</v>
      </c>
      <c r="L4953" s="2"/>
      <c r="M4953" s="4">
        <v>0</v>
      </c>
      <c r="N4953" s="2"/>
      <c r="O4953" s="4">
        <v>0</v>
      </c>
      <c r="P4953" s="2"/>
      <c r="Q4953" s="4">
        <f t="shared" si="134"/>
        <v>0</v>
      </c>
    </row>
    <row r="4954" spans="1:17" ht="11.85" customHeight="1" x14ac:dyDescent="0.2">
      <c r="A4954" s="3" t="s">
        <v>1915</v>
      </c>
      <c r="C4954" s="2">
        <v>0</v>
      </c>
      <c r="D4954" s="2"/>
      <c r="E4954" s="2">
        <v>0</v>
      </c>
      <c r="F4954" s="2"/>
      <c r="G4954" s="2">
        <v>0</v>
      </c>
      <c r="H4954" s="2"/>
      <c r="I4954" s="2">
        <v>0</v>
      </c>
      <c r="J4954" s="2"/>
      <c r="K4954" s="4">
        <v>0</v>
      </c>
      <c r="L4954" s="2"/>
      <c r="M4954" s="4">
        <v>0</v>
      </c>
      <c r="N4954" s="2"/>
      <c r="O4954" s="4">
        <v>0</v>
      </c>
      <c r="P4954" s="2"/>
      <c r="Q4954" s="4">
        <f t="shared" si="134"/>
        <v>0</v>
      </c>
    </row>
    <row r="4955" spans="1:17" ht="11.85" customHeight="1" x14ac:dyDescent="0.2">
      <c r="A4955" s="3" t="s">
        <v>1916</v>
      </c>
      <c r="C4955" s="2">
        <v>0</v>
      </c>
      <c r="D4955" s="2"/>
      <c r="E4955" s="2">
        <v>0</v>
      </c>
      <c r="F4955" s="2"/>
      <c r="G4955" s="2">
        <v>0</v>
      </c>
      <c r="H4955" s="2"/>
      <c r="I4955" s="2">
        <v>0</v>
      </c>
      <c r="J4955" s="2"/>
      <c r="K4955" s="4">
        <v>0</v>
      </c>
      <c r="L4955" s="2"/>
      <c r="M4955" s="4">
        <v>0</v>
      </c>
      <c r="N4955" s="2"/>
      <c r="O4955" s="4">
        <v>0</v>
      </c>
      <c r="P4955" s="2"/>
      <c r="Q4955" s="4">
        <f t="shared" si="134"/>
        <v>0</v>
      </c>
    </row>
    <row r="4956" spans="1:17" ht="11.85" customHeight="1" x14ac:dyDescent="0.2">
      <c r="A4956" s="3" t="s">
        <v>1917</v>
      </c>
      <c r="C4956" s="2">
        <v>0</v>
      </c>
      <c r="D4956" s="2"/>
      <c r="E4956" s="2">
        <v>0</v>
      </c>
      <c r="F4956" s="2"/>
      <c r="G4956" s="2">
        <v>0</v>
      </c>
      <c r="H4956" s="2"/>
      <c r="I4956" s="2">
        <v>0</v>
      </c>
      <c r="J4956" s="2"/>
      <c r="K4956" s="4">
        <v>0</v>
      </c>
      <c r="L4956" s="2"/>
      <c r="M4956" s="4">
        <v>0</v>
      </c>
      <c r="N4956" s="2"/>
      <c r="O4956" s="4">
        <v>0</v>
      </c>
      <c r="P4956" s="2"/>
      <c r="Q4956" s="4">
        <f t="shared" si="134"/>
        <v>0</v>
      </c>
    </row>
    <row r="4957" spans="1:17" ht="11.85" customHeight="1" x14ac:dyDescent="0.2">
      <c r="A4957" s="3" t="s">
        <v>1918</v>
      </c>
      <c r="C4957" s="2">
        <v>0</v>
      </c>
      <c r="D4957" s="2"/>
      <c r="E4957" s="2">
        <v>0</v>
      </c>
      <c r="F4957" s="2"/>
      <c r="G4957" s="2">
        <v>0</v>
      </c>
      <c r="H4957" s="2"/>
      <c r="I4957" s="2">
        <v>0</v>
      </c>
      <c r="J4957" s="2"/>
      <c r="K4957" s="4">
        <v>0</v>
      </c>
      <c r="L4957" s="2"/>
      <c r="M4957" s="4">
        <v>0</v>
      </c>
      <c r="N4957" s="2"/>
      <c r="O4957" s="4">
        <v>0</v>
      </c>
      <c r="P4957" s="2"/>
      <c r="Q4957" s="4">
        <f t="shared" si="134"/>
        <v>0</v>
      </c>
    </row>
    <row r="4958" spans="1:17" ht="11.85" customHeight="1" x14ac:dyDescent="0.2">
      <c r="A4958" s="3" t="s">
        <v>1919</v>
      </c>
      <c r="C4958" s="2">
        <v>50000</v>
      </c>
      <c r="D4958" s="2"/>
      <c r="E4958" s="2">
        <v>0</v>
      </c>
      <c r="F4958" s="2"/>
      <c r="G4958" s="2">
        <v>0</v>
      </c>
      <c r="H4958" s="2"/>
      <c r="I4958" s="2">
        <v>0</v>
      </c>
      <c r="J4958" s="2"/>
      <c r="K4958" s="4">
        <v>0</v>
      </c>
      <c r="L4958" s="2"/>
      <c r="M4958" s="4">
        <v>0</v>
      </c>
      <c r="N4958" s="2"/>
      <c r="O4958" s="4">
        <v>0</v>
      </c>
      <c r="P4958" s="2"/>
      <c r="Q4958" s="4">
        <f t="shared" si="134"/>
        <v>0</v>
      </c>
    </row>
    <row r="4959" spans="1:17" ht="11.85" customHeight="1" x14ac:dyDescent="0.2">
      <c r="A4959" s="3" t="s">
        <v>1920</v>
      </c>
      <c r="C4959" s="2">
        <v>20020</v>
      </c>
      <c r="D4959" s="2"/>
      <c r="E4959" s="2">
        <v>0</v>
      </c>
      <c r="F4959" s="2"/>
      <c r="G4959" s="2">
        <v>0</v>
      </c>
      <c r="H4959" s="2"/>
      <c r="I4959" s="2">
        <v>0</v>
      </c>
      <c r="J4959" s="2"/>
      <c r="K4959" s="4">
        <v>0</v>
      </c>
      <c r="L4959" s="2"/>
      <c r="M4959" s="4">
        <v>0</v>
      </c>
      <c r="N4959" s="2"/>
      <c r="O4959" s="4">
        <v>0</v>
      </c>
      <c r="P4959" s="2"/>
      <c r="Q4959" s="4">
        <f t="shared" si="134"/>
        <v>0</v>
      </c>
    </row>
    <row r="4960" spans="1:17" ht="11.85" customHeight="1" x14ac:dyDescent="0.2">
      <c r="A4960" s="3" t="s">
        <v>1921</v>
      </c>
      <c r="C4960" s="2">
        <v>5737</v>
      </c>
      <c r="D4960" s="2"/>
      <c r="E4960" s="2">
        <v>0</v>
      </c>
      <c r="F4960" s="2"/>
      <c r="G4960" s="2">
        <v>0</v>
      </c>
      <c r="H4960" s="2"/>
      <c r="I4960" s="2">
        <v>0</v>
      </c>
      <c r="J4960" s="2"/>
      <c r="K4960" s="4">
        <v>0</v>
      </c>
      <c r="L4960" s="2"/>
      <c r="M4960" s="4">
        <v>0</v>
      </c>
      <c r="N4960" s="2"/>
      <c r="O4960" s="4">
        <v>0</v>
      </c>
      <c r="P4960" s="2"/>
      <c r="Q4960" s="4">
        <f t="shared" si="134"/>
        <v>0</v>
      </c>
    </row>
    <row r="4961" spans="1:34" ht="11.85" customHeight="1" x14ac:dyDescent="0.2">
      <c r="A4961" s="3" t="s">
        <v>1922</v>
      </c>
      <c r="C4961" s="2">
        <v>0</v>
      </c>
      <c r="D4961" s="2"/>
      <c r="E4961" s="2">
        <v>0</v>
      </c>
      <c r="F4961" s="2"/>
      <c r="G4961" s="2">
        <v>0</v>
      </c>
      <c r="H4961" s="2"/>
      <c r="I4961" s="2">
        <v>0</v>
      </c>
      <c r="J4961" s="2"/>
      <c r="K4961" s="4">
        <v>0</v>
      </c>
      <c r="L4961" s="2"/>
      <c r="M4961" s="4">
        <v>0</v>
      </c>
      <c r="N4961" s="2"/>
      <c r="O4961" s="4">
        <v>0</v>
      </c>
      <c r="P4961" s="2"/>
      <c r="Q4961" s="4">
        <f t="shared" si="134"/>
        <v>0</v>
      </c>
    </row>
    <row r="4962" spans="1:34" ht="11.85" customHeight="1" x14ac:dyDescent="0.2">
      <c r="A4962" s="3" t="s">
        <v>1923</v>
      </c>
      <c r="C4962" s="2">
        <v>0</v>
      </c>
      <c r="D4962" s="2"/>
      <c r="E4962" s="2">
        <v>0</v>
      </c>
      <c r="F4962" s="2"/>
      <c r="G4962" s="2">
        <v>0</v>
      </c>
      <c r="H4962" s="2"/>
      <c r="I4962" s="2">
        <v>0</v>
      </c>
      <c r="J4962" s="2"/>
      <c r="K4962" s="4">
        <v>0</v>
      </c>
      <c r="L4962" s="2"/>
      <c r="M4962" s="4">
        <v>0</v>
      </c>
      <c r="N4962" s="2"/>
      <c r="O4962" s="4">
        <v>0</v>
      </c>
      <c r="P4962" s="2"/>
      <c r="Q4962" s="4">
        <f t="shared" si="134"/>
        <v>0</v>
      </c>
    </row>
    <row r="4963" spans="1:34" ht="11.85" customHeight="1" x14ac:dyDescent="0.2">
      <c r="A4963" s="3" t="s">
        <v>1924</v>
      </c>
      <c r="C4963" s="2">
        <v>0</v>
      </c>
      <c r="D4963" s="2"/>
      <c r="E4963" s="2">
        <v>0</v>
      </c>
      <c r="F4963" s="2"/>
      <c r="G4963" s="2">
        <v>0</v>
      </c>
      <c r="H4963" s="2"/>
      <c r="I4963" s="2">
        <v>0</v>
      </c>
      <c r="J4963" s="2"/>
      <c r="K4963" s="4">
        <v>0</v>
      </c>
      <c r="L4963" s="2"/>
      <c r="M4963" s="4">
        <v>0</v>
      </c>
      <c r="N4963" s="2"/>
      <c r="O4963" s="4">
        <v>0</v>
      </c>
      <c r="P4963" s="2"/>
      <c r="Q4963" s="4">
        <f t="shared" si="134"/>
        <v>0</v>
      </c>
    </row>
    <row r="4964" spans="1:34" ht="11.85" customHeight="1" x14ac:dyDescent="0.2">
      <c r="A4964" s="3" t="s">
        <v>1925</v>
      </c>
      <c r="C4964" s="2">
        <v>0</v>
      </c>
      <c r="D4964" s="2"/>
      <c r="E4964" s="2">
        <v>0</v>
      </c>
      <c r="F4964" s="2"/>
      <c r="G4964" s="2">
        <v>0</v>
      </c>
      <c r="H4964" s="2"/>
      <c r="I4964" s="2">
        <v>0</v>
      </c>
      <c r="J4964" s="2"/>
      <c r="K4964" s="4">
        <v>0</v>
      </c>
      <c r="L4964" s="2"/>
      <c r="M4964" s="4">
        <v>0</v>
      </c>
      <c r="N4964" s="2"/>
      <c r="O4964" s="4">
        <v>0</v>
      </c>
      <c r="P4964" s="2"/>
      <c r="Q4964" s="4">
        <f t="shared" si="134"/>
        <v>0</v>
      </c>
    </row>
    <row r="4965" spans="1:34" ht="11.85" customHeight="1" x14ac:dyDescent="0.2">
      <c r="A4965" s="3" t="s">
        <v>1926</v>
      </c>
      <c r="C4965" s="2">
        <v>0</v>
      </c>
      <c r="D4965" s="2"/>
      <c r="E4965" s="2">
        <v>0</v>
      </c>
      <c r="F4965" s="2"/>
      <c r="G4965" s="2">
        <v>0</v>
      </c>
      <c r="H4965" s="2"/>
      <c r="I4965" s="2">
        <v>0</v>
      </c>
      <c r="J4965" s="2"/>
      <c r="K4965" s="4">
        <v>0</v>
      </c>
      <c r="L4965" s="2"/>
      <c r="M4965" s="4">
        <v>0</v>
      </c>
      <c r="N4965" s="2"/>
      <c r="O4965" s="4">
        <v>0</v>
      </c>
      <c r="P4965" s="2"/>
      <c r="Q4965" s="4">
        <f t="shared" si="134"/>
        <v>0</v>
      </c>
    </row>
    <row r="4966" spans="1:34" s="4" customFormat="1" ht="11.85" customHeight="1" x14ac:dyDescent="0.2">
      <c r="A4966" s="3" t="s">
        <v>1927</v>
      </c>
      <c r="B4966" s="3"/>
      <c r="C4966" s="2">
        <v>23810.65</v>
      </c>
      <c r="D4966" s="2"/>
      <c r="E4966" s="2">
        <v>0</v>
      </c>
      <c r="F4966" s="2"/>
      <c r="G4966" s="2">
        <v>0</v>
      </c>
      <c r="H4966" s="2"/>
      <c r="I4966" s="2">
        <v>0</v>
      </c>
      <c r="J4966" s="2"/>
      <c r="K4966" s="4">
        <v>0</v>
      </c>
      <c r="L4966" s="2"/>
      <c r="M4966" s="4">
        <v>0</v>
      </c>
      <c r="N4966" s="2"/>
      <c r="O4966" s="4">
        <v>0</v>
      </c>
      <c r="P4966" s="2"/>
      <c r="Q4966" s="4">
        <f t="shared" si="134"/>
        <v>0</v>
      </c>
      <c r="R4966" s="2"/>
      <c r="T4966" s="5"/>
      <c r="U4966" s="3"/>
      <c r="V4966" s="3"/>
      <c r="W4966" s="3"/>
      <c r="X4966" s="3"/>
      <c r="Y4966" s="3"/>
      <c r="Z4966" s="3"/>
      <c r="AA4966" s="3"/>
      <c r="AB4966" s="3"/>
      <c r="AC4966" s="3"/>
      <c r="AD4966" s="3"/>
      <c r="AE4966" s="3"/>
      <c r="AF4966" s="3"/>
      <c r="AG4966" s="3"/>
      <c r="AH4966" s="3"/>
    </row>
    <row r="4967" spans="1:34" s="4" customFormat="1" ht="11.85" customHeight="1" x14ac:dyDescent="0.2">
      <c r="A4967" s="3" t="s">
        <v>1928</v>
      </c>
      <c r="B4967" s="3"/>
      <c r="C4967" s="2">
        <v>0</v>
      </c>
      <c r="D4967" s="2"/>
      <c r="E4967" s="2">
        <v>0</v>
      </c>
      <c r="F4967" s="2"/>
      <c r="G4967" s="2">
        <v>73088.25</v>
      </c>
      <c r="H4967" s="2"/>
      <c r="I4967" s="2">
        <v>0</v>
      </c>
      <c r="J4967" s="2"/>
      <c r="K4967" s="4">
        <v>0</v>
      </c>
      <c r="L4967" s="2"/>
      <c r="M4967" s="4">
        <v>0</v>
      </c>
      <c r="N4967" s="2"/>
      <c r="O4967" s="4">
        <v>0</v>
      </c>
      <c r="P4967" s="2"/>
      <c r="Q4967" s="4">
        <f t="shared" si="134"/>
        <v>0</v>
      </c>
      <c r="R4967" s="3"/>
      <c r="T4967" s="5"/>
      <c r="U4967" s="3"/>
      <c r="V4967" s="3"/>
      <c r="W4967" s="3"/>
      <c r="X4967" s="3"/>
      <c r="Y4967" s="3"/>
      <c r="Z4967" s="3"/>
      <c r="AA4967" s="3"/>
      <c r="AB4967" s="3"/>
      <c r="AC4967" s="3"/>
      <c r="AD4967" s="3"/>
      <c r="AE4967" s="3"/>
      <c r="AF4967" s="3"/>
      <c r="AG4967" s="3"/>
      <c r="AH4967" s="3"/>
    </row>
    <row r="4968" spans="1:34" s="4" customFormat="1" ht="11.85" customHeight="1" x14ac:dyDescent="0.2">
      <c r="A4968" s="3" t="s">
        <v>1929</v>
      </c>
      <c r="B4968" s="3"/>
      <c r="C4968" s="2">
        <v>0</v>
      </c>
      <c r="D4968" s="2"/>
      <c r="E4968" s="2">
        <v>0</v>
      </c>
      <c r="F4968" s="2"/>
      <c r="G4968" s="2">
        <v>24362.75</v>
      </c>
      <c r="H4968" s="2"/>
      <c r="I4968" s="2">
        <v>0</v>
      </c>
      <c r="J4968" s="2"/>
      <c r="K4968" s="4">
        <v>0</v>
      </c>
      <c r="L4968" s="2"/>
      <c r="M4968" s="4">
        <v>0</v>
      </c>
      <c r="N4968" s="2"/>
      <c r="O4968" s="4">
        <v>0</v>
      </c>
      <c r="P4968" s="2"/>
      <c r="Q4968" s="4">
        <f t="shared" si="134"/>
        <v>0</v>
      </c>
      <c r="R4968" s="3"/>
      <c r="T4968" s="5"/>
      <c r="U4968" s="3"/>
      <c r="V4968" s="3"/>
      <c r="W4968" s="3"/>
      <c r="X4968" s="3"/>
      <c r="Y4968" s="3"/>
      <c r="Z4968" s="3"/>
      <c r="AA4968" s="3"/>
      <c r="AB4968" s="3"/>
      <c r="AC4968" s="3"/>
      <c r="AD4968" s="3"/>
      <c r="AE4968" s="3"/>
      <c r="AF4968" s="3"/>
      <c r="AG4968" s="3"/>
      <c r="AH4968" s="3"/>
    </row>
    <row r="4969" spans="1:34" s="4" customFormat="1" ht="11.85" customHeight="1" x14ac:dyDescent="0.2">
      <c r="A4969" s="3" t="s">
        <v>1930</v>
      </c>
      <c r="B4969" s="3"/>
      <c r="C4969" s="2">
        <v>0</v>
      </c>
      <c r="D4969" s="2"/>
      <c r="E4969" s="2">
        <v>0</v>
      </c>
      <c r="F4969" s="2"/>
      <c r="G4969" s="2">
        <v>0</v>
      </c>
      <c r="H4969" s="2"/>
      <c r="I4969" s="2">
        <v>0</v>
      </c>
      <c r="J4969" s="2"/>
      <c r="K4969" s="4">
        <v>600000</v>
      </c>
      <c r="L4969" s="2"/>
      <c r="M4969" s="4">
        <v>0</v>
      </c>
      <c r="N4969" s="2"/>
      <c r="O4969" s="4">
        <v>0</v>
      </c>
      <c r="P4969" s="2"/>
      <c r="Q4969" s="4">
        <f t="shared" si="134"/>
        <v>0</v>
      </c>
      <c r="R4969" s="3"/>
      <c r="T4969" s="5"/>
      <c r="U4969" s="3"/>
      <c r="V4969" s="3"/>
      <c r="W4969" s="3"/>
      <c r="X4969" s="3"/>
      <c r="Y4969" s="3"/>
      <c r="Z4969" s="3"/>
      <c r="AA4969" s="3"/>
      <c r="AB4969" s="3"/>
      <c r="AC4969" s="3"/>
      <c r="AD4969" s="3"/>
      <c r="AE4969" s="3"/>
      <c r="AF4969" s="3"/>
      <c r="AG4969" s="3"/>
      <c r="AH4969" s="3"/>
    </row>
    <row r="4970" spans="1:34" s="4" customFormat="1" ht="11.85" customHeight="1" x14ac:dyDescent="0.2">
      <c r="A4970" s="3" t="s">
        <v>1931</v>
      </c>
      <c r="B4970" s="3"/>
      <c r="C4970" s="2">
        <v>0</v>
      </c>
      <c r="D4970" s="2"/>
      <c r="E4970" s="2">
        <v>0</v>
      </c>
      <c r="F4970" s="2"/>
      <c r="G4970" s="2">
        <v>0</v>
      </c>
      <c r="H4970" s="2"/>
      <c r="I4970" s="2">
        <v>0</v>
      </c>
      <c r="J4970" s="2"/>
      <c r="K4970" s="4">
        <v>62100</v>
      </c>
      <c r="L4970" s="2"/>
      <c r="M4970" s="4">
        <v>0</v>
      </c>
      <c r="N4970" s="2"/>
      <c r="O4970" s="4">
        <v>0</v>
      </c>
      <c r="P4970" s="2"/>
      <c r="Q4970" s="4">
        <f t="shared" si="134"/>
        <v>0</v>
      </c>
      <c r="R4970" s="3"/>
      <c r="T4970" s="5"/>
      <c r="U4970" s="3"/>
      <c r="V4970" s="3"/>
      <c r="W4970" s="3"/>
      <c r="X4970" s="3"/>
      <c r="Y4970" s="3"/>
      <c r="Z4970" s="3"/>
      <c r="AA4970" s="3"/>
      <c r="AB4970" s="3"/>
      <c r="AC4970" s="3"/>
      <c r="AD4970" s="3"/>
      <c r="AE4970" s="3"/>
      <c r="AF4970" s="3"/>
      <c r="AG4970" s="3"/>
      <c r="AH4970" s="3"/>
    </row>
    <row r="4971" spans="1:34" s="4" customFormat="1" ht="11.85" customHeight="1" x14ac:dyDescent="0.2">
      <c r="A4971" s="3" t="s">
        <v>1932</v>
      </c>
      <c r="B4971" s="3"/>
      <c r="C4971" s="2">
        <v>0</v>
      </c>
      <c r="D4971" s="2"/>
      <c r="E4971" s="2">
        <v>0</v>
      </c>
      <c r="F4971" s="2"/>
      <c r="G4971" s="2">
        <v>113881.01</v>
      </c>
      <c r="H4971" s="2"/>
      <c r="I4971" s="2">
        <v>0</v>
      </c>
      <c r="J4971" s="2"/>
      <c r="K4971" s="4">
        <v>66119</v>
      </c>
      <c r="L4971" s="2"/>
      <c r="M4971" s="4">
        <v>0</v>
      </c>
      <c r="N4971" s="2"/>
      <c r="O4971" s="4">
        <v>0</v>
      </c>
      <c r="P4971" s="2"/>
      <c r="Q4971" s="4">
        <f t="shared" si="134"/>
        <v>0</v>
      </c>
      <c r="R4971" s="3"/>
      <c r="T4971" s="5"/>
      <c r="U4971" s="3"/>
      <c r="V4971" s="3"/>
      <c r="W4971" s="3"/>
      <c r="X4971" s="3"/>
      <c r="Y4971" s="3"/>
      <c r="Z4971" s="3"/>
      <c r="AA4971" s="3"/>
      <c r="AB4971" s="3"/>
      <c r="AC4971" s="3"/>
      <c r="AD4971" s="3"/>
      <c r="AE4971" s="3"/>
      <c r="AF4971" s="3"/>
      <c r="AG4971" s="3"/>
      <c r="AH4971" s="3"/>
    </row>
    <row r="4972" spans="1:34" s="4" customFormat="1" ht="11.85" customHeight="1" x14ac:dyDescent="0.2">
      <c r="A4972" s="3" t="s">
        <v>1933</v>
      </c>
      <c r="B4972" s="3"/>
      <c r="C4972" s="2">
        <v>0</v>
      </c>
      <c r="D4972" s="2"/>
      <c r="E4972" s="2">
        <v>0</v>
      </c>
      <c r="F4972" s="2"/>
      <c r="G4972" s="2">
        <v>19935</v>
      </c>
      <c r="H4972" s="2"/>
      <c r="I4972" s="2">
        <v>0</v>
      </c>
      <c r="J4972" s="2"/>
      <c r="K4972" s="4">
        <v>0</v>
      </c>
      <c r="L4972" s="2"/>
      <c r="M4972" s="4">
        <v>0</v>
      </c>
      <c r="N4972" s="2"/>
      <c r="O4972" s="4">
        <v>0</v>
      </c>
      <c r="P4972" s="2"/>
      <c r="Q4972" s="4">
        <f t="shared" si="134"/>
        <v>0</v>
      </c>
      <c r="R4972" s="3"/>
      <c r="T4972" s="5"/>
      <c r="U4972" s="3"/>
      <c r="V4972" s="3"/>
      <c r="W4972" s="3"/>
      <c r="X4972" s="3"/>
      <c r="Y4972" s="3"/>
      <c r="Z4972" s="3"/>
      <c r="AA4972" s="3"/>
      <c r="AB4972" s="3"/>
      <c r="AC4972" s="3"/>
      <c r="AD4972" s="3"/>
      <c r="AE4972" s="3"/>
      <c r="AF4972" s="3"/>
      <c r="AG4972" s="3"/>
      <c r="AH4972" s="3"/>
    </row>
    <row r="4973" spans="1:34" s="4" customFormat="1" ht="11.85" customHeight="1" x14ac:dyDescent="0.2">
      <c r="A4973" s="3" t="s">
        <v>1934</v>
      </c>
      <c r="B4973" s="3"/>
      <c r="C4973" s="2">
        <v>0</v>
      </c>
      <c r="D4973" s="2"/>
      <c r="E4973" s="2">
        <v>0</v>
      </c>
      <c r="F4973" s="2"/>
      <c r="G4973" s="2">
        <v>0</v>
      </c>
      <c r="H4973" s="2"/>
      <c r="I4973" s="2">
        <v>0</v>
      </c>
      <c r="J4973" s="2"/>
      <c r="K4973" s="4">
        <v>0</v>
      </c>
      <c r="L4973" s="2"/>
      <c r="M4973" s="4">
        <v>0</v>
      </c>
      <c r="N4973" s="2"/>
      <c r="O4973" s="4">
        <v>0</v>
      </c>
      <c r="P4973" s="2"/>
      <c r="Q4973" s="4">
        <f t="shared" si="134"/>
        <v>0</v>
      </c>
      <c r="R4973" s="3"/>
      <c r="T4973" s="5"/>
      <c r="U4973" s="3"/>
      <c r="V4973" s="3"/>
      <c r="W4973" s="3"/>
      <c r="X4973" s="3"/>
      <c r="Y4973" s="3"/>
      <c r="Z4973" s="3"/>
      <c r="AA4973" s="3"/>
      <c r="AB4973" s="3"/>
      <c r="AC4973" s="3"/>
      <c r="AD4973" s="3"/>
      <c r="AE4973" s="3"/>
      <c r="AF4973" s="3"/>
      <c r="AG4973" s="3"/>
      <c r="AH4973" s="3"/>
    </row>
    <row r="4974" spans="1:34" s="4" customFormat="1" ht="11.85" customHeight="1" x14ac:dyDescent="0.2">
      <c r="A4974" s="3" t="s">
        <v>1935</v>
      </c>
      <c r="B4974" s="3"/>
      <c r="C4974" s="2">
        <v>0</v>
      </c>
      <c r="D4974" s="2"/>
      <c r="E4974" s="2">
        <v>0</v>
      </c>
      <c r="F4974" s="2"/>
      <c r="G4974" s="2">
        <v>0</v>
      </c>
      <c r="H4974" s="2"/>
      <c r="I4974" s="2">
        <v>0</v>
      </c>
      <c r="J4974" s="2"/>
      <c r="K4974" s="4">
        <v>0</v>
      </c>
      <c r="L4974" s="2"/>
      <c r="M4974" s="4">
        <v>0</v>
      </c>
      <c r="N4974" s="2"/>
      <c r="O4974" s="4">
        <v>0</v>
      </c>
      <c r="P4974" s="2"/>
      <c r="Q4974" s="4">
        <f t="shared" si="134"/>
        <v>0</v>
      </c>
      <c r="R4974" s="3"/>
      <c r="T4974" s="5"/>
      <c r="U4974" s="3"/>
      <c r="V4974" s="3"/>
      <c r="W4974" s="3"/>
      <c r="X4974" s="3"/>
      <c r="Y4974" s="3"/>
      <c r="Z4974" s="3"/>
      <c r="AA4974" s="3"/>
      <c r="AB4974" s="3"/>
      <c r="AC4974" s="3"/>
      <c r="AD4974" s="3"/>
      <c r="AE4974" s="3"/>
      <c r="AF4974" s="3"/>
      <c r="AG4974" s="3"/>
      <c r="AH4974" s="3"/>
    </row>
    <row r="4975" spans="1:34" s="4" customFormat="1" ht="11.85" customHeight="1" x14ac:dyDescent="0.2">
      <c r="A4975" s="3" t="s">
        <v>1936</v>
      </c>
      <c r="B4975" s="3"/>
      <c r="C4975" s="2">
        <v>0</v>
      </c>
      <c r="D4975" s="2"/>
      <c r="E4975" s="2">
        <v>0</v>
      </c>
      <c r="F4975" s="2"/>
      <c r="G4975" s="2">
        <v>0</v>
      </c>
      <c r="H4975" s="2"/>
      <c r="I4975" s="2">
        <v>0</v>
      </c>
      <c r="J4975" s="2"/>
      <c r="K4975" s="4">
        <v>0</v>
      </c>
      <c r="L4975" s="2"/>
      <c r="M4975" s="4">
        <v>0</v>
      </c>
      <c r="N4975" s="2"/>
      <c r="O4975" s="4">
        <v>0</v>
      </c>
      <c r="P4975" s="2"/>
      <c r="Q4975" s="4">
        <f t="shared" si="134"/>
        <v>0</v>
      </c>
      <c r="R4975" s="3"/>
      <c r="T4975" s="5"/>
      <c r="U4975" s="3"/>
      <c r="V4975" s="3"/>
      <c r="W4975" s="3"/>
      <c r="X4975" s="3"/>
      <c r="Y4975" s="3"/>
      <c r="Z4975" s="3"/>
      <c r="AA4975" s="3"/>
      <c r="AB4975" s="3"/>
      <c r="AC4975" s="3"/>
      <c r="AD4975" s="3"/>
      <c r="AE4975" s="3"/>
      <c r="AF4975" s="3"/>
      <c r="AG4975" s="3"/>
      <c r="AH4975" s="3"/>
    </row>
    <row r="4976" spans="1:34" s="4" customFormat="1" ht="11.85" customHeight="1" x14ac:dyDescent="0.2">
      <c r="A4976" s="3" t="s">
        <v>1937</v>
      </c>
      <c r="B4976" s="3"/>
      <c r="C4976" s="2">
        <v>246.5</v>
      </c>
      <c r="D4976" s="2"/>
      <c r="E4976" s="2">
        <v>78937.5</v>
      </c>
      <c r="F4976" s="2"/>
      <c r="G4976" s="2">
        <v>0</v>
      </c>
      <c r="H4976" s="2"/>
      <c r="I4976" s="2">
        <v>0</v>
      </c>
      <c r="J4976" s="2"/>
      <c r="K4976" s="4">
        <v>16560</v>
      </c>
      <c r="L4976" s="2"/>
      <c r="M4976" s="4">
        <v>0</v>
      </c>
      <c r="N4976" s="2"/>
      <c r="O4976" s="4">
        <v>0</v>
      </c>
      <c r="P4976" s="2"/>
      <c r="Q4976" s="4">
        <f t="shared" si="134"/>
        <v>0</v>
      </c>
      <c r="R4976" s="3"/>
      <c r="T4976" s="5"/>
      <c r="U4976" s="3"/>
      <c r="V4976" s="3"/>
      <c r="W4976" s="3"/>
      <c r="X4976" s="3"/>
      <c r="Y4976" s="3"/>
      <c r="Z4976" s="3"/>
      <c r="AA4976" s="3"/>
      <c r="AB4976" s="3"/>
      <c r="AC4976" s="3"/>
      <c r="AD4976" s="3"/>
      <c r="AE4976" s="3"/>
      <c r="AF4976" s="3"/>
      <c r="AG4976" s="3"/>
      <c r="AH4976" s="3"/>
    </row>
    <row r="4977" spans="1:34" s="4" customFormat="1" ht="11.85" customHeight="1" x14ac:dyDescent="0.2">
      <c r="A4977" s="3" t="s">
        <v>1938</v>
      </c>
      <c r="B4977" s="3"/>
      <c r="C4977" s="2">
        <v>71.5</v>
      </c>
      <c r="D4977" s="2"/>
      <c r="E4977" s="2">
        <v>26562.5</v>
      </c>
      <c r="F4977" s="2"/>
      <c r="G4977" s="2">
        <v>0</v>
      </c>
      <c r="H4977" s="2"/>
      <c r="I4977" s="2">
        <v>0</v>
      </c>
      <c r="J4977" s="2"/>
      <c r="K4977" s="4">
        <v>5290</v>
      </c>
      <c r="L4977" s="2"/>
      <c r="M4977" s="4">
        <v>0</v>
      </c>
      <c r="N4977" s="2"/>
      <c r="O4977" s="4">
        <v>0</v>
      </c>
      <c r="P4977" s="2"/>
      <c r="Q4977" s="4">
        <f t="shared" si="134"/>
        <v>0</v>
      </c>
      <c r="R4977" s="3"/>
      <c r="T4977" s="5"/>
      <c r="U4977" s="3"/>
      <c r="V4977" s="3"/>
      <c r="W4977" s="3"/>
      <c r="X4977" s="3"/>
      <c r="Y4977" s="3"/>
      <c r="Z4977" s="3"/>
      <c r="AA4977" s="3"/>
      <c r="AB4977" s="3"/>
      <c r="AC4977" s="3"/>
      <c r="AD4977" s="3"/>
      <c r="AE4977" s="3"/>
      <c r="AF4977" s="3"/>
      <c r="AG4977" s="3"/>
      <c r="AH4977" s="3"/>
    </row>
    <row r="4978" spans="1:34" s="4" customFormat="1" ht="11.85" customHeight="1" x14ac:dyDescent="0.2">
      <c r="A4978" s="3" t="s">
        <v>1939</v>
      </c>
      <c r="B4978" s="3"/>
      <c r="C4978" s="2">
        <v>0</v>
      </c>
      <c r="D4978" s="2"/>
      <c r="E4978" s="2">
        <v>20455.46</v>
      </c>
      <c r="F4978" s="2"/>
      <c r="G4978" s="2">
        <v>38655.89</v>
      </c>
      <c r="H4978" s="2"/>
      <c r="I4978" s="2">
        <v>0</v>
      </c>
      <c r="J4978" s="2"/>
      <c r="K4978" s="4">
        <v>340889</v>
      </c>
      <c r="L4978" s="2"/>
      <c r="M4978" s="4">
        <v>0</v>
      </c>
      <c r="N4978" s="2"/>
      <c r="O4978" s="4">
        <v>0</v>
      </c>
      <c r="P4978" s="2"/>
      <c r="Q4978" s="4">
        <f t="shared" si="134"/>
        <v>0</v>
      </c>
      <c r="R4978" s="3"/>
      <c r="T4978" s="5"/>
      <c r="U4978" s="3"/>
      <c r="V4978" s="3"/>
      <c r="W4978" s="3"/>
      <c r="X4978" s="3"/>
      <c r="Y4978" s="3"/>
      <c r="Z4978" s="3"/>
      <c r="AA4978" s="3"/>
      <c r="AB4978" s="3"/>
      <c r="AC4978" s="3"/>
      <c r="AD4978" s="3"/>
      <c r="AE4978" s="3"/>
      <c r="AF4978" s="3"/>
      <c r="AG4978" s="3"/>
      <c r="AH4978" s="3"/>
    </row>
    <row r="4979" spans="1:34" s="4" customFormat="1" ht="11.85" customHeight="1" x14ac:dyDescent="0.2">
      <c r="A4979" s="3" t="s">
        <v>1940</v>
      </c>
      <c r="B4979" s="3"/>
      <c r="C4979" s="2">
        <v>0</v>
      </c>
      <c r="D4979" s="2"/>
      <c r="E4979" s="2">
        <v>20455.47</v>
      </c>
      <c r="F4979" s="2"/>
      <c r="G4979" s="2">
        <v>38655.910000000003</v>
      </c>
      <c r="H4979" s="2"/>
      <c r="I4979" s="2">
        <v>0</v>
      </c>
      <c r="J4979" s="2"/>
      <c r="K4979" s="4">
        <v>351889</v>
      </c>
      <c r="L4979" s="2"/>
      <c r="M4979" s="4">
        <v>0</v>
      </c>
      <c r="N4979" s="2"/>
      <c r="O4979" s="4">
        <v>0</v>
      </c>
      <c r="P4979" s="2"/>
      <c r="Q4979" s="4">
        <f t="shared" si="134"/>
        <v>0</v>
      </c>
      <c r="R4979" s="3"/>
      <c r="T4979" s="5"/>
      <c r="U4979" s="3"/>
      <c r="V4979" s="3"/>
      <c r="W4979" s="3"/>
      <c r="X4979" s="3"/>
      <c r="Y4979" s="3"/>
      <c r="Z4979" s="3"/>
      <c r="AA4979" s="3"/>
      <c r="AB4979" s="3"/>
      <c r="AC4979" s="3"/>
      <c r="AD4979" s="3"/>
      <c r="AE4979" s="3"/>
      <c r="AF4979" s="3"/>
      <c r="AG4979" s="3"/>
      <c r="AH4979" s="3"/>
    </row>
    <row r="4980" spans="1:34" s="4" customFormat="1" ht="11.85" customHeight="1" x14ac:dyDescent="0.2">
      <c r="A4980" s="3" t="s">
        <v>1941</v>
      </c>
      <c r="B4980" s="3"/>
      <c r="C4980" s="2">
        <v>177272.17</v>
      </c>
      <c r="D4980" s="2"/>
      <c r="E4980" s="2">
        <v>0</v>
      </c>
      <c r="F4980" s="2"/>
      <c r="G4980" s="2">
        <v>0</v>
      </c>
      <c r="H4980" s="2"/>
      <c r="I4980" s="2">
        <v>0</v>
      </c>
      <c r="J4980" s="2"/>
      <c r="K4980" s="4">
        <v>0</v>
      </c>
      <c r="L4980" s="2"/>
      <c r="M4980" s="4">
        <v>0</v>
      </c>
      <c r="N4980" s="2"/>
      <c r="O4980" s="4">
        <v>0</v>
      </c>
      <c r="P4980" s="2"/>
      <c r="Q4980" s="4">
        <f t="shared" si="134"/>
        <v>0</v>
      </c>
      <c r="R4980" s="3"/>
      <c r="T4980" s="5"/>
      <c r="U4980" s="3"/>
      <c r="V4980" s="3"/>
      <c r="W4980" s="3"/>
      <c r="X4980" s="3"/>
      <c r="Y4980" s="3"/>
      <c r="Z4980" s="3"/>
      <c r="AA4980" s="3"/>
      <c r="AB4980" s="3"/>
      <c r="AC4980" s="3"/>
      <c r="AD4980" s="3"/>
      <c r="AE4980" s="3"/>
      <c r="AF4980" s="3"/>
      <c r="AG4980" s="3"/>
      <c r="AH4980" s="3"/>
    </row>
    <row r="4981" spans="1:34" s="4" customFormat="1" ht="11.85" customHeight="1" x14ac:dyDescent="0.2">
      <c r="A4981" s="3" t="s">
        <v>1942</v>
      </c>
      <c r="B4981" s="3"/>
      <c r="C4981" s="2">
        <v>88833.83</v>
      </c>
      <c r="D4981" s="2"/>
      <c r="E4981" s="2">
        <v>19999.7</v>
      </c>
      <c r="F4981" s="2"/>
      <c r="G4981" s="2">
        <v>0</v>
      </c>
      <c r="H4981" s="2"/>
      <c r="I4981" s="2">
        <v>0</v>
      </c>
      <c r="J4981" s="2"/>
      <c r="K4981" s="4">
        <v>0</v>
      </c>
      <c r="L4981" s="2"/>
      <c r="M4981" s="4">
        <v>0</v>
      </c>
      <c r="N4981" s="2"/>
      <c r="O4981" s="4">
        <v>0</v>
      </c>
      <c r="P4981" s="2"/>
      <c r="Q4981" s="4">
        <f t="shared" si="134"/>
        <v>0</v>
      </c>
      <c r="R4981" s="3"/>
      <c r="T4981" s="5"/>
      <c r="U4981" s="3"/>
      <c r="V4981" s="3"/>
      <c r="W4981" s="3"/>
      <c r="X4981" s="3"/>
      <c r="Y4981" s="3"/>
      <c r="Z4981" s="3"/>
      <c r="AA4981" s="3"/>
      <c r="AB4981" s="3"/>
      <c r="AC4981" s="3"/>
      <c r="AD4981" s="3"/>
      <c r="AE4981" s="3"/>
      <c r="AF4981" s="3"/>
      <c r="AG4981" s="3"/>
      <c r="AH4981" s="3"/>
    </row>
    <row r="4982" spans="1:34" ht="11.85" customHeight="1" x14ac:dyDescent="0.2">
      <c r="A4982" s="3" t="s">
        <v>1943</v>
      </c>
      <c r="C4982" s="2">
        <v>0</v>
      </c>
      <c r="D4982" s="2"/>
      <c r="E4982" s="2">
        <v>71469.37</v>
      </c>
      <c r="F4982" s="2"/>
      <c r="G4982" s="2">
        <v>2051.7600000000002</v>
      </c>
      <c r="H4982" s="2"/>
      <c r="I4982" s="2">
        <v>0</v>
      </c>
      <c r="J4982" s="2"/>
      <c r="K4982" s="4">
        <v>1478</v>
      </c>
      <c r="L4982" s="2"/>
      <c r="M4982" s="4">
        <v>0</v>
      </c>
      <c r="N4982" s="2"/>
      <c r="O4982" s="4">
        <v>0</v>
      </c>
      <c r="P4982" s="2"/>
      <c r="Q4982" s="4">
        <f t="shared" si="134"/>
        <v>0</v>
      </c>
    </row>
    <row r="4983" spans="1:34" ht="11.85" customHeight="1" x14ac:dyDescent="0.2">
      <c r="A4983" s="3" t="s">
        <v>1944</v>
      </c>
      <c r="C4983" s="20">
        <v>0</v>
      </c>
      <c r="D4983" s="2"/>
      <c r="E4983" s="20">
        <v>71469.38</v>
      </c>
      <c r="F4983" s="2"/>
      <c r="G4983" s="20">
        <v>2051.7800000000002</v>
      </c>
      <c r="H4983" s="2"/>
      <c r="I4983" s="20">
        <v>0</v>
      </c>
      <c r="J4983" s="2"/>
      <c r="K4983" s="21">
        <v>1478</v>
      </c>
      <c r="L4983" s="2"/>
      <c r="M4983" s="21">
        <v>0</v>
      </c>
      <c r="N4983" s="2"/>
      <c r="O4983" s="21">
        <v>0</v>
      </c>
      <c r="P4983" s="2"/>
      <c r="Q4983" s="21">
        <f t="shared" si="134"/>
        <v>0</v>
      </c>
    </row>
    <row r="4984" spans="1:34" ht="11.85" customHeight="1" x14ac:dyDescent="0.2">
      <c r="A4984" s="3" t="s">
        <v>1945</v>
      </c>
      <c r="C4984" s="15">
        <v>0</v>
      </c>
      <c r="D4984" s="2"/>
      <c r="E4984" s="15">
        <v>0</v>
      </c>
      <c r="F4984" s="2"/>
      <c r="G4984" s="15">
        <v>30449.85</v>
      </c>
      <c r="H4984" s="2"/>
      <c r="I4984" s="15">
        <v>0</v>
      </c>
      <c r="J4984" s="2"/>
      <c r="K4984" s="16">
        <v>19550</v>
      </c>
      <c r="L4984" s="2"/>
      <c r="M4984" s="16">
        <v>0</v>
      </c>
      <c r="N4984" s="2"/>
      <c r="O4984" s="16">
        <v>0</v>
      </c>
      <c r="P4984" s="2"/>
      <c r="Q4984" s="16">
        <f t="shared" si="134"/>
        <v>0</v>
      </c>
    </row>
    <row r="4985" spans="1:34" ht="11.85" hidden="1" customHeight="1" x14ac:dyDescent="0.2">
      <c r="A4985" s="3" t="s">
        <v>1946</v>
      </c>
      <c r="C4985" s="2">
        <v>0</v>
      </c>
      <c r="D4985" s="2"/>
      <c r="E4985" s="2">
        <v>0</v>
      </c>
      <c r="F4985" s="2"/>
      <c r="G4985" s="2">
        <v>0</v>
      </c>
      <c r="H4985" s="2"/>
      <c r="I4985" s="2">
        <v>0</v>
      </c>
      <c r="J4985" s="2"/>
      <c r="K4985" s="4">
        <v>0</v>
      </c>
      <c r="L4985" s="2"/>
      <c r="M4985" s="4">
        <v>0</v>
      </c>
      <c r="N4985" s="2"/>
      <c r="O4985" s="4">
        <v>0</v>
      </c>
      <c r="P4985" s="2"/>
      <c r="Q4985" s="4">
        <f t="shared" si="134"/>
        <v>0</v>
      </c>
    </row>
    <row r="4986" spans="1:34" ht="11.85" hidden="1" customHeight="1" x14ac:dyDescent="0.2">
      <c r="A4986" s="3" t="s">
        <v>1947</v>
      </c>
      <c r="C4986" s="2">
        <v>0</v>
      </c>
      <c r="D4986" s="2"/>
      <c r="E4986" s="2">
        <v>0</v>
      </c>
      <c r="F4986" s="2"/>
      <c r="G4986" s="2">
        <v>0</v>
      </c>
      <c r="H4986" s="2"/>
      <c r="I4986" s="2">
        <v>0</v>
      </c>
      <c r="J4986" s="2"/>
      <c r="K4986" s="4">
        <v>0</v>
      </c>
      <c r="L4986" s="2"/>
      <c r="M4986" s="4">
        <v>0</v>
      </c>
      <c r="N4986" s="2"/>
      <c r="O4986" s="4">
        <v>0</v>
      </c>
      <c r="P4986" s="2"/>
      <c r="Q4986" s="4">
        <v>0</v>
      </c>
    </row>
    <row r="4987" spans="1:34" ht="11.85" hidden="1" customHeight="1" x14ac:dyDescent="0.2">
      <c r="A4987" s="3" t="s">
        <v>1948</v>
      </c>
      <c r="C4987" s="2">
        <v>0</v>
      </c>
      <c r="D4987" s="2"/>
      <c r="E4987" s="2">
        <v>0</v>
      </c>
      <c r="F4987" s="2"/>
      <c r="G4987" s="2">
        <v>0</v>
      </c>
      <c r="H4987" s="2"/>
      <c r="I4987" s="2">
        <v>0</v>
      </c>
      <c r="J4987" s="2"/>
      <c r="K4987" s="4">
        <v>0</v>
      </c>
      <c r="L4987" s="2"/>
      <c r="M4987" s="4">
        <v>0</v>
      </c>
      <c r="N4987" s="2"/>
      <c r="O4987" s="4">
        <v>0</v>
      </c>
      <c r="P4987" s="2"/>
      <c r="Q4987" s="4">
        <f t="shared" si="134"/>
        <v>0</v>
      </c>
    </row>
    <row r="4988" spans="1:34" ht="11.85" hidden="1" customHeight="1" x14ac:dyDescent="0.2">
      <c r="A4988" s="3" t="s">
        <v>1949</v>
      </c>
      <c r="C4988" s="2">
        <v>0</v>
      </c>
      <c r="D4988" s="2"/>
      <c r="E4988" s="2">
        <v>0</v>
      </c>
      <c r="F4988" s="2"/>
      <c r="G4988" s="2">
        <v>0</v>
      </c>
      <c r="H4988" s="2"/>
      <c r="I4988" s="2">
        <v>0</v>
      </c>
      <c r="J4988" s="2"/>
      <c r="K4988" s="4">
        <v>0</v>
      </c>
      <c r="L4988" s="2"/>
      <c r="M4988" s="4">
        <v>0</v>
      </c>
      <c r="N4988" s="2"/>
      <c r="O4988" s="4">
        <v>0</v>
      </c>
      <c r="P4988" s="2"/>
      <c r="Q4988" s="4">
        <f t="shared" si="134"/>
        <v>0</v>
      </c>
    </row>
    <row r="4989" spans="1:34" ht="11.85" hidden="1" customHeight="1" x14ac:dyDescent="0.2">
      <c r="A4989" s="3" t="s">
        <v>1950</v>
      </c>
      <c r="C4989" s="2">
        <v>0</v>
      </c>
      <c r="D4989" s="2"/>
      <c r="E4989" s="2">
        <v>0</v>
      </c>
      <c r="F4989" s="2"/>
      <c r="G4989" s="2">
        <v>0</v>
      </c>
      <c r="H4989" s="2"/>
      <c r="I4989" s="2">
        <v>0</v>
      </c>
      <c r="J4989" s="2"/>
      <c r="K4989" s="4">
        <v>0</v>
      </c>
      <c r="L4989" s="2"/>
      <c r="M4989" s="4">
        <v>0</v>
      </c>
      <c r="N4989" s="2"/>
      <c r="O4989" s="4">
        <v>0</v>
      </c>
      <c r="P4989" s="2"/>
      <c r="Q4989" s="4">
        <f t="shared" si="134"/>
        <v>0</v>
      </c>
    </row>
    <row r="4990" spans="1:34" ht="11.85" hidden="1" customHeight="1" x14ac:dyDescent="0.2">
      <c r="A4990" s="3" t="s">
        <v>1951</v>
      </c>
      <c r="C4990" s="20">
        <v>0</v>
      </c>
      <c r="D4990" s="2"/>
      <c r="E4990" s="20">
        <v>0</v>
      </c>
      <c r="F4990" s="2"/>
      <c r="G4990" s="20">
        <v>0</v>
      </c>
      <c r="H4990" s="2"/>
      <c r="I4990" s="20">
        <v>0</v>
      </c>
      <c r="J4990" s="2"/>
      <c r="K4990" s="21">
        <v>0</v>
      </c>
      <c r="L4990" s="2"/>
      <c r="M4990" s="21">
        <v>0</v>
      </c>
      <c r="N4990" s="2"/>
      <c r="O4990" s="21">
        <v>0</v>
      </c>
      <c r="P4990" s="2"/>
      <c r="Q4990" s="21">
        <f t="shared" si="134"/>
        <v>0</v>
      </c>
    </row>
    <row r="4991" spans="1:34" ht="11.85" hidden="1" customHeight="1" x14ac:dyDescent="0.2">
      <c r="A4991" s="3" t="s">
        <v>1952</v>
      </c>
      <c r="C4991" s="20">
        <v>0</v>
      </c>
      <c r="D4991" s="2"/>
      <c r="E4991" s="20">
        <v>0</v>
      </c>
      <c r="F4991" s="2"/>
      <c r="G4991" s="20">
        <v>0</v>
      </c>
      <c r="H4991" s="2"/>
      <c r="I4991" s="20">
        <v>0</v>
      </c>
      <c r="J4991" s="2"/>
      <c r="K4991" s="21">
        <v>0</v>
      </c>
      <c r="L4991" s="2"/>
      <c r="M4991" s="21">
        <v>0</v>
      </c>
      <c r="N4991" s="2"/>
      <c r="O4991" s="21">
        <v>0</v>
      </c>
      <c r="P4991" s="2"/>
      <c r="Q4991" s="21">
        <f t="shared" si="134"/>
        <v>0</v>
      </c>
    </row>
    <row r="4992" spans="1:34" ht="11.85" hidden="1" customHeight="1" x14ac:dyDescent="0.2">
      <c r="A4992" s="3" t="s">
        <v>1953</v>
      </c>
      <c r="C4992" s="20">
        <v>0</v>
      </c>
      <c r="D4992" s="2"/>
      <c r="E4992" s="20">
        <v>0</v>
      </c>
      <c r="F4992" s="2"/>
      <c r="G4992" s="20">
        <v>0</v>
      </c>
      <c r="H4992" s="2"/>
      <c r="I4992" s="20">
        <v>0</v>
      </c>
      <c r="J4992" s="2"/>
      <c r="K4992" s="21">
        <v>0</v>
      </c>
      <c r="L4992" s="2"/>
      <c r="M4992" s="21">
        <v>0</v>
      </c>
      <c r="N4992" s="2"/>
      <c r="O4992" s="21">
        <v>0</v>
      </c>
      <c r="P4992" s="2"/>
      <c r="Q4992" s="21">
        <f t="shared" si="134"/>
        <v>0</v>
      </c>
    </row>
    <row r="4993" spans="1:21" ht="11.85" hidden="1" customHeight="1" x14ac:dyDescent="0.2">
      <c r="A4993" s="3" t="s">
        <v>1954</v>
      </c>
      <c r="C4993" s="15">
        <v>0</v>
      </c>
      <c r="D4993" s="2"/>
      <c r="E4993" s="15">
        <v>0</v>
      </c>
      <c r="F4993" s="2"/>
      <c r="G4993" s="15">
        <v>0</v>
      </c>
      <c r="H4993" s="2"/>
      <c r="I4993" s="15">
        <v>0</v>
      </c>
      <c r="J4993" s="2"/>
      <c r="K4993" s="16">
        <v>0</v>
      </c>
      <c r="L4993" s="2"/>
      <c r="M4993" s="16">
        <v>0</v>
      </c>
      <c r="N4993" s="2"/>
      <c r="O4993" s="16">
        <v>0</v>
      </c>
      <c r="P4993" s="2"/>
      <c r="Q4993" s="16">
        <f t="shared" si="134"/>
        <v>0</v>
      </c>
    </row>
    <row r="4994" spans="1:21" ht="11.85" customHeight="1" x14ac:dyDescent="0.2">
      <c r="A4994" s="3" t="s">
        <v>287</v>
      </c>
      <c r="C4994" s="2">
        <f>SUM(C4951:C4993)</f>
        <v>365991.65</v>
      </c>
      <c r="D4994" s="2"/>
      <c r="E4994" s="2">
        <f>SUM(E4951:E4993)</f>
        <v>309349.38</v>
      </c>
      <c r="F4994" s="2"/>
      <c r="G4994" s="2">
        <f>SUM(G4951:G4993)</f>
        <v>343132.20000000007</v>
      </c>
      <c r="H4994" s="2"/>
      <c r="I4994" s="2">
        <f>SUM(I4951:I4993)</f>
        <v>0</v>
      </c>
      <c r="J4994" s="2"/>
      <c r="K4994" s="4">
        <f>SUM(K4951:K4993)</f>
        <v>1465353</v>
      </c>
      <c r="L4994" s="2"/>
      <c r="M4994" s="4">
        <f>SUM(M4951:M4993)</f>
        <v>0</v>
      </c>
      <c r="N4994" s="2"/>
      <c r="O4994" s="4">
        <f>SUM(O4951:O4993)</f>
        <v>0</v>
      </c>
      <c r="P4994" s="2"/>
      <c r="Q4994" s="4">
        <f>SUM(Q4951:Q4993)</f>
        <v>0</v>
      </c>
      <c r="U4994" s="2"/>
    </row>
    <row r="4995" spans="1:21" ht="11.85" customHeight="1" x14ac:dyDescent="0.2">
      <c r="D4995" s="2"/>
      <c r="F4995" s="2"/>
      <c r="H4995" s="2"/>
      <c r="J4995" s="2"/>
      <c r="L4995" s="2"/>
      <c r="N4995" s="2"/>
      <c r="P4995" s="2"/>
    </row>
    <row r="4996" spans="1:21" ht="11.85" customHeight="1" x14ac:dyDescent="0.2">
      <c r="A4996" s="13" t="s">
        <v>314</v>
      </c>
      <c r="D4996" s="2"/>
      <c r="F4996" s="2"/>
      <c r="H4996" s="2"/>
      <c r="J4996" s="2"/>
      <c r="L4996" s="2"/>
      <c r="N4996" s="2"/>
      <c r="P4996" s="2"/>
    </row>
    <row r="4997" spans="1:21" ht="11.85" hidden="1" customHeight="1" x14ac:dyDescent="0.2">
      <c r="A4997" s="3" t="s">
        <v>1955</v>
      </c>
      <c r="C4997" s="20">
        <v>0</v>
      </c>
      <c r="D4997" s="2"/>
      <c r="E4997" s="20">
        <v>0</v>
      </c>
      <c r="F4997" s="2"/>
      <c r="G4997" s="20">
        <v>0</v>
      </c>
      <c r="H4997" s="2"/>
      <c r="I4997" s="20">
        <v>0</v>
      </c>
      <c r="J4997" s="2"/>
      <c r="K4997" s="21">
        <v>0</v>
      </c>
      <c r="L4997" s="2"/>
      <c r="M4997" s="21">
        <v>0</v>
      </c>
      <c r="N4997" s="2"/>
      <c r="O4997" s="21">
        <v>0</v>
      </c>
      <c r="P4997" s="2"/>
      <c r="Q4997" s="21">
        <f>M4997+O4997</f>
        <v>0</v>
      </c>
      <c r="R4997" s="18"/>
      <c r="S4997" s="19"/>
    </row>
    <row r="4998" spans="1:21" ht="11.85" customHeight="1" x14ac:dyDescent="0.2">
      <c r="A4998" s="3" t="s">
        <v>1956</v>
      </c>
      <c r="C4998" s="15">
        <v>0</v>
      </c>
      <c r="D4998" s="2"/>
      <c r="E4998" s="15">
        <v>0</v>
      </c>
      <c r="F4998" s="2"/>
      <c r="G4998" s="15">
        <v>0</v>
      </c>
      <c r="H4998" s="2"/>
      <c r="I4998" s="15">
        <v>0</v>
      </c>
      <c r="J4998" s="2"/>
      <c r="K4998" s="16">
        <v>0</v>
      </c>
      <c r="L4998" s="2"/>
      <c r="M4998" s="16">
        <v>0</v>
      </c>
      <c r="N4998" s="2"/>
      <c r="O4998" s="16">
        <v>0</v>
      </c>
      <c r="P4998" s="2"/>
      <c r="Q4998" s="16">
        <f>M4998+O4998</f>
        <v>0</v>
      </c>
      <c r="R4998" s="18"/>
      <c r="S4998" s="19"/>
    </row>
    <row r="4999" spans="1:21" ht="11.85" customHeight="1" x14ac:dyDescent="0.2">
      <c r="A4999" s="3" t="s">
        <v>318</v>
      </c>
      <c r="C4999" s="20">
        <f>SUM(C4997:C4998)</f>
        <v>0</v>
      </c>
      <c r="D4999" s="2"/>
      <c r="E4999" s="20">
        <f>SUM(E4997:E4998)</f>
        <v>0</v>
      </c>
      <c r="F4999" s="2"/>
      <c r="G4999" s="20">
        <f>SUM(G4997:G4998)</f>
        <v>0</v>
      </c>
      <c r="H4999" s="2"/>
      <c r="I4999" s="20">
        <f>SUM(I4997:I4998)</f>
        <v>0</v>
      </c>
      <c r="J4999" s="2"/>
      <c r="K4999" s="21">
        <f>SUM(K4997:K4998)</f>
        <v>0</v>
      </c>
      <c r="L4999" s="2"/>
      <c r="M4999" s="21">
        <f>SUM(M4997:M4998)</f>
        <v>0</v>
      </c>
      <c r="N4999" s="2"/>
      <c r="O4999" s="21">
        <f>SUM(O4997:O4998)</f>
        <v>0</v>
      </c>
      <c r="P4999" s="2"/>
      <c r="Q4999" s="21">
        <f>SUM(Q4997:Q4998)</f>
        <v>0</v>
      </c>
    </row>
    <row r="5000" spans="1:21" ht="11.85" customHeight="1" x14ac:dyDescent="0.2">
      <c r="C5000" s="20"/>
      <c r="D5000" s="20"/>
      <c r="E5000" s="20"/>
      <c r="F5000" s="20"/>
      <c r="G5000" s="20"/>
      <c r="H5000" s="20"/>
      <c r="I5000" s="20"/>
      <c r="J5000" s="20"/>
      <c r="K5000" s="21"/>
      <c r="L5000" s="20"/>
      <c r="M5000" s="21"/>
      <c r="N5000" s="20"/>
      <c r="O5000" s="21"/>
      <c r="P5000" s="20"/>
      <c r="Q5000" s="21"/>
    </row>
    <row r="5001" spans="1:21" ht="11.85" customHeight="1" x14ac:dyDescent="0.2">
      <c r="A5001" s="3" t="s">
        <v>1957</v>
      </c>
      <c r="C5001" s="2">
        <f>C4994+C4999</f>
        <v>365991.65</v>
      </c>
      <c r="D5001" s="2"/>
      <c r="E5001" s="2">
        <f>E4994+E4999</f>
        <v>309349.38</v>
      </c>
      <c r="F5001" s="2"/>
      <c r="G5001" s="2">
        <f>G4994+G4999</f>
        <v>343132.20000000007</v>
      </c>
      <c r="H5001" s="2"/>
      <c r="I5001" s="2">
        <f>I4994+I4999</f>
        <v>0</v>
      </c>
      <c r="J5001" s="2"/>
      <c r="K5001" s="4">
        <f>K4994+K4999</f>
        <v>1465353</v>
      </c>
      <c r="L5001" s="2"/>
      <c r="M5001" s="4">
        <f>M4994+M4999</f>
        <v>0</v>
      </c>
      <c r="N5001" s="2"/>
      <c r="O5001" s="4">
        <f>O4994+O4999</f>
        <v>0</v>
      </c>
      <c r="P5001" s="2"/>
      <c r="Q5001" s="4">
        <f>Q4994+Q4999</f>
        <v>0</v>
      </c>
      <c r="U5001" s="51"/>
    </row>
    <row r="5002" spans="1:21" ht="11.85" customHeight="1" x14ac:dyDescent="0.2">
      <c r="D5002" s="2"/>
      <c r="F5002" s="2"/>
      <c r="H5002" s="2"/>
      <c r="J5002" s="2"/>
      <c r="L5002" s="2"/>
      <c r="N5002" s="2"/>
      <c r="P5002" s="2"/>
    </row>
    <row r="5003" spans="1:21" ht="11.85" customHeight="1" x14ac:dyDescent="0.2">
      <c r="D5003" s="2"/>
      <c r="F5003" s="2"/>
      <c r="H5003" s="2"/>
      <c r="J5003" s="2"/>
      <c r="L5003" s="2"/>
      <c r="N5003" s="2"/>
      <c r="P5003" s="2"/>
    </row>
    <row r="5004" spans="1:21" ht="11.85" customHeight="1" x14ac:dyDescent="0.2">
      <c r="D5004" s="2"/>
      <c r="F5004" s="2"/>
      <c r="H5004" s="2"/>
      <c r="J5004" s="2"/>
      <c r="L5004" s="2"/>
      <c r="N5004" s="2"/>
      <c r="P5004" s="2"/>
    </row>
    <row r="5005" spans="1:21" ht="11.85" customHeight="1" x14ac:dyDescent="0.2">
      <c r="D5005" s="2"/>
      <c r="F5005" s="2"/>
      <c r="H5005" s="2"/>
      <c r="J5005" s="2"/>
      <c r="L5005" s="2"/>
      <c r="N5005" s="2"/>
      <c r="P5005" s="2"/>
    </row>
    <row r="5006" spans="1:21" ht="11.85" customHeight="1" x14ac:dyDescent="0.2">
      <c r="D5006" s="2"/>
      <c r="F5006" s="2"/>
      <c r="H5006" s="2"/>
      <c r="J5006" s="2"/>
      <c r="L5006" s="2"/>
      <c r="N5006" s="2"/>
      <c r="P5006" s="2"/>
    </row>
    <row r="5007" spans="1:21" ht="11.85" customHeight="1" x14ac:dyDescent="0.2">
      <c r="A5007" s="1"/>
      <c r="B5007" s="1"/>
      <c r="E5007" s="2" t="str">
        <f>$E$1</f>
        <v>CITY OF BRADY</v>
      </c>
    </row>
    <row r="5008" spans="1:21" ht="11.85" customHeight="1" x14ac:dyDescent="0.2">
      <c r="E5008" s="2" t="str">
        <f>$E$2</f>
        <v>BUDGET REPORT</v>
      </c>
    </row>
    <row r="5009" spans="1:21" ht="11.85" customHeight="1" x14ac:dyDescent="0.2">
      <c r="E5009" s="2" t="str">
        <f>$E$3</f>
        <v>FISCAL YEAR 2019 - 2020</v>
      </c>
    </row>
    <row r="5010" spans="1:21" ht="11.85" customHeight="1" x14ac:dyDescent="0.2">
      <c r="A5010" s="3" t="s">
        <v>1809</v>
      </c>
    </row>
    <row r="5011" spans="1:21" ht="11.85" customHeight="1" x14ac:dyDescent="0.2">
      <c r="A5011" s="3" t="s">
        <v>1958</v>
      </c>
    </row>
    <row r="5012" spans="1:21" ht="11.85" customHeight="1" x14ac:dyDescent="0.2">
      <c r="A5012" s="34" t="s">
        <v>1192</v>
      </c>
      <c r="I5012" s="55" t="str">
        <f>$I$6</f>
        <v>(----- 2018-2019 ------)</v>
      </c>
      <c r="J5012" s="55"/>
      <c r="K5012" s="55"/>
      <c r="L5012" s="6"/>
      <c r="M5012" s="55" t="str">
        <f>$M$6</f>
        <v>2019-2020</v>
      </c>
      <c r="N5012" s="55"/>
      <c r="O5012" s="55"/>
      <c r="P5012" s="55"/>
      <c r="Q5012" s="55"/>
    </row>
    <row r="5013" spans="1:21" ht="11.85" customHeight="1" x14ac:dyDescent="0.2">
      <c r="C5013" s="7" t="str">
        <f>$C$7</f>
        <v>2015-2016</v>
      </c>
      <c r="D5013" s="6"/>
      <c r="E5013" s="7" t="str">
        <f>$E$7</f>
        <v>2016-2017</v>
      </c>
      <c r="F5013" s="6"/>
      <c r="G5013" s="7" t="str">
        <f>$G$7</f>
        <v>2017-2018</v>
      </c>
      <c r="H5013" s="6"/>
      <c r="I5013" s="7" t="s">
        <v>9</v>
      </c>
      <c r="J5013" s="6"/>
      <c r="K5013" s="8" t="str">
        <f>+$K$7</f>
        <v>PROJECTED</v>
      </c>
      <c r="L5013" s="6"/>
      <c r="M5013" s="8" t="str">
        <f>$M$7</f>
        <v>2019-2020</v>
      </c>
      <c r="N5013" s="6"/>
      <c r="O5013" s="8" t="str">
        <f>$O$7</f>
        <v>2019-2020</v>
      </c>
      <c r="P5013" s="6"/>
      <c r="Q5013" s="8" t="str">
        <f>$Q$7</f>
        <v>APPROVED</v>
      </c>
    </row>
    <row r="5014" spans="1:21" ht="11.85" customHeight="1" x14ac:dyDescent="0.2">
      <c r="A5014" s="9" t="s">
        <v>257</v>
      </c>
      <c r="C5014" s="10" t="s">
        <v>12</v>
      </c>
      <c r="D5014" s="6"/>
      <c r="E5014" s="10" t="s">
        <v>12</v>
      </c>
      <c r="F5014" s="6"/>
      <c r="G5014" s="10" t="s">
        <v>12</v>
      </c>
      <c r="H5014" s="6"/>
      <c r="I5014" s="10" t="s">
        <v>13</v>
      </c>
      <c r="J5014" s="6"/>
      <c r="K5014" s="11" t="s">
        <v>13</v>
      </c>
      <c r="L5014" s="6"/>
      <c r="M5014" s="11" t="str">
        <f>$M$8</f>
        <v>BASE</v>
      </c>
      <c r="N5014" s="6"/>
      <c r="O5014" s="11" t="str">
        <f>$O$8</f>
        <v>SUPPLEMENTAL</v>
      </c>
      <c r="P5014" s="6"/>
      <c r="Q5014" s="11" t="str">
        <f>$Q$8</f>
        <v>BUDGET</v>
      </c>
    </row>
    <row r="5015" spans="1:21" ht="11.85" customHeight="1" x14ac:dyDescent="0.2"/>
    <row r="5016" spans="1:21" ht="11.85" customHeight="1" x14ac:dyDescent="0.2">
      <c r="A5016" s="13" t="s">
        <v>258</v>
      </c>
    </row>
    <row r="5017" spans="1:21" ht="11.85" customHeight="1" x14ac:dyDescent="0.2">
      <c r="A5017" s="3" t="s">
        <v>1959</v>
      </c>
      <c r="C5017" s="2">
        <v>7308</v>
      </c>
      <c r="D5017" s="2"/>
      <c r="E5017" s="2">
        <v>5595.75</v>
      </c>
      <c r="F5017" s="2"/>
      <c r="G5017" s="2">
        <v>13000.5</v>
      </c>
      <c r="H5017" s="2"/>
      <c r="I5017" s="2">
        <v>0</v>
      </c>
      <c r="J5017" s="2"/>
      <c r="K5017" s="4">
        <v>0</v>
      </c>
      <c r="L5017" s="2"/>
      <c r="M5017" s="4">
        <v>0</v>
      </c>
      <c r="N5017" s="2"/>
      <c r="O5017" s="4">
        <v>0</v>
      </c>
      <c r="P5017" s="2"/>
      <c r="Q5017" s="4">
        <f>M5017+O5017</f>
        <v>0</v>
      </c>
      <c r="T5017" s="14"/>
    </row>
    <row r="5018" spans="1:21" ht="11.85" customHeight="1" x14ac:dyDescent="0.2">
      <c r="A5018" s="3" t="s">
        <v>1960</v>
      </c>
      <c r="C5018" s="2">
        <v>0</v>
      </c>
      <c r="D5018" s="2"/>
      <c r="E5018" s="2">
        <v>81</v>
      </c>
      <c r="F5018" s="2"/>
      <c r="G5018" s="2">
        <v>0</v>
      </c>
      <c r="H5018" s="2"/>
      <c r="I5018" s="2">
        <v>0</v>
      </c>
      <c r="J5018" s="2"/>
      <c r="K5018" s="4">
        <v>0</v>
      </c>
      <c r="L5018" s="2"/>
      <c r="M5018" s="4">
        <v>0</v>
      </c>
      <c r="N5018" s="2"/>
      <c r="O5018" s="4">
        <v>0</v>
      </c>
      <c r="P5018" s="2"/>
      <c r="Q5018" s="4">
        <f>M5018+O5018</f>
        <v>0</v>
      </c>
      <c r="T5018" s="14"/>
    </row>
    <row r="5019" spans="1:21" ht="11.85" customHeight="1" x14ac:dyDescent="0.2">
      <c r="A5019" s="3" t="s">
        <v>1961</v>
      </c>
      <c r="C5019" s="2">
        <v>199.91</v>
      </c>
      <c r="D5019" s="2"/>
      <c r="E5019" s="2">
        <v>397.01</v>
      </c>
      <c r="F5019" s="2"/>
      <c r="G5019" s="2">
        <v>1268.3800000000001</v>
      </c>
      <c r="H5019" s="2"/>
      <c r="I5019" s="2">
        <v>0</v>
      </c>
      <c r="J5019" s="2"/>
      <c r="K5019" s="4">
        <v>0</v>
      </c>
      <c r="L5019" s="2"/>
      <c r="M5019" s="4">
        <v>0</v>
      </c>
      <c r="N5019" s="2"/>
      <c r="O5019" s="4">
        <v>0</v>
      </c>
      <c r="P5019" s="2"/>
      <c r="Q5019" s="4">
        <f>M5019+O5019</f>
        <v>0</v>
      </c>
      <c r="T5019" s="14"/>
    </row>
    <row r="5020" spans="1:21" ht="11.85" customHeight="1" x14ac:dyDescent="0.2">
      <c r="A5020" s="3" t="s">
        <v>1962</v>
      </c>
      <c r="C5020" s="2">
        <v>138.85</v>
      </c>
      <c r="D5020" s="2"/>
      <c r="E5020" s="2">
        <v>37.659999999999997</v>
      </c>
      <c r="F5020" s="2"/>
      <c r="G5020" s="2">
        <v>131.72</v>
      </c>
      <c r="H5020" s="2"/>
      <c r="I5020" s="2">
        <v>0</v>
      </c>
      <c r="J5020" s="2"/>
      <c r="K5020" s="4">
        <v>0</v>
      </c>
      <c r="L5020" s="2"/>
      <c r="M5020" s="4">
        <v>0</v>
      </c>
      <c r="N5020" s="2"/>
      <c r="O5020" s="4">
        <v>0</v>
      </c>
      <c r="P5020" s="2"/>
      <c r="Q5020" s="4">
        <f>M5020+O5020</f>
        <v>0</v>
      </c>
      <c r="T5020" s="14"/>
    </row>
    <row r="5021" spans="1:21" ht="11.85" customHeight="1" x14ac:dyDescent="0.2">
      <c r="A5021" s="3" t="s">
        <v>1963</v>
      </c>
      <c r="C5021" s="15">
        <v>559.08000000000004</v>
      </c>
      <c r="D5021" s="2"/>
      <c r="E5021" s="15">
        <v>434.3</v>
      </c>
      <c r="F5021" s="2"/>
      <c r="G5021" s="15">
        <v>994.53</v>
      </c>
      <c r="H5021" s="2"/>
      <c r="I5021" s="15">
        <v>0</v>
      </c>
      <c r="J5021" s="2"/>
      <c r="K5021" s="16">
        <v>0</v>
      </c>
      <c r="L5021" s="2"/>
      <c r="M5021" s="16">
        <v>0</v>
      </c>
      <c r="N5021" s="2"/>
      <c r="O5021" s="16">
        <v>0</v>
      </c>
      <c r="P5021" s="2"/>
      <c r="Q5021" s="16">
        <f>M5021+O5021</f>
        <v>0</v>
      </c>
      <c r="T5021" s="14"/>
    </row>
    <row r="5022" spans="1:21" ht="11.85" customHeight="1" x14ac:dyDescent="0.2">
      <c r="A5022" s="3" t="s">
        <v>269</v>
      </c>
      <c r="C5022" s="2">
        <f>SUM(C5017:C5021)</f>
        <v>8205.84</v>
      </c>
      <c r="D5022" s="2"/>
      <c r="E5022" s="2">
        <f>SUM(E5017:E5021)</f>
        <v>6545.72</v>
      </c>
      <c r="F5022" s="2"/>
      <c r="G5022" s="2">
        <f>SUM(G5017:G5021)</f>
        <v>15395.130000000001</v>
      </c>
      <c r="H5022" s="2"/>
      <c r="I5022" s="2">
        <f>SUM(I5017:I5021)</f>
        <v>0</v>
      </c>
      <c r="J5022" s="2"/>
      <c r="K5022" s="4">
        <f>SUM(K5017:K5021)</f>
        <v>0</v>
      </c>
      <c r="L5022" s="2"/>
      <c r="M5022" s="4">
        <f>SUM(M5017:M5021)</f>
        <v>0</v>
      </c>
      <c r="N5022" s="2"/>
      <c r="O5022" s="4">
        <f>SUM(O5017:O5021)</f>
        <v>0</v>
      </c>
      <c r="P5022" s="2"/>
      <c r="Q5022" s="4">
        <f>SUM(Q5017:Q5021)</f>
        <v>0</v>
      </c>
      <c r="R5022" s="2"/>
      <c r="U5022" s="2"/>
    </row>
    <row r="5023" spans="1:21" ht="11.85" customHeight="1" x14ac:dyDescent="0.2"/>
    <row r="5024" spans="1:21" ht="11.85" customHeight="1" x14ac:dyDescent="0.2">
      <c r="A5024" s="13" t="s">
        <v>270</v>
      </c>
      <c r="D5024" s="2"/>
      <c r="F5024" s="2"/>
      <c r="H5024" s="2"/>
      <c r="J5024" s="2"/>
      <c r="L5024" s="2"/>
      <c r="N5024" s="2"/>
      <c r="P5024" s="2"/>
    </row>
    <row r="5025" spans="1:22" ht="11.85" customHeight="1" x14ac:dyDescent="0.2">
      <c r="A5025" s="3" t="s">
        <v>1964</v>
      </c>
      <c r="C5025" s="15">
        <v>0</v>
      </c>
      <c r="D5025" s="2"/>
      <c r="E5025" s="15">
        <v>0</v>
      </c>
      <c r="F5025" s="2"/>
      <c r="G5025" s="15">
        <v>0</v>
      </c>
      <c r="H5025" s="2"/>
      <c r="I5025" s="15">
        <v>0</v>
      </c>
      <c r="J5025" s="2"/>
      <c r="K5025" s="16">
        <v>0</v>
      </c>
      <c r="L5025" s="2"/>
      <c r="M5025" s="16">
        <v>0</v>
      </c>
      <c r="N5025" s="2"/>
      <c r="O5025" s="16">
        <v>0</v>
      </c>
      <c r="P5025" s="2"/>
      <c r="Q5025" s="16">
        <f>+M5025+O5025</f>
        <v>0</v>
      </c>
    </row>
    <row r="5026" spans="1:22" ht="11.85" customHeight="1" x14ac:dyDescent="0.2">
      <c r="A5026" s="3" t="s">
        <v>287</v>
      </c>
      <c r="C5026" s="2">
        <f>+C5025</f>
        <v>0</v>
      </c>
      <c r="D5026" s="2"/>
      <c r="E5026" s="2">
        <f>+E5025</f>
        <v>0</v>
      </c>
      <c r="F5026" s="2"/>
      <c r="G5026" s="2">
        <f>+G5025</f>
        <v>0</v>
      </c>
      <c r="H5026" s="2"/>
      <c r="I5026" s="2">
        <f>+I5025</f>
        <v>0</v>
      </c>
      <c r="J5026" s="2"/>
      <c r="K5026" s="4">
        <f>+K5025</f>
        <v>0</v>
      </c>
      <c r="L5026" s="2"/>
      <c r="M5026" s="4">
        <f>+M5025</f>
        <v>0</v>
      </c>
      <c r="N5026" s="2"/>
      <c r="O5026" s="4">
        <f>+O5025</f>
        <v>0</v>
      </c>
      <c r="P5026" s="2"/>
      <c r="Q5026" s="4">
        <f>+Q5025</f>
        <v>0</v>
      </c>
    </row>
    <row r="5027" spans="1:22" ht="11.85" customHeight="1" x14ac:dyDescent="0.2"/>
    <row r="5028" spans="1:22" ht="11.85" customHeight="1" x14ac:dyDescent="0.2">
      <c r="A5028" s="13" t="s">
        <v>288</v>
      </c>
      <c r="D5028" s="2"/>
      <c r="F5028" s="2"/>
      <c r="H5028" s="2"/>
      <c r="J5028" s="2"/>
      <c r="L5028" s="2"/>
      <c r="N5028" s="2"/>
      <c r="P5028" s="2"/>
    </row>
    <row r="5029" spans="1:22" ht="11.85" customHeight="1" x14ac:dyDescent="0.2">
      <c r="A5029" s="3" t="s">
        <v>1965</v>
      </c>
      <c r="C5029" s="2">
        <v>0</v>
      </c>
      <c r="D5029" s="2"/>
      <c r="E5029" s="2">
        <v>0</v>
      </c>
      <c r="F5029" s="2"/>
      <c r="G5029" s="2">
        <v>125</v>
      </c>
      <c r="H5029" s="2"/>
      <c r="I5029" s="2">
        <v>0</v>
      </c>
      <c r="J5029" s="2"/>
      <c r="K5029" s="4">
        <v>0</v>
      </c>
      <c r="L5029" s="2"/>
      <c r="M5029" s="4">
        <v>0</v>
      </c>
      <c r="N5029" s="2"/>
      <c r="O5029" s="4">
        <v>0</v>
      </c>
      <c r="P5029" s="2"/>
      <c r="Q5029" s="4">
        <f>+M5029+O5029</f>
        <v>0</v>
      </c>
    </row>
    <row r="5030" spans="1:22" ht="11.85" customHeight="1" x14ac:dyDescent="0.2">
      <c r="A5030" s="3" t="s">
        <v>1966</v>
      </c>
      <c r="C5030" s="2">
        <v>321</v>
      </c>
      <c r="D5030" s="2"/>
      <c r="E5030" s="2">
        <v>253.89</v>
      </c>
      <c r="F5030" s="2"/>
      <c r="G5030" s="2">
        <v>473.91</v>
      </c>
      <c r="H5030" s="2"/>
      <c r="I5030" s="2">
        <v>0</v>
      </c>
      <c r="J5030" s="2"/>
      <c r="K5030" s="4">
        <v>0</v>
      </c>
      <c r="L5030" s="2"/>
      <c r="M5030" s="4">
        <v>0</v>
      </c>
      <c r="N5030" s="2"/>
      <c r="O5030" s="4">
        <v>0</v>
      </c>
      <c r="P5030" s="2"/>
      <c r="Q5030" s="4">
        <f>+M5030+O5030</f>
        <v>0</v>
      </c>
    </row>
    <row r="5031" spans="1:22" ht="11.85" customHeight="1" x14ac:dyDescent="0.2">
      <c r="A5031" s="3" t="s">
        <v>1967</v>
      </c>
      <c r="C5031" s="15">
        <v>0</v>
      </c>
      <c r="D5031" s="2"/>
      <c r="E5031" s="15">
        <v>0</v>
      </c>
      <c r="F5031" s="2"/>
      <c r="G5031" s="15">
        <v>397.01</v>
      </c>
      <c r="H5031" s="2"/>
      <c r="I5031" s="15">
        <v>0</v>
      </c>
      <c r="J5031" s="2"/>
      <c r="K5031" s="16">
        <v>0</v>
      </c>
      <c r="L5031" s="2"/>
      <c r="M5031" s="16">
        <v>0</v>
      </c>
      <c r="N5031" s="2"/>
      <c r="O5031" s="16">
        <v>0</v>
      </c>
      <c r="P5031" s="2"/>
      <c r="Q5031" s="16">
        <f>M5031+O5031</f>
        <v>0</v>
      </c>
      <c r="T5031" s="14"/>
      <c r="V5031" s="15"/>
    </row>
    <row r="5032" spans="1:22" ht="11.85" customHeight="1" x14ac:dyDescent="0.2">
      <c r="A5032" s="3" t="s">
        <v>310</v>
      </c>
      <c r="C5032" s="2">
        <f>SUM(C5029:C5031)</f>
        <v>321</v>
      </c>
      <c r="D5032" s="2"/>
      <c r="E5032" s="2">
        <f>SUM(E5029:E5031)</f>
        <v>253.89</v>
      </c>
      <c r="F5032" s="2"/>
      <c r="G5032" s="2">
        <f>SUM(G5029:G5031)</f>
        <v>995.92000000000007</v>
      </c>
      <c r="H5032" s="2"/>
      <c r="I5032" s="2">
        <f>SUM(I5029:I5031)</f>
        <v>0</v>
      </c>
      <c r="J5032" s="2"/>
      <c r="K5032" s="4">
        <f>SUM(K5029:K5031)</f>
        <v>0</v>
      </c>
      <c r="L5032" s="2"/>
      <c r="M5032" s="4">
        <f>SUM(M5029:M5031)</f>
        <v>0</v>
      </c>
      <c r="N5032" s="2"/>
      <c r="O5032" s="4">
        <f>SUM(O5029:O5031)</f>
        <v>0</v>
      </c>
      <c r="P5032" s="2"/>
      <c r="Q5032" s="4">
        <f>SUM(Q5029:Q5031)</f>
        <v>0</v>
      </c>
    </row>
    <row r="5033" spans="1:22" ht="11.85" customHeight="1" x14ac:dyDescent="0.2">
      <c r="D5033" s="2"/>
      <c r="F5033" s="2"/>
      <c r="H5033" s="2"/>
      <c r="J5033" s="2"/>
      <c r="L5033" s="2"/>
      <c r="N5033" s="2"/>
      <c r="P5033" s="2"/>
    </row>
    <row r="5034" spans="1:22" ht="11.85" customHeight="1" x14ac:dyDescent="0.2">
      <c r="A5034" s="3" t="s">
        <v>1968</v>
      </c>
      <c r="C5034" s="20">
        <v>0</v>
      </c>
      <c r="D5034" s="2"/>
      <c r="E5034" s="20">
        <v>0</v>
      </c>
      <c r="F5034" s="2"/>
      <c r="G5034" s="20">
        <v>3280</v>
      </c>
      <c r="H5034" s="2"/>
      <c r="I5034" s="20">
        <v>0</v>
      </c>
      <c r="J5034" s="2"/>
      <c r="K5034" s="21">
        <v>0</v>
      </c>
      <c r="L5034" s="2"/>
      <c r="M5034" s="21">
        <v>0</v>
      </c>
      <c r="N5034" s="2"/>
      <c r="O5034" s="21">
        <v>0</v>
      </c>
      <c r="P5034" s="2"/>
      <c r="Q5034" s="21">
        <f>M5034+O5034</f>
        <v>0</v>
      </c>
      <c r="T5034" s="14"/>
    </row>
    <row r="5035" spans="1:22" ht="11.85" customHeight="1" x14ac:dyDescent="0.2">
      <c r="A5035" s="3" t="s">
        <v>1969</v>
      </c>
      <c r="C5035" s="15">
        <v>0</v>
      </c>
      <c r="D5035" s="2"/>
      <c r="E5035" s="15">
        <v>13804.32</v>
      </c>
      <c r="F5035" s="2"/>
      <c r="G5035" s="15">
        <v>0</v>
      </c>
      <c r="H5035" s="2"/>
      <c r="I5035" s="15">
        <v>0</v>
      </c>
      <c r="J5035" s="2"/>
      <c r="K5035" s="16">
        <v>0</v>
      </c>
      <c r="L5035" s="2"/>
      <c r="M5035" s="16">
        <v>0</v>
      </c>
      <c r="N5035" s="2"/>
      <c r="O5035" s="16">
        <v>0</v>
      </c>
      <c r="P5035" s="2"/>
      <c r="Q5035" s="16">
        <f>M5035+O5035</f>
        <v>0</v>
      </c>
      <c r="T5035" s="14"/>
    </row>
    <row r="5036" spans="1:22" ht="11.85" customHeight="1" x14ac:dyDescent="0.2">
      <c r="A5036" s="3" t="s">
        <v>313</v>
      </c>
      <c r="C5036" s="2">
        <f>SUM(C5034:C5035)</f>
        <v>0</v>
      </c>
      <c r="D5036" s="2"/>
      <c r="E5036" s="2">
        <f>SUM(E5034:E5035)</f>
        <v>13804.32</v>
      </c>
      <c r="F5036" s="2"/>
      <c r="G5036" s="2">
        <f>SUM(G5034:G5035)</f>
        <v>3280</v>
      </c>
      <c r="H5036" s="2"/>
      <c r="I5036" s="2">
        <f>SUM(I5034:I5035)</f>
        <v>0</v>
      </c>
      <c r="J5036" s="2"/>
      <c r="K5036" s="4">
        <f>SUM(K5034:K5035)</f>
        <v>0</v>
      </c>
      <c r="L5036" s="2"/>
      <c r="M5036" s="4">
        <f>SUM(M5034:M5035)</f>
        <v>0</v>
      </c>
      <c r="N5036" s="2"/>
      <c r="O5036" s="4">
        <f>SUM(O5034:O5035)</f>
        <v>0</v>
      </c>
      <c r="P5036" s="2"/>
      <c r="Q5036" s="4">
        <f>SUM(Q5034:Q5035)</f>
        <v>0</v>
      </c>
      <c r="T5036" s="14"/>
    </row>
    <row r="5037" spans="1:22" ht="11.85" customHeight="1" x14ac:dyDescent="0.2">
      <c r="D5037" s="2"/>
      <c r="F5037" s="2"/>
      <c r="H5037" s="2"/>
      <c r="J5037" s="2"/>
      <c r="L5037" s="2"/>
      <c r="N5037" s="2"/>
      <c r="P5037" s="2"/>
    </row>
    <row r="5038" spans="1:22" ht="11.85" customHeight="1" x14ac:dyDescent="0.2">
      <c r="A5038" s="13" t="s">
        <v>314</v>
      </c>
      <c r="D5038" s="2"/>
      <c r="F5038" s="2"/>
      <c r="H5038" s="2"/>
      <c r="J5038" s="2"/>
      <c r="L5038" s="2"/>
      <c r="N5038" s="2"/>
      <c r="P5038" s="2"/>
    </row>
    <row r="5039" spans="1:22" ht="11.85" customHeight="1" x14ac:dyDescent="0.2">
      <c r="A5039" s="3" t="s">
        <v>1970</v>
      </c>
      <c r="C5039" s="15">
        <v>0</v>
      </c>
      <c r="D5039" s="2"/>
      <c r="E5039" s="15">
        <v>0</v>
      </c>
      <c r="F5039" s="2"/>
      <c r="G5039" s="15">
        <v>0</v>
      </c>
      <c r="H5039" s="2"/>
      <c r="I5039" s="15">
        <v>60150</v>
      </c>
      <c r="J5039" s="2"/>
      <c r="K5039" s="16">
        <v>60150</v>
      </c>
      <c r="L5039" s="2"/>
      <c r="M5039" s="16">
        <v>0</v>
      </c>
      <c r="N5039" s="2"/>
      <c r="O5039" s="16">
        <v>0</v>
      </c>
      <c r="P5039" s="2"/>
      <c r="Q5039" s="16">
        <f>M5039+O5039</f>
        <v>0</v>
      </c>
    </row>
    <row r="5040" spans="1:22" ht="11.85" customHeight="1" x14ac:dyDescent="0.2">
      <c r="A5040" s="3" t="s">
        <v>318</v>
      </c>
      <c r="C5040" s="2">
        <f>SUM(C5039:C5039)</f>
        <v>0</v>
      </c>
      <c r="D5040" s="2"/>
      <c r="E5040" s="2">
        <f>SUM(E5039:E5039)</f>
        <v>0</v>
      </c>
      <c r="F5040" s="2"/>
      <c r="G5040" s="2">
        <f>SUM(G5039:G5039)</f>
        <v>0</v>
      </c>
      <c r="H5040" s="2"/>
      <c r="I5040" s="2">
        <f>SUM(I5039:I5039)</f>
        <v>60150</v>
      </c>
      <c r="J5040" s="2"/>
      <c r="K5040" s="4">
        <f>SUM(K5039:K5039)</f>
        <v>60150</v>
      </c>
      <c r="L5040" s="2"/>
      <c r="M5040" s="4">
        <f>SUM(M5039:M5039)</f>
        <v>0</v>
      </c>
      <c r="N5040" s="2"/>
      <c r="O5040" s="4">
        <f>SUM(O5039:O5039)</f>
        <v>0</v>
      </c>
      <c r="P5040" s="2"/>
      <c r="Q5040" s="4">
        <f>SUM(Q5039:Q5039)</f>
        <v>0</v>
      </c>
      <c r="V5040" s="39"/>
    </row>
    <row r="5041" spans="1:21" ht="11.85" customHeight="1" x14ac:dyDescent="0.2">
      <c r="D5041" s="2"/>
      <c r="F5041" s="2"/>
      <c r="H5041" s="2"/>
      <c r="J5041" s="2"/>
      <c r="L5041" s="2"/>
      <c r="N5041" s="2"/>
      <c r="P5041" s="2"/>
      <c r="T5041" s="14"/>
    </row>
    <row r="5042" spans="1:21" ht="11.85" customHeight="1" x14ac:dyDescent="0.2">
      <c r="A5042" s="3" t="s">
        <v>1971</v>
      </c>
      <c r="C5042" s="2">
        <f>+C5032+C5040+C5022+C5036+C5026</f>
        <v>8526.84</v>
      </c>
      <c r="D5042" s="2"/>
      <c r="E5042" s="2">
        <f>+E5032+E5040+E5022+E5036+E5026</f>
        <v>20603.93</v>
      </c>
      <c r="F5042" s="2"/>
      <c r="G5042" s="2">
        <f>+G5032+G5040+G5022+G5036+G5026</f>
        <v>19671.050000000003</v>
      </c>
      <c r="H5042" s="2"/>
      <c r="I5042" s="2">
        <f>+I5032+I5040+I5022+I5036+I5026</f>
        <v>60150</v>
      </c>
      <c r="J5042" s="2"/>
      <c r="K5042" s="4">
        <f>+K5032+K5040+K5022+K5036+K5026</f>
        <v>60150</v>
      </c>
      <c r="L5042" s="2"/>
      <c r="M5042" s="4">
        <f>+M5032+M5040+M5022+M5036+M5026</f>
        <v>0</v>
      </c>
      <c r="N5042" s="2"/>
      <c r="O5042" s="4">
        <f>+O5032+O5040+O5022+O5036+O5026</f>
        <v>0</v>
      </c>
      <c r="P5042" s="2"/>
      <c r="Q5042" s="4">
        <f>+Q5032+Q5040+Q5022+Q5036+Q5026</f>
        <v>0</v>
      </c>
      <c r="R5042" s="2"/>
      <c r="U5042" s="17"/>
    </row>
    <row r="5043" spans="1:21" ht="11.85" customHeight="1" x14ac:dyDescent="0.2">
      <c r="D5043" s="2"/>
      <c r="F5043" s="2"/>
      <c r="H5043" s="2"/>
      <c r="J5043" s="2"/>
      <c r="L5043" s="2"/>
      <c r="N5043" s="2"/>
      <c r="P5043" s="2"/>
      <c r="T5043" s="14"/>
    </row>
    <row r="5044" spans="1:21" ht="11.85" customHeight="1" x14ac:dyDescent="0.2">
      <c r="D5044" s="2"/>
      <c r="F5044" s="2"/>
      <c r="H5044" s="2"/>
      <c r="J5044" s="2"/>
      <c r="L5044" s="2"/>
      <c r="N5044" s="2"/>
      <c r="P5044" s="2"/>
    </row>
    <row r="5045" spans="1:21" ht="11.85" customHeight="1" x14ac:dyDescent="0.2">
      <c r="D5045" s="2"/>
      <c r="F5045" s="2"/>
      <c r="H5045" s="2"/>
      <c r="J5045" s="2"/>
      <c r="L5045" s="2"/>
      <c r="N5045" s="2"/>
      <c r="P5045" s="2"/>
    </row>
    <row r="5046" spans="1:21" ht="11.85" customHeight="1" x14ac:dyDescent="0.2">
      <c r="D5046" s="2"/>
      <c r="F5046" s="2"/>
      <c r="H5046" s="2"/>
      <c r="J5046" s="2"/>
      <c r="L5046" s="2"/>
      <c r="N5046" s="2"/>
      <c r="P5046" s="2"/>
    </row>
    <row r="5047" spans="1:21" ht="11.85" customHeight="1" x14ac:dyDescent="0.2">
      <c r="D5047" s="2"/>
      <c r="F5047" s="2"/>
      <c r="H5047" s="2"/>
      <c r="J5047" s="2"/>
      <c r="L5047" s="2"/>
      <c r="N5047" s="2"/>
      <c r="P5047" s="2"/>
    </row>
    <row r="5048" spans="1:21" ht="11.85" customHeight="1" x14ac:dyDescent="0.2">
      <c r="D5048" s="2"/>
      <c r="F5048" s="2"/>
      <c r="H5048" s="2"/>
      <c r="J5048" s="2"/>
      <c r="L5048" s="2"/>
      <c r="N5048" s="2"/>
      <c r="P5048" s="2"/>
    </row>
    <row r="5049" spans="1:21" ht="11.85" customHeight="1" x14ac:dyDescent="0.2">
      <c r="D5049" s="2"/>
      <c r="F5049" s="2"/>
      <c r="H5049" s="2"/>
      <c r="J5049" s="2"/>
      <c r="L5049" s="2"/>
      <c r="N5049" s="2"/>
      <c r="P5049" s="2"/>
    </row>
    <row r="5050" spans="1:21" ht="11.85" customHeight="1" x14ac:dyDescent="0.2">
      <c r="D5050" s="2"/>
      <c r="F5050" s="2"/>
      <c r="H5050" s="2"/>
      <c r="J5050" s="2"/>
      <c r="L5050" s="2"/>
      <c r="N5050" s="2"/>
      <c r="P5050" s="2"/>
    </row>
    <row r="5051" spans="1:21" ht="11.85" customHeight="1" x14ac:dyDescent="0.2">
      <c r="D5051" s="2"/>
      <c r="F5051" s="2"/>
      <c r="H5051" s="2"/>
      <c r="J5051" s="2"/>
      <c r="L5051" s="2"/>
      <c r="N5051" s="2"/>
      <c r="P5051" s="2"/>
    </row>
    <row r="5052" spans="1:21" ht="11.85" customHeight="1" x14ac:dyDescent="0.2">
      <c r="A5052" s="1"/>
      <c r="B5052" s="1"/>
      <c r="E5052" s="2" t="str">
        <f>$E$1</f>
        <v>CITY OF BRADY</v>
      </c>
    </row>
    <row r="5053" spans="1:21" ht="11.85" customHeight="1" x14ac:dyDescent="0.2">
      <c r="E5053" s="2" t="str">
        <f>$E$2</f>
        <v>BUDGET REPORT</v>
      </c>
    </row>
    <row r="5054" spans="1:21" ht="11.85" customHeight="1" x14ac:dyDescent="0.2">
      <c r="E5054" s="2" t="str">
        <f>$E$3</f>
        <v>FISCAL YEAR 2019 - 2020</v>
      </c>
    </row>
    <row r="5055" spans="1:21" ht="11.85" customHeight="1" x14ac:dyDescent="0.2">
      <c r="A5055" s="3" t="s">
        <v>1809</v>
      </c>
    </row>
    <row r="5056" spans="1:21" ht="11.85" customHeight="1" x14ac:dyDescent="0.2"/>
    <row r="5057" spans="1:21" ht="11.85" customHeight="1" x14ac:dyDescent="0.2">
      <c r="I5057" s="55" t="str">
        <f>$I$6</f>
        <v>(----- 2018-2019 ------)</v>
      </c>
      <c r="J5057" s="55"/>
      <c r="K5057" s="55"/>
      <c r="L5057" s="6"/>
      <c r="M5057" s="55" t="str">
        <f>$M$6</f>
        <v>2019-2020</v>
      </c>
      <c r="N5057" s="55"/>
      <c r="O5057" s="55"/>
      <c r="P5057" s="55"/>
      <c r="Q5057" s="55"/>
    </row>
    <row r="5058" spans="1:21" ht="11.85" customHeight="1" x14ac:dyDescent="0.2">
      <c r="C5058" s="7" t="str">
        <f>$C$7</f>
        <v>2015-2016</v>
      </c>
      <c r="D5058" s="6"/>
      <c r="E5058" s="7" t="str">
        <f>$E$7</f>
        <v>2016-2017</v>
      </c>
      <c r="F5058" s="6"/>
      <c r="G5058" s="7" t="str">
        <f>$G$7</f>
        <v>2017-2018</v>
      </c>
      <c r="H5058" s="6"/>
      <c r="I5058" s="7" t="s">
        <v>9</v>
      </c>
      <c r="J5058" s="6"/>
      <c r="K5058" s="8" t="str">
        <f>+$K$7</f>
        <v>PROJECTED</v>
      </c>
      <c r="L5058" s="6"/>
      <c r="M5058" s="8" t="str">
        <f>$M$7</f>
        <v>2019-2020</v>
      </c>
      <c r="N5058" s="6"/>
      <c r="O5058" s="8" t="str">
        <f>$O$7</f>
        <v>2019-2020</v>
      </c>
      <c r="P5058" s="6"/>
      <c r="Q5058" s="8" t="str">
        <f>$Q$7</f>
        <v>APPROVED</v>
      </c>
    </row>
    <row r="5059" spans="1:21" ht="11.85" customHeight="1" x14ac:dyDescent="0.2">
      <c r="A5059" s="9" t="s">
        <v>257</v>
      </c>
      <c r="C5059" s="10" t="s">
        <v>12</v>
      </c>
      <c r="D5059" s="6"/>
      <c r="E5059" s="10" t="s">
        <v>12</v>
      </c>
      <c r="F5059" s="6"/>
      <c r="G5059" s="10" t="s">
        <v>12</v>
      </c>
      <c r="H5059" s="6"/>
      <c r="I5059" s="10" t="s">
        <v>13</v>
      </c>
      <c r="J5059" s="6"/>
      <c r="K5059" s="11" t="s">
        <v>13</v>
      </c>
      <c r="L5059" s="6"/>
      <c r="M5059" s="11" t="str">
        <f>$M$8</f>
        <v>BASE</v>
      </c>
      <c r="N5059" s="6"/>
      <c r="O5059" s="11" t="str">
        <f>$O$8</f>
        <v>SUPPLEMENTAL</v>
      </c>
      <c r="P5059" s="6"/>
      <c r="Q5059" s="11" t="str">
        <f>$Q$8</f>
        <v>BUDGET</v>
      </c>
    </row>
    <row r="5060" spans="1:21" ht="11.85" customHeight="1" x14ac:dyDescent="0.2"/>
    <row r="5061" spans="1:21" ht="11.85" customHeight="1" x14ac:dyDescent="0.2">
      <c r="D5061" s="2"/>
      <c r="F5061" s="2"/>
      <c r="H5061" s="2"/>
      <c r="J5061" s="2"/>
      <c r="L5061" s="2"/>
      <c r="N5061" s="2"/>
      <c r="P5061" s="2"/>
    </row>
    <row r="5062" spans="1:21" ht="11.85" customHeight="1" thickBot="1" x14ac:dyDescent="0.25">
      <c r="A5062" s="3" t="s">
        <v>1081</v>
      </c>
      <c r="C5062" s="27">
        <f>C4841+C4930+C5001+C5042</f>
        <v>1082260.6400000001</v>
      </c>
      <c r="D5062" s="2"/>
      <c r="E5062" s="27">
        <f>E4841+E4930+E5001+E5042</f>
        <v>1000203.4400000001</v>
      </c>
      <c r="F5062" s="2"/>
      <c r="G5062" s="27">
        <f>G4841+G4930+G5001+G5042</f>
        <v>1061219.6900000002</v>
      </c>
      <c r="H5062" s="2"/>
      <c r="I5062" s="27">
        <f>I4841+I4930+I5001+I5042</f>
        <v>583333</v>
      </c>
      <c r="J5062" s="2"/>
      <c r="K5062" s="28">
        <f>K4841+K4930+K5001+K5042</f>
        <v>2130082</v>
      </c>
      <c r="L5062" s="2"/>
      <c r="M5062" s="28">
        <f>M4841+M4930+M5001+M5042</f>
        <v>446733</v>
      </c>
      <c r="N5062" s="2"/>
      <c r="O5062" s="28">
        <f>O4841+O4930+O5001+O5042</f>
        <v>0</v>
      </c>
      <c r="P5062" s="2"/>
      <c r="Q5062" s="28">
        <f>Q4841+Q4930+Q5001+Q5042</f>
        <v>446733</v>
      </c>
      <c r="R5062" s="2"/>
      <c r="U5062" s="2"/>
    </row>
    <row r="5063" spans="1:21" ht="11.85" customHeight="1" thickTop="1" x14ac:dyDescent="0.2">
      <c r="D5063" s="2"/>
      <c r="F5063" s="2"/>
      <c r="H5063" s="2"/>
      <c r="J5063" s="2"/>
      <c r="L5063" s="2"/>
      <c r="N5063" s="2"/>
      <c r="P5063" s="2"/>
    </row>
    <row r="5064" spans="1:21" ht="11.85" customHeight="1" thickBot="1" x14ac:dyDescent="0.25">
      <c r="A5064" s="3" t="s">
        <v>1972</v>
      </c>
      <c r="C5064" s="27">
        <f>C4774-C5062</f>
        <v>40446.799999999814</v>
      </c>
      <c r="D5064" s="2"/>
      <c r="E5064" s="27">
        <f>E4774-E5062</f>
        <v>10844.70000000007</v>
      </c>
      <c r="F5064" s="2"/>
      <c r="G5064" s="27">
        <f>G4774-G5062</f>
        <v>266654.1399999999</v>
      </c>
      <c r="H5064" s="2"/>
      <c r="I5064" s="27">
        <f>I4774-I5062</f>
        <v>-117750</v>
      </c>
      <c r="J5064" s="2"/>
      <c r="K5064" s="27">
        <f>K4774-K5062</f>
        <v>-568290</v>
      </c>
      <c r="L5064" s="2"/>
      <c r="M5064" s="27">
        <f>M4774-M5062</f>
        <v>-19133</v>
      </c>
      <c r="N5064" s="2"/>
      <c r="O5064" s="27">
        <f>O4774-O5062</f>
        <v>0</v>
      </c>
      <c r="P5064" s="2"/>
      <c r="Q5064" s="27">
        <f>Q4774-Q5062</f>
        <v>-19133</v>
      </c>
    </row>
    <row r="5065" spans="1:21" ht="11.85" customHeight="1" thickTop="1" x14ac:dyDescent="0.2">
      <c r="D5065" s="2"/>
      <c r="F5065" s="2"/>
      <c r="H5065" s="2"/>
      <c r="J5065" s="2"/>
      <c r="L5065" s="2"/>
      <c r="M5065" s="2"/>
      <c r="N5065" s="2"/>
      <c r="O5065" s="2"/>
      <c r="P5065" s="2"/>
      <c r="Q5065" s="2"/>
    </row>
    <row r="5066" spans="1:21" ht="11.85" customHeight="1" x14ac:dyDescent="0.2">
      <c r="D5066" s="2"/>
      <c r="F5066" s="2"/>
      <c r="H5066" s="2"/>
      <c r="J5066" s="2"/>
      <c r="L5066" s="2"/>
      <c r="M5066" s="2"/>
      <c r="N5066" s="2"/>
      <c r="O5066" s="2"/>
      <c r="P5066" s="2"/>
      <c r="Q5066" s="2"/>
    </row>
    <row r="5067" spans="1:21" ht="11.85" customHeight="1" x14ac:dyDescent="0.2">
      <c r="A5067" s="3" t="s">
        <v>1083</v>
      </c>
      <c r="D5067" s="2"/>
      <c r="F5067" s="2"/>
      <c r="H5067" s="2"/>
      <c r="J5067" s="2"/>
      <c r="L5067" s="2"/>
      <c r="M5067" s="2"/>
      <c r="N5067" s="2"/>
      <c r="O5067" s="2"/>
      <c r="P5067" s="2"/>
      <c r="Q5067" s="2"/>
    </row>
    <row r="5068" spans="1:21" ht="11.85" customHeight="1" thickBot="1" x14ac:dyDescent="0.25">
      <c r="A5068" s="3" t="s">
        <v>1973</v>
      </c>
      <c r="C5068" s="27">
        <f>C4697+C4774-C5062</f>
        <v>401910.83999999985</v>
      </c>
      <c r="D5068" s="2"/>
      <c r="E5068" s="27">
        <f>E4697+E4774-E5062</f>
        <v>412755.53999999992</v>
      </c>
      <c r="F5068" s="2"/>
      <c r="G5068" s="27">
        <f>G4697+G4774-G5062</f>
        <v>679409.67999999993</v>
      </c>
      <c r="H5068" s="2"/>
      <c r="I5068" s="27">
        <f>I4697+I4774-I5062</f>
        <v>561659.67999999993</v>
      </c>
      <c r="J5068" s="2"/>
      <c r="K5068" s="28">
        <f>K4697+K4774-K5062</f>
        <v>111119.6799999997</v>
      </c>
      <c r="L5068" s="2"/>
      <c r="M5068" s="27">
        <f>M4697+M4774-M5062</f>
        <v>91986.679999999702</v>
      </c>
      <c r="N5068" s="2"/>
      <c r="O5068" s="2"/>
      <c r="P5068" s="2"/>
      <c r="Q5068" s="27">
        <f>Q4697+Q4774-Q5062</f>
        <v>91986.679999999702</v>
      </c>
      <c r="U5068" s="54"/>
    </row>
    <row r="5069" spans="1:21" ht="11.85" customHeight="1" thickTop="1" x14ac:dyDescent="0.2"/>
    <row r="5070" spans="1:21" ht="11.85" customHeight="1" x14ac:dyDescent="0.2"/>
    <row r="5071" spans="1:21" ht="11.85" customHeight="1" x14ac:dyDescent="0.2"/>
    <row r="5072" spans="1:21" ht="11.85" customHeight="1" x14ac:dyDescent="0.2"/>
    <row r="5073" ht="11.85" customHeight="1" x14ac:dyDescent="0.2"/>
    <row r="5074" ht="11.85" customHeight="1" x14ac:dyDescent="0.2"/>
    <row r="5075" ht="11.85" customHeight="1" x14ac:dyDescent="0.2"/>
    <row r="5076" ht="11.85" customHeight="1" x14ac:dyDescent="0.2"/>
    <row r="5077" ht="11.85" customHeight="1" x14ac:dyDescent="0.2"/>
    <row r="5078" ht="11.85" customHeight="1" x14ac:dyDescent="0.2"/>
    <row r="5079" ht="11.85" customHeight="1" x14ac:dyDescent="0.2"/>
    <row r="5080" ht="11.85" customHeight="1" x14ac:dyDescent="0.2"/>
    <row r="5081" ht="11.85" customHeight="1" x14ac:dyDescent="0.2"/>
    <row r="5082" ht="11.85" customHeight="1" x14ac:dyDescent="0.2"/>
    <row r="5083" ht="11.85" customHeight="1" x14ac:dyDescent="0.2"/>
    <row r="5084" ht="11.85" customHeight="1" x14ac:dyDescent="0.2"/>
    <row r="5085" ht="11.85" customHeight="1" x14ac:dyDescent="0.2"/>
    <row r="5086" ht="11.85" customHeight="1" x14ac:dyDescent="0.2"/>
    <row r="5087" ht="11.85" customHeight="1" x14ac:dyDescent="0.2"/>
    <row r="5088" ht="11.85" customHeight="1" x14ac:dyDescent="0.2"/>
    <row r="5089" spans="1:34" ht="11.85" customHeight="1" x14ac:dyDescent="0.2"/>
    <row r="5090" spans="1:34" ht="11.85" customHeight="1" x14ac:dyDescent="0.2"/>
    <row r="5091" spans="1:34" ht="11.85" customHeight="1" x14ac:dyDescent="0.2"/>
    <row r="5092" spans="1:34" ht="11.85" customHeight="1" x14ac:dyDescent="0.2"/>
    <row r="5093" spans="1:34" ht="11.85" customHeight="1" x14ac:dyDescent="0.2"/>
    <row r="5094" spans="1:34" s="4" customFormat="1" ht="11.85" customHeight="1" x14ac:dyDescent="0.2">
      <c r="A5094" s="3"/>
      <c r="B5094" s="3"/>
      <c r="C5094" s="2"/>
      <c r="D5094" s="3"/>
      <c r="E5094" s="2"/>
      <c r="F5094" s="3"/>
      <c r="G5094" s="2"/>
      <c r="H5094" s="3"/>
      <c r="I5094" s="2"/>
      <c r="J5094" s="3"/>
      <c r="L5094" s="3"/>
      <c r="N5094" s="3"/>
      <c r="P5094" s="3"/>
      <c r="R5094" s="3"/>
      <c r="T5094" s="5"/>
      <c r="U5094" s="3"/>
      <c r="V5094" s="3"/>
      <c r="W5094" s="3"/>
      <c r="X5094" s="3"/>
      <c r="Y5094" s="3"/>
      <c r="Z5094" s="3"/>
      <c r="AA5094" s="3"/>
      <c r="AB5094" s="3"/>
      <c r="AC5094" s="3"/>
      <c r="AD5094" s="3"/>
      <c r="AE5094" s="3"/>
      <c r="AF5094" s="3"/>
      <c r="AG5094" s="3"/>
      <c r="AH5094" s="3"/>
    </row>
    <row r="5095" spans="1:34" s="4" customFormat="1" ht="11.85" customHeight="1" x14ac:dyDescent="0.2">
      <c r="A5095" s="3"/>
      <c r="B5095" s="3"/>
      <c r="C5095" s="2"/>
      <c r="D5095" s="3"/>
      <c r="E5095" s="2"/>
      <c r="F5095" s="3"/>
      <c r="G5095" s="2"/>
      <c r="H5095" s="3"/>
      <c r="I5095" s="2"/>
      <c r="J5095" s="3"/>
      <c r="L5095" s="3"/>
      <c r="N5095" s="3"/>
      <c r="P5095" s="3"/>
      <c r="R5095" s="3"/>
      <c r="T5095" s="5"/>
      <c r="U5095" s="3"/>
      <c r="V5095" s="3"/>
      <c r="W5095" s="3"/>
      <c r="X5095" s="3"/>
      <c r="Y5095" s="3"/>
      <c r="Z5095" s="3"/>
      <c r="AA5095" s="3"/>
      <c r="AB5095" s="3"/>
      <c r="AC5095" s="3"/>
      <c r="AD5095" s="3"/>
      <c r="AE5095" s="3"/>
      <c r="AF5095" s="3"/>
      <c r="AG5095" s="3"/>
      <c r="AH5095" s="3"/>
    </row>
    <row r="5096" spans="1:34" s="4" customFormat="1" ht="11.85" customHeight="1" x14ac:dyDescent="0.2">
      <c r="A5096" s="3"/>
      <c r="B5096" s="3"/>
      <c r="C5096" s="2"/>
      <c r="D5096" s="3"/>
      <c r="E5096" s="2"/>
      <c r="F5096" s="3"/>
      <c r="G5096" s="2"/>
      <c r="H5096" s="3"/>
      <c r="I5096" s="2"/>
      <c r="J5096" s="3"/>
      <c r="L5096" s="3"/>
      <c r="N5096" s="3"/>
      <c r="P5096" s="3"/>
      <c r="R5096" s="3"/>
      <c r="T5096" s="5"/>
      <c r="U5096" s="3"/>
      <c r="V5096" s="3"/>
      <c r="W5096" s="3"/>
      <c r="X5096" s="3"/>
      <c r="Y5096" s="3"/>
      <c r="Z5096" s="3"/>
      <c r="AA5096" s="3"/>
      <c r="AB5096" s="3"/>
      <c r="AC5096" s="3"/>
      <c r="AD5096" s="3"/>
      <c r="AE5096" s="3"/>
      <c r="AF5096" s="3"/>
      <c r="AG5096" s="3"/>
      <c r="AH5096" s="3"/>
    </row>
    <row r="5097" spans="1:34" s="4" customFormat="1" ht="11.85" customHeight="1" x14ac:dyDescent="0.2">
      <c r="A5097" s="3"/>
      <c r="B5097" s="3"/>
      <c r="C5097" s="2"/>
      <c r="D5097" s="3"/>
      <c r="E5097" s="2"/>
      <c r="F5097" s="3"/>
      <c r="G5097" s="2"/>
      <c r="H5097" s="3"/>
      <c r="I5097" s="2"/>
      <c r="J5097" s="3"/>
      <c r="L5097" s="3"/>
      <c r="N5097" s="3"/>
      <c r="P5097" s="3"/>
      <c r="R5097" s="3"/>
      <c r="T5097" s="5"/>
      <c r="U5097" s="3"/>
      <c r="V5097" s="3"/>
      <c r="W5097" s="3"/>
      <c r="X5097" s="3"/>
      <c r="Y5097" s="3"/>
      <c r="Z5097" s="3"/>
      <c r="AA5097" s="3"/>
      <c r="AB5097" s="3"/>
      <c r="AC5097" s="3"/>
      <c r="AD5097" s="3"/>
      <c r="AE5097" s="3"/>
      <c r="AF5097" s="3"/>
      <c r="AG5097" s="3"/>
      <c r="AH5097" s="3"/>
    </row>
    <row r="5098" spans="1:34" s="4" customFormat="1" ht="11.85" customHeight="1" x14ac:dyDescent="0.2">
      <c r="A5098" s="3"/>
      <c r="B5098" s="3"/>
      <c r="C5098" s="2"/>
      <c r="D5098" s="3"/>
      <c r="E5098" s="2"/>
      <c r="F5098" s="3"/>
      <c r="G5098" s="2"/>
      <c r="H5098" s="3"/>
      <c r="I5098" s="2"/>
      <c r="J5098" s="3"/>
      <c r="L5098" s="3"/>
      <c r="N5098" s="3"/>
      <c r="P5098" s="3"/>
      <c r="R5098" s="3"/>
      <c r="T5098" s="5"/>
      <c r="U5098" s="3"/>
      <c r="V5098" s="3"/>
      <c r="W5098" s="3"/>
      <c r="X5098" s="3"/>
      <c r="Y5098" s="3"/>
      <c r="Z5098" s="3"/>
      <c r="AA5098" s="3"/>
      <c r="AB5098" s="3"/>
      <c r="AC5098" s="3"/>
      <c r="AD5098" s="3"/>
      <c r="AE5098" s="3"/>
      <c r="AF5098" s="3"/>
      <c r="AG5098" s="3"/>
      <c r="AH5098" s="3"/>
    </row>
    <row r="5099" spans="1:34" s="4" customFormat="1" ht="11.85" customHeight="1" x14ac:dyDescent="0.2">
      <c r="A5099" s="3"/>
      <c r="B5099" s="3"/>
      <c r="C5099" s="2"/>
      <c r="D5099" s="3"/>
      <c r="E5099" s="2"/>
      <c r="F5099" s="3"/>
      <c r="G5099" s="2"/>
      <c r="H5099" s="3"/>
      <c r="I5099" s="2"/>
      <c r="J5099" s="3"/>
      <c r="L5099" s="3"/>
      <c r="N5099" s="3"/>
      <c r="P5099" s="3"/>
      <c r="R5099" s="3"/>
      <c r="T5099" s="5"/>
      <c r="U5099" s="3"/>
      <c r="V5099" s="3"/>
      <c r="W5099" s="3"/>
      <c r="X5099" s="3"/>
      <c r="Y5099" s="3"/>
      <c r="Z5099" s="3"/>
      <c r="AA5099" s="3"/>
      <c r="AB5099" s="3"/>
      <c r="AC5099" s="3"/>
      <c r="AD5099" s="3"/>
      <c r="AE5099" s="3"/>
      <c r="AF5099" s="3"/>
      <c r="AG5099" s="3"/>
      <c r="AH5099" s="3"/>
    </row>
    <row r="5100" spans="1:34" s="4" customFormat="1" ht="11.85" customHeight="1" x14ac:dyDescent="0.2">
      <c r="A5100" s="3"/>
      <c r="B5100" s="3"/>
      <c r="C5100" s="2"/>
      <c r="D5100" s="3"/>
      <c r="E5100" s="2"/>
      <c r="F5100" s="3"/>
      <c r="G5100" s="2"/>
      <c r="H5100" s="3"/>
      <c r="I5100" s="2"/>
      <c r="J5100" s="3"/>
      <c r="L5100" s="3"/>
      <c r="N5100" s="3"/>
      <c r="P5100" s="3"/>
      <c r="R5100" s="3"/>
      <c r="T5100" s="5"/>
      <c r="U5100" s="3"/>
      <c r="V5100" s="3"/>
      <c r="W5100" s="3"/>
      <c r="X5100" s="3"/>
      <c r="Y5100" s="3"/>
      <c r="Z5100" s="3"/>
      <c r="AA5100" s="3"/>
      <c r="AB5100" s="3"/>
      <c r="AC5100" s="3"/>
      <c r="AD5100" s="3"/>
      <c r="AE5100" s="3"/>
      <c r="AF5100" s="3"/>
      <c r="AG5100" s="3"/>
      <c r="AH5100" s="3"/>
    </row>
    <row r="5101" spans="1:34" s="4" customFormat="1" ht="11.85" customHeight="1" x14ac:dyDescent="0.2">
      <c r="A5101" s="3"/>
      <c r="B5101" s="3"/>
      <c r="C5101" s="2"/>
      <c r="D5101" s="3"/>
      <c r="E5101" s="2"/>
      <c r="F5101" s="3"/>
      <c r="G5101" s="2"/>
      <c r="H5101" s="3"/>
      <c r="I5101" s="2"/>
      <c r="J5101" s="3"/>
      <c r="L5101" s="3"/>
      <c r="N5101" s="3"/>
      <c r="P5101" s="3"/>
      <c r="R5101" s="3"/>
      <c r="T5101" s="5"/>
      <c r="U5101" s="3"/>
      <c r="V5101" s="3"/>
      <c r="W5101" s="3"/>
      <c r="X5101" s="3"/>
      <c r="Y5101" s="3"/>
      <c r="Z5101" s="3"/>
      <c r="AA5101" s="3"/>
      <c r="AB5101" s="3"/>
      <c r="AC5101" s="3"/>
      <c r="AD5101" s="3"/>
      <c r="AE5101" s="3"/>
      <c r="AF5101" s="3"/>
      <c r="AG5101" s="3"/>
      <c r="AH5101" s="3"/>
    </row>
    <row r="5102" spans="1:34" s="4" customFormat="1" ht="11.85" customHeight="1" x14ac:dyDescent="0.2">
      <c r="A5102" s="3"/>
      <c r="B5102" s="3"/>
      <c r="C5102" s="2"/>
      <c r="D5102" s="3"/>
      <c r="E5102" s="2"/>
      <c r="F5102" s="3"/>
      <c r="G5102" s="2"/>
      <c r="H5102" s="3"/>
      <c r="I5102" s="2"/>
      <c r="J5102" s="3"/>
      <c r="L5102" s="3"/>
      <c r="N5102" s="3"/>
      <c r="P5102" s="3"/>
      <c r="R5102" s="3"/>
      <c r="T5102" s="5"/>
      <c r="U5102" s="3"/>
      <c r="V5102" s="3"/>
      <c r="W5102" s="3"/>
      <c r="X5102" s="3"/>
      <c r="Y5102" s="3"/>
      <c r="Z5102" s="3"/>
      <c r="AA5102" s="3"/>
      <c r="AB5102" s="3"/>
      <c r="AC5102" s="3"/>
      <c r="AD5102" s="3"/>
      <c r="AE5102" s="3"/>
      <c r="AF5102" s="3"/>
      <c r="AG5102" s="3"/>
      <c r="AH5102" s="3"/>
    </row>
    <row r="5103" spans="1:34" s="4" customFormat="1" ht="11.85" customHeight="1" x14ac:dyDescent="0.2">
      <c r="A5103" s="3"/>
      <c r="B5103" s="3"/>
      <c r="C5103" s="2"/>
      <c r="D5103" s="3"/>
      <c r="E5103" s="2"/>
      <c r="F5103" s="3"/>
      <c r="G5103" s="2"/>
      <c r="H5103" s="3"/>
      <c r="I5103" s="2"/>
      <c r="J5103" s="3"/>
      <c r="L5103" s="3"/>
      <c r="N5103" s="3"/>
      <c r="P5103" s="3"/>
      <c r="R5103" s="3"/>
      <c r="T5103" s="5"/>
      <c r="U5103" s="3"/>
      <c r="V5103" s="3"/>
      <c r="W5103" s="3"/>
      <c r="X5103" s="3"/>
      <c r="Y5103" s="3"/>
      <c r="Z5103" s="3"/>
      <c r="AA5103" s="3"/>
      <c r="AB5103" s="3"/>
      <c r="AC5103" s="3"/>
      <c r="AD5103" s="3"/>
      <c r="AE5103" s="3"/>
      <c r="AF5103" s="3"/>
      <c r="AG5103" s="3"/>
      <c r="AH5103" s="3"/>
    </row>
    <row r="5104" spans="1:34" s="4" customFormat="1" ht="11.85" customHeight="1" x14ac:dyDescent="0.2">
      <c r="A5104" s="3"/>
      <c r="B5104" s="3"/>
      <c r="C5104" s="2"/>
      <c r="D5104" s="3"/>
      <c r="E5104" s="2"/>
      <c r="F5104" s="3"/>
      <c r="G5104" s="2"/>
      <c r="H5104" s="3"/>
      <c r="I5104" s="2"/>
      <c r="J5104" s="3"/>
      <c r="L5104" s="3"/>
      <c r="N5104" s="3"/>
      <c r="P5104" s="3"/>
      <c r="R5104" s="3"/>
      <c r="T5104" s="5"/>
      <c r="U5104" s="3"/>
      <c r="V5104" s="3"/>
      <c r="W5104" s="3"/>
      <c r="X5104" s="3"/>
      <c r="Y5104" s="3"/>
      <c r="Z5104" s="3"/>
      <c r="AA5104" s="3"/>
      <c r="AB5104" s="3"/>
      <c r="AC5104" s="3"/>
      <c r="AD5104" s="3"/>
      <c r="AE5104" s="3"/>
      <c r="AF5104" s="3"/>
      <c r="AG5104" s="3"/>
      <c r="AH5104" s="3"/>
    </row>
    <row r="5105" spans="1:34" s="4" customFormat="1" ht="11.85" customHeight="1" x14ac:dyDescent="0.2">
      <c r="A5105" s="3"/>
      <c r="B5105" s="3"/>
      <c r="C5105" s="2"/>
      <c r="D5105" s="3"/>
      <c r="E5105" s="2"/>
      <c r="F5105" s="3"/>
      <c r="G5105" s="2"/>
      <c r="H5105" s="3"/>
      <c r="I5105" s="2"/>
      <c r="J5105" s="3"/>
      <c r="L5105" s="3"/>
      <c r="N5105" s="3"/>
      <c r="P5105" s="3"/>
      <c r="R5105" s="3"/>
      <c r="T5105" s="5"/>
      <c r="U5105" s="3"/>
      <c r="V5105" s="3"/>
      <c r="W5105" s="3"/>
      <c r="X5105" s="3"/>
      <c r="Y5105" s="3"/>
      <c r="Z5105" s="3"/>
      <c r="AA5105" s="3"/>
      <c r="AB5105" s="3"/>
      <c r="AC5105" s="3"/>
      <c r="AD5105" s="3"/>
      <c r="AE5105" s="3"/>
      <c r="AF5105" s="3"/>
      <c r="AG5105" s="3"/>
      <c r="AH5105" s="3"/>
    </row>
    <row r="5106" spans="1:34" s="4" customFormat="1" ht="11.85" customHeight="1" x14ac:dyDescent="0.2">
      <c r="A5106" s="3"/>
      <c r="B5106" s="3"/>
      <c r="C5106" s="2"/>
      <c r="D5106" s="3"/>
      <c r="E5106" s="2"/>
      <c r="F5106" s="3"/>
      <c r="G5106" s="2"/>
      <c r="H5106" s="3"/>
      <c r="I5106" s="2"/>
      <c r="J5106" s="3"/>
      <c r="L5106" s="3"/>
      <c r="N5106" s="3"/>
      <c r="P5106" s="3"/>
      <c r="R5106" s="3"/>
      <c r="T5106" s="5"/>
      <c r="U5106" s="3"/>
      <c r="V5106" s="3"/>
      <c r="W5106" s="3"/>
      <c r="X5106" s="3"/>
      <c r="Y5106" s="3"/>
      <c r="Z5106" s="3"/>
      <c r="AA5106" s="3"/>
      <c r="AB5106" s="3"/>
      <c r="AC5106" s="3"/>
      <c r="AD5106" s="3"/>
      <c r="AE5106" s="3"/>
      <c r="AF5106" s="3"/>
      <c r="AG5106" s="3"/>
      <c r="AH5106" s="3"/>
    </row>
    <row r="5107" spans="1:34" s="4" customFormat="1" ht="11.85" customHeight="1" x14ac:dyDescent="0.2">
      <c r="A5107" s="3"/>
      <c r="B5107" s="3"/>
      <c r="C5107" s="2"/>
      <c r="D5107" s="3"/>
      <c r="E5107" s="2"/>
      <c r="F5107" s="3"/>
      <c r="G5107" s="2"/>
      <c r="H5107" s="3"/>
      <c r="I5107" s="2"/>
      <c r="J5107" s="3"/>
      <c r="L5107" s="3"/>
      <c r="N5107" s="3"/>
      <c r="P5107" s="3"/>
      <c r="R5107" s="3"/>
      <c r="T5107" s="5"/>
      <c r="U5107" s="3"/>
      <c r="V5107" s="3"/>
      <c r="W5107" s="3"/>
      <c r="X5107" s="3"/>
      <c r="Y5107" s="3"/>
      <c r="Z5107" s="3"/>
      <c r="AA5107" s="3"/>
      <c r="AB5107" s="3"/>
      <c r="AC5107" s="3"/>
      <c r="AD5107" s="3"/>
      <c r="AE5107" s="3"/>
      <c r="AF5107" s="3"/>
      <c r="AG5107" s="3"/>
      <c r="AH5107" s="3"/>
    </row>
    <row r="5108" spans="1:34" s="4" customFormat="1" ht="11.85" customHeight="1" x14ac:dyDescent="0.2">
      <c r="A5108" s="3"/>
      <c r="B5108" s="3"/>
      <c r="C5108" s="2"/>
      <c r="D5108" s="3"/>
      <c r="E5108" s="2"/>
      <c r="F5108" s="3"/>
      <c r="G5108" s="2"/>
      <c r="H5108" s="3"/>
      <c r="I5108" s="2"/>
      <c r="J5108" s="3"/>
      <c r="L5108" s="3"/>
      <c r="N5108" s="3"/>
      <c r="P5108" s="3"/>
      <c r="R5108" s="3"/>
      <c r="T5108" s="5"/>
      <c r="U5108" s="3"/>
      <c r="V5108" s="3"/>
      <c r="W5108" s="3"/>
      <c r="X5108" s="3"/>
      <c r="Y5108" s="3"/>
      <c r="Z5108" s="3"/>
      <c r="AA5108" s="3"/>
      <c r="AB5108" s="3"/>
      <c r="AC5108" s="3"/>
      <c r="AD5108" s="3"/>
      <c r="AE5108" s="3"/>
      <c r="AF5108" s="3"/>
      <c r="AG5108" s="3"/>
      <c r="AH5108" s="3"/>
    </row>
    <row r="5109" spans="1:34" s="4" customFormat="1" ht="11.25" customHeight="1" x14ac:dyDescent="0.2">
      <c r="A5109" s="1"/>
      <c r="B5109" s="1"/>
      <c r="C5109" s="2"/>
      <c r="D5109" s="3"/>
      <c r="E5109" s="2" t="str">
        <f>$E$1</f>
        <v>CITY OF BRADY</v>
      </c>
      <c r="F5109" s="3"/>
      <c r="G5109" s="2"/>
      <c r="H5109" s="3"/>
      <c r="I5109" s="2"/>
      <c r="J5109" s="3"/>
      <c r="L5109" s="3"/>
      <c r="N5109" s="3"/>
      <c r="P5109" s="3"/>
      <c r="R5109" s="3"/>
      <c r="T5109" s="5"/>
      <c r="U5109" s="3"/>
      <c r="V5109" s="3"/>
      <c r="W5109" s="3"/>
      <c r="X5109" s="3"/>
      <c r="Y5109" s="3"/>
      <c r="Z5109" s="3"/>
      <c r="AA5109" s="3"/>
      <c r="AB5109" s="3"/>
      <c r="AC5109" s="3"/>
      <c r="AD5109" s="3"/>
      <c r="AE5109" s="3"/>
      <c r="AF5109" s="3"/>
      <c r="AG5109" s="3"/>
      <c r="AH5109" s="3"/>
    </row>
    <row r="5110" spans="1:34" s="4" customFormat="1" ht="11.25" customHeight="1" x14ac:dyDescent="0.2">
      <c r="A5110" s="3"/>
      <c r="B5110" s="3"/>
      <c r="C5110" s="2"/>
      <c r="D5110" s="3"/>
      <c r="E5110" s="2" t="str">
        <f>$E$2</f>
        <v>BUDGET REPORT</v>
      </c>
      <c r="F5110" s="3"/>
      <c r="G5110" s="2"/>
      <c r="H5110" s="3"/>
      <c r="I5110" s="2"/>
      <c r="J5110" s="3"/>
      <c r="L5110" s="3"/>
      <c r="N5110" s="3"/>
      <c r="P5110" s="3"/>
      <c r="R5110" s="3"/>
      <c r="T5110" s="5"/>
      <c r="U5110" s="3"/>
      <c r="V5110" s="3"/>
      <c r="W5110" s="3"/>
      <c r="X5110" s="3"/>
      <c r="Y5110" s="3"/>
      <c r="Z5110" s="3"/>
      <c r="AA5110" s="3"/>
      <c r="AB5110" s="3"/>
      <c r="AC5110" s="3"/>
      <c r="AD5110" s="3"/>
      <c r="AE5110" s="3"/>
      <c r="AF5110" s="3"/>
      <c r="AG5110" s="3"/>
      <c r="AH5110" s="3"/>
    </row>
    <row r="5111" spans="1:34" s="4" customFormat="1" ht="11.25" customHeight="1" x14ac:dyDescent="0.2">
      <c r="A5111" s="3"/>
      <c r="B5111" s="3"/>
      <c r="C5111" s="2"/>
      <c r="D5111" s="3"/>
      <c r="E5111" s="2" t="str">
        <f>$E$3</f>
        <v>FISCAL YEAR 2019 - 2020</v>
      </c>
      <c r="F5111" s="3"/>
      <c r="G5111" s="2"/>
      <c r="H5111" s="3"/>
      <c r="I5111" s="2"/>
      <c r="J5111" s="3"/>
      <c r="L5111" s="3"/>
      <c r="N5111" s="3"/>
      <c r="P5111" s="3"/>
      <c r="R5111" s="3"/>
      <c r="T5111" s="5"/>
      <c r="U5111" s="3"/>
      <c r="V5111" s="3"/>
      <c r="W5111" s="3"/>
      <c r="X5111" s="3"/>
      <c r="Y5111" s="3"/>
      <c r="Z5111" s="3"/>
      <c r="AA5111" s="3"/>
      <c r="AB5111" s="3"/>
      <c r="AC5111" s="3"/>
      <c r="AD5111" s="3"/>
      <c r="AE5111" s="3"/>
      <c r="AF5111" s="3"/>
      <c r="AG5111" s="3"/>
      <c r="AH5111" s="3"/>
    </row>
    <row r="5112" spans="1:34" s="4" customFormat="1" ht="11.25" customHeight="1" x14ac:dyDescent="0.2">
      <c r="A5112" s="3" t="s">
        <v>1974</v>
      </c>
      <c r="B5112" s="3"/>
      <c r="C5112" s="2"/>
      <c r="D5112" s="3"/>
      <c r="E5112" s="2"/>
      <c r="F5112" s="3"/>
      <c r="G5112" s="2"/>
      <c r="H5112" s="3"/>
      <c r="I5112" s="2"/>
      <c r="J5112" s="3"/>
      <c r="L5112" s="3"/>
      <c r="N5112" s="3"/>
      <c r="P5112" s="3"/>
      <c r="R5112" s="3"/>
      <c r="T5112" s="5"/>
      <c r="U5112" s="3"/>
      <c r="V5112" s="3"/>
      <c r="W5112" s="3"/>
      <c r="X5112" s="3"/>
      <c r="Y5112" s="3"/>
      <c r="Z5112" s="3"/>
      <c r="AA5112" s="3"/>
      <c r="AB5112" s="3"/>
      <c r="AC5112" s="3"/>
      <c r="AD5112" s="3"/>
      <c r="AE5112" s="3"/>
      <c r="AF5112" s="3"/>
      <c r="AG5112" s="3"/>
      <c r="AH5112" s="3"/>
    </row>
    <row r="5113" spans="1:34" s="4" customFormat="1" ht="11.25" customHeight="1" x14ac:dyDescent="0.2">
      <c r="A5113" s="3"/>
      <c r="B5113" s="3"/>
      <c r="C5113" s="2"/>
      <c r="D5113" s="3"/>
      <c r="E5113" s="2"/>
      <c r="F5113" s="3"/>
      <c r="G5113" s="2"/>
      <c r="H5113" s="3"/>
      <c r="I5113" s="2"/>
      <c r="J5113" s="3"/>
      <c r="L5113" s="3"/>
      <c r="N5113" s="3"/>
      <c r="P5113" s="3"/>
      <c r="R5113" s="3"/>
      <c r="T5113" s="5"/>
      <c r="U5113" s="3"/>
      <c r="V5113" s="3"/>
      <c r="W5113" s="3"/>
      <c r="X5113" s="3"/>
      <c r="Y5113" s="3"/>
      <c r="Z5113" s="3"/>
      <c r="AA5113" s="3"/>
      <c r="AB5113" s="3"/>
      <c r="AC5113" s="3"/>
      <c r="AD5113" s="3"/>
      <c r="AE5113" s="3"/>
      <c r="AF5113" s="3"/>
      <c r="AG5113" s="3"/>
      <c r="AH5113" s="3"/>
    </row>
    <row r="5114" spans="1:34" s="4" customFormat="1" ht="11.25" customHeight="1" x14ac:dyDescent="0.2">
      <c r="A5114" s="3"/>
      <c r="B5114" s="3"/>
      <c r="C5114" s="2"/>
      <c r="D5114" s="3"/>
      <c r="E5114" s="2"/>
      <c r="F5114" s="3"/>
      <c r="G5114" s="2"/>
      <c r="H5114" s="3"/>
      <c r="I5114" s="55" t="str">
        <f>$I$6</f>
        <v>(----- 2018-2019 ------)</v>
      </c>
      <c r="J5114" s="55"/>
      <c r="K5114" s="55"/>
      <c r="L5114" s="6"/>
      <c r="M5114" s="55" t="str">
        <f>$M$6</f>
        <v>2019-2020</v>
      </c>
      <c r="N5114" s="55"/>
      <c r="O5114" s="55"/>
      <c r="P5114" s="55"/>
      <c r="Q5114" s="55"/>
      <c r="R5114" s="3"/>
      <c r="T5114" s="5"/>
      <c r="U5114" s="3"/>
      <c r="V5114" s="3"/>
      <c r="W5114" s="3"/>
      <c r="X5114" s="3"/>
      <c r="Y5114" s="3"/>
      <c r="Z5114" s="3"/>
      <c r="AA5114" s="3"/>
      <c r="AB5114" s="3"/>
      <c r="AC5114" s="3"/>
      <c r="AD5114" s="3"/>
      <c r="AE5114" s="3"/>
      <c r="AF5114" s="3"/>
      <c r="AG5114" s="3"/>
      <c r="AH5114" s="3"/>
    </row>
    <row r="5115" spans="1:34" s="4" customFormat="1" ht="11.25" customHeight="1" x14ac:dyDescent="0.2">
      <c r="A5115" s="3"/>
      <c r="B5115" s="3"/>
      <c r="C5115" s="7" t="str">
        <f>$C$7</f>
        <v>2015-2016</v>
      </c>
      <c r="D5115" s="6"/>
      <c r="E5115" s="7" t="str">
        <f>$E$7</f>
        <v>2016-2017</v>
      </c>
      <c r="F5115" s="6"/>
      <c r="G5115" s="7" t="str">
        <f>$G$7</f>
        <v>2017-2018</v>
      </c>
      <c r="H5115" s="6"/>
      <c r="I5115" s="7" t="s">
        <v>9</v>
      </c>
      <c r="J5115" s="6"/>
      <c r="K5115" s="8" t="str">
        <f>+$K$7</f>
        <v>PROJECTED</v>
      </c>
      <c r="L5115" s="6"/>
      <c r="M5115" s="8" t="str">
        <f>$M$7</f>
        <v>2019-2020</v>
      </c>
      <c r="N5115" s="6"/>
      <c r="O5115" s="8" t="str">
        <f>$O$7</f>
        <v>2019-2020</v>
      </c>
      <c r="P5115" s="6"/>
      <c r="Q5115" s="8" t="str">
        <f>$Q$7</f>
        <v>APPROVED</v>
      </c>
      <c r="R5115" s="3"/>
      <c r="T5115" s="5"/>
      <c r="U5115" s="3"/>
      <c r="V5115" s="3"/>
      <c r="W5115" s="3"/>
      <c r="X5115" s="3"/>
      <c r="Y5115" s="3"/>
      <c r="Z5115" s="3"/>
      <c r="AA5115" s="3"/>
      <c r="AB5115" s="3"/>
      <c r="AC5115" s="3"/>
      <c r="AD5115" s="3"/>
      <c r="AE5115" s="3"/>
      <c r="AF5115" s="3"/>
      <c r="AG5115" s="3"/>
      <c r="AH5115" s="3"/>
    </row>
    <row r="5116" spans="1:34" s="4" customFormat="1" ht="11.25" customHeight="1" x14ac:dyDescent="0.2">
      <c r="A5116" s="9"/>
      <c r="B5116" s="3"/>
      <c r="C5116" s="10" t="s">
        <v>12</v>
      </c>
      <c r="D5116" s="6"/>
      <c r="E5116" s="10" t="s">
        <v>12</v>
      </c>
      <c r="F5116" s="6"/>
      <c r="G5116" s="10" t="s">
        <v>12</v>
      </c>
      <c r="H5116" s="6"/>
      <c r="I5116" s="10" t="s">
        <v>13</v>
      </c>
      <c r="J5116" s="6"/>
      <c r="K5116" s="11" t="s">
        <v>13</v>
      </c>
      <c r="L5116" s="6"/>
      <c r="M5116" s="11" t="str">
        <f>$M$8</f>
        <v>BASE</v>
      </c>
      <c r="N5116" s="6"/>
      <c r="O5116" s="11" t="str">
        <f>$O$8</f>
        <v>SUPPLEMENTAL</v>
      </c>
      <c r="P5116" s="6"/>
      <c r="Q5116" s="11" t="str">
        <f>$Q$8</f>
        <v>BUDGET</v>
      </c>
      <c r="R5116" s="3"/>
      <c r="T5116" s="5"/>
      <c r="U5116" s="3"/>
      <c r="V5116" s="3"/>
      <c r="W5116" s="3"/>
      <c r="X5116" s="3"/>
      <c r="Y5116" s="3"/>
      <c r="Z5116" s="3"/>
      <c r="AA5116" s="3"/>
      <c r="AB5116" s="3"/>
      <c r="AC5116" s="3"/>
      <c r="AD5116" s="3"/>
      <c r="AE5116" s="3"/>
      <c r="AF5116" s="3"/>
      <c r="AG5116" s="3"/>
      <c r="AH5116" s="3"/>
    </row>
    <row r="5117" spans="1:34" s="4" customFormat="1" ht="11.25" customHeight="1" x14ac:dyDescent="0.2">
      <c r="A5117" s="3"/>
      <c r="B5117" s="3"/>
      <c r="C5117" s="2"/>
      <c r="D5117" s="3"/>
      <c r="E5117" s="2"/>
      <c r="F5117" s="3"/>
      <c r="G5117" s="2"/>
      <c r="H5117" s="3"/>
      <c r="I5117" s="2"/>
      <c r="J5117" s="3"/>
      <c r="L5117" s="3"/>
      <c r="N5117" s="3"/>
      <c r="P5117" s="3"/>
      <c r="R5117" s="3"/>
      <c r="T5117" s="5"/>
      <c r="U5117" s="3"/>
      <c r="V5117" s="3"/>
      <c r="W5117" s="3"/>
      <c r="X5117" s="3"/>
      <c r="Y5117" s="3"/>
      <c r="Z5117" s="3"/>
      <c r="AA5117" s="3"/>
      <c r="AB5117" s="3"/>
      <c r="AC5117" s="3"/>
      <c r="AD5117" s="3"/>
      <c r="AE5117" s="3"/>
      <c r="AF5117" s="3"/>
      <c r="AG5117" s="3"/>
      <c r="AH5117" s="3"/>
    </row>
    <row r="5118" spans="1:34" s="4" customFormat="1" ht="11.25" customHeight="1" x14ac:dyDescent="0.2">
      <c r="A5118" s="3" t="s">
        <v>16</v>
      </c>
      <c r="B5118" s="3"/>
      <c r="C5118" s="2"/>
      <c r="D5118" s="2"/>
      <c r="E5118" s="2"/>
      <c r="F5118" s="2"/>
      <c r="G5118" s="2"/>
      <c r="H5118" s="2"/>
      <c r="I5118" s="2"/>
      <c r="J5118" s="2"/>
      <c r="L5118" s="2"/>
      <c r="N5118" s="2"/>
      <c r="P5118" s="2"/>
      <c r="R5118" s="3"/>
      <c r="T5118" s="5"/>
      <c r="U5118" s="3"/>
      <c r="V5118" s="3"/>
      <c r="W5118" s="3"/>
      <c r="X5118" s="3"/>
      <c r="Y5118" s="3"/>
      <c r="Z5118" s="3"/>
      <c r="AA5118" s="3"/>
      <c r="AB5118" s="3"/>
      <c r="AC5118" s="3"/>
      <c r="AD5118" s="3"/>
      <c r="AE5118" s="3"/>
      <c r="AF5118" s="3"/>
      <c r="AG5118" s="3"/>
      <c r="AH5118" s="3"/>
    </row>
    <row r="5119" spans="1:34" s="4" customFormat="1" ht="11.25" customHeight="1" x14ac:dyDescent="0.2">
      <c r="A5119" s="3" t="s">
        <v>17</v>
      </c>
      <c r="B5119" s="3"/>
      <c r="C5119" s="2">
        <v>0</v>
      </c>
      <c r="D5119" s="2"/>
      <c r="E5119" s="2">
        <f>+C5214</f>
        <v>0</v>
      </c>
      <c r="F5119" s="2"/>
      <c r="G5119" s="2">
        <f>+E5214</f>
        <v>0</v>
      </c>
      <c r="H5119" s="2"/>
      <c r="I5119" s="2">
        <f>+G5214</f>
        <v>0</v>
      </c>
      <c r="J5119" s="2"/>
      <c r="K5119" s="4">
        <f>+I5119</f>
        <v>0</v>
      </c>
      <c r="L5119" s="2"/>
      <c r="M5119" s="2">
        <f>+K5214</f>
        <v>13990</v>
      </c>
      <c r="N5119" s="2"/>
      <c r="P5119" s="2"/>
      <c r="Q5119" s="4">
        <f>+M5119</f>
        <v>13990</v>
      </c>
      <c r="R5119" s="3"/>
      <c r="T5119" s="5"/>
      <c r="U5119" s="3"/>
      <c r="V5119" s="3"/>
      <c r="W5119" s="3"/>
      <c r="X5119" s="3"/>
      <c r="Y5119" s="3"/>
      <c r="Z5119" s="3"/>
      <c r="AA5119" s="3"/>
      <c r="AB5119" s="3"/>
      <c r="AC5119" s="3"/>
      <c r="AD5119" s="3"/>
      <c r="AE5119" s="3"/>
      <c r="AF5119" s="3"/>
      <c r="AG5119" s="3"/>
      <c r="AH5119" s="3"/>
    </row>
    <row r="5120" spans="1:34" s="4" customFormat="1" ht="11.25" customHeight="1" x14ac:dyDescent="0.2">
      <c r="A5120" s="3"/>
      <c r="B5120" s="3"/>
      <c r="C5120" s="2"/>
      <c r="D5120" s="2"/>
      <c r="E5120" s="2"/>
      <c r="F5120" s="2"/>
      <c r="G5120" s="2"/>
      <c r="H5120" s="2"/>
      <c r="I5120" s="2"/>
      <c r="J5120" s="2"/>
      <c r="L5120" s="2"/>
      <c r="N5120" s="2"/>
      <c r="P5120" s="2"/>
      <c r="R5120" s="3"/>
      <c r="T5120" s="5"/>
      <c r="U5120" s="3"/>
      <c r="V5120" s="3"/>
      <c r="W5120" s="3"/>
      <c r="X5120" s="3"/>
      <c r="Y5120" s="3"/>
      <c r="Z5120" s="3"/>
      <c r="AA5120" s="3"/>
      <c r="AB5120" s="3"/>
      <c r="AC5120" s="3"/>
      <c r="AD5120" s="3"/>
      <c r="AE5120" s="3"/>
      <c r="AF5120" s="3"/>
      <c r="AG5120" s="3"/>
      <c r="AH5120" s="3"/>
    </row>
    <row r="5121" spans="1:34" s="4" customFormat="1" ht="11.25" customHeight="1" x14ac:dyDescent="0.2">
      <c r="A5121" s="12" t="s">
        <v>18</v>
      </c>
      <c r="B5121" s="3"/>
      <c r="C5121" s="2"/>
      <c r="D5121" s="2"/>
      <c r="E5121" s="2"/>
      <c r="F5121" s="2"/>
      <c r="G5121" s="2"/>
      <c r="H5121" s="2"/>
      <c r="I5121" s="2"/>
      <c r="J5121" s="2"/>
      <c r="L5121" s="2"/>
      <c r="N5121" s="2"/>
      <c r="P5121" s="2"/>
      <c r="R5121" s="3"/>
      <c r="T5121" s="5"/>
      <c r="U5121" s="3"/>
      <c r="V5121" s="3"/>
      <c r="W5121" s="3"/>
      <c r="X5121" s="3"/>
      <c r="Y5121" s="3"/>
      <c r="Z5121" s="3"/>
      <c r="AA5121" s="3"/>
      <c r="AB5121" s="3"/>
      <c r="AC5121" s="3"/>
      <c r="AD5121" s="3"/>
      <c r="AE5121" s="3"/>
      <c r="AF5121" s="3"/>
      <c r="AG5121" s="3"/>
      <c r="AH5121" s="3"/>
    </row>
    <row r="5122" spans="1:34" s="4" customFormat="1" ht="11.25" customHeight="1" x14ac:dyDescent="0.2">
      <c r="A5122" s="3"/>
      <c r="B5122" s="3"/>
      <c r="C5122" s="2"/>
      <c r="D5122" s="2"/>
      <c r="E5122" s="2"/>
      <c r="F5122" s="2"/>
      <c r="G5122" s="2"/>
      <c r="H5122" s="2"/>
      <c r="I5122" s="2"/>
      <c r="J5122" s="2"/>
      <c r="L5122" s="2"/>
      <c r="N5122" s="2"/>
      <c r="P5122" s="2"/>
      <c r="R5122" s="3"/>
      <c r="T5122" s="5"/>
      <c r="U5122" s="3"/>
      <c r="V5122" s="3"/>
      <c r="W5122" s="3"/>
      <c r="X5122" s="3"/>
      <c r="Y5122" s="3"/>
      <c r="Z5122" s="3"/>
      <c r="AA5122" s="3"/>
      <c r="AB5122" s="3"/>
      <c r="AC5122" s="3"/>
      <c r="AD5122" s="3"/>
      <c r="AE5122" s="3"/>
      <c r="AF5122" s="3"/>
      <c r="AG5122" s="3"/>
      <c r="AH5122" s="3"/>
    </row>
    <row r="5123" spans="1:34" s="4" customFormat="1" ht="11.25" customHeight="1" x14ac:dyDescent="0.2">
      <c r="A5123" s="13" t="s">
        <v>1779</v>
      </c>
      <c r="B5123" s="3"/>
      <c r="C5123" s="2"/>
      <c r="D5123" s="2"/>
      <c r="E5123" s="2"/>
      <c r="F5123" s="2"/>
      <c r="G5123" s="2"/>
      <c r="H5123" s="2"/>
      <c r="I5123" s="2"/>
      <c r="J5123" s="2"/>
      <c r="L5123" s="2"/>
      <c r="N5123" s="2"/>
      <c r="P5123" s="2"/>
      <c r="R5123" s="3"/>
      <c r="T5123" s="5"/>
      <c r="U5123" s="3"/>
      <c r="V5123" s="3"/>
      <c r="W5123" s="3"/>
      <c r="X5123" s="3"/>
      <c r="Y5123" s="3"/>
      <c r="Z5123" s="3"/>
      <c r="AA5123" s="3"/>
      <c r="AB5123" s="3"/>
      <c r="AC5123" s="3"/>
      <c r="AD5123" s="3"/>
      <c r="AE5123" s="3"/>
      <c r="AF5123" s="3"/>
      <c r="AG5123" s="3"/>
      <c r="AH5123" s="3"/>
    </row>
    <row r="5124" spans="1:34" s="4" customFormat="1" ht="11.25" customHeight="1" x14ac:dyDescent="0.2">
      <c r="A5124" s="3" t="s">
        <v>1975</v>
      </c>
      <c r="B5124" s="3"/>
      <c r="C5124" s="2">
        <v>0</v>
      </c>
      <c r="D5124" s="2"/>
      <c r="E5124" s="2">
        <v>0</v>
      </c>
      <c r="F5124" s="2"/>
      <c r="G5124" s="2">
        <v>0</v>
      </c>
      <c r="H5124" s="2"/>
      <c r="I5124" s="2">
        <v>44000</v>
      </c>
      <c r="J5124" s="2"/>
      <c r="K5124" s="4">
        <v>44000</v>
      </c>
      <c r="L5124" s="2"/>
      <c r="M5124" s="4">
        <v>44000</v>
      </c>
      <c r="N5124" s="2"/>
      <c r="O5124" s="4">
        <v>0</v>
      </c>
      <c r="P5124" s="2"/>
      <c r="Q5124" s="4">
        <f>M5124+O5124</f>
        <v>44000</v>
      </c>
      <c r="R5124" s="3"/>
      <c r="T5124" s="5"/>
      <c r="U5124" s="3"/>
      <c r="V5124" s="3"/>
      <c r="W5124" s="3"/>
      <c r="X5124" s="3"/>
      <c r="Y5124" s="3"/>
      <c r="Z5124" s="3"/>
      <c r="AA5124" s="3"/>
      <c r="AB5124" s="3"/>
      <c r="AC5124" s="3"/>
      <c r="AD5124" s="3"/>
      <c r="AE5124" s="3"/>
      <c r="AF5124" s="3"/>
      <c r="AG5124" s="3"/>
      <c r="AH5124" s="3"/>
    </row>
    <row r="5125" spans="1:34" s="4" customFormat="1" ht="11.25" customHeight="1" x14ac:dyDescent="0.2">
      <c r="A5125" s="3" t="s">
        <v>1976</v>
      </c>
      <c r="B5125" s="3"/>
      <c r="C5125" s="2">
        <v>0</v>
      </c>
      <c r="D5125" s="2"/>
      <c r="E5125" s="2">
        <v>0</v>
      </c>
      <c r="F5125" s="2"/>
      <c r="G5125" s="2">
        <v>0</v>
      </c>
      <c r="H5125" s="2"/>
      <c r="I5125" s="2">
        <v>1000</v>
      </c>
      <c r="J5125" s="2"/>
      <c r="K5125" s="4">
        <v>1000</v>
      </c>
      <c r="L5125" s="2"/>
      <c r="M5125" s="4">
        <v>1000</v>
      </c>
      <c r="N5125" s="2"/>
      <c r="O5125" s="4">
        <v>0</v>
      </c>
      <c r="P5125" s="2"/>
      <c r="Q5125" s="4">
        <f>M5125+O5125</f>
        <v>1000</v>
      </c>
      <c r="R5125" s="3"/>
      <c r="T5125" s="5"/>
      <c r="U5125" s="3"/>
      <c r="V5125" s="3"/>
      <c r="W5125" s="3"/>
      <c r="X5125" s="3"/>
      <c r="Y5125" s="3"/>
      <c r="Z5125" s="3"/>
      <c r="AA5125" s="3"/>
      <c r="AB5125" s="3"/>
      <c r="AC5125" s="3"/>
      <c r="AD5125" s="3"/>
      <c r="AE5125" s="3"/>
      <c r="AF5125" s="3"/>
      <c r="AG5125" s="3"/>
      <c r="AH5125" s="3"/>
    </row>
    <row r="5126" spans="1:34" s="5" customFormat="1" ht="11.25" customHeight="1" x14ac:dyDescent="0.2">
      <c r="A5126" s="3" t="s">
        <v>1977</v>
      </c>
      <c r="B5126" s="3"/>
      <c r="C5126" s="2">
        <v>0</v>
      </c>
      <c r="D5126" s="2"/>
      <c r="E5126" s="2">
        <v>0</v>
      </c>
      <c r="F5126" s="2"/>
      <c r="G5126" s="2">
        <v>0</v>
      </c>
      <c r="H5126" s="2"/>
      <c r="I5126" s="2">
        <v>800</v>
      </c>
      <c r="J5126" s="2"/>
      <c r="K5126" s="4">
        <v>800</v>
      </c>
      <c r="L5126" s="2"/>
      <c r="M5126" s="4">
        <v>800</v>
      </c>
      <c r="N5126" s="2"/>
      <c r="O5126" s="4">
        <v>0</v>
      </c>
      <c r="P5126" s="2"/>
      <c r="Q5126" s="4">
        <f>M5126+O5126</f>
        <v>800</v>
      </c>
      <c r="R5126" s="3"/>
      <c r="S5126" s="4"/>
      <c r="U5126" s="3"/>
      <c r="V5126" s="3"/>
      <c r="W5126" s="3"/>
      <c r="X5126" s="3"/>
      <c r="Y5126" s="3"/>
      <c r="Z5126" s="3"/>
      <c r="AA5126" s="3"/>
      <c r="AB5126" s="3"/>
      <c r="AC5126" s="3"/>
      <c r="AD5126" s="3"/>
      <c r="AE5126" s="3"/>
      <c r="AF5126" s="3"/>
      <c r="AG5126" s="3"/>
      <c r="AH5126" s="3"/>
    </row>
    <row r="5127" spans="1:34" s="5" customFormat="1" ht="11.25" customHeight="1" x14ac:dyDescent="0.2">
      <c r="A5127" s="3" t="s">
        <v>1978</v>
      </c>
      <c r="B5127" s="3"/>
      <c r="C5127" s="15">
        <v>0</v>
      </c>
      <c r="D5127" s="2"/>
      <c r="E5127" s="15">
        <v>0</v>
      </c>
      <c r="F5127" s="2"/>
      <c r="G5127" s="15">
        <v>0</v>
      </c>
      <c r="H5127" s="2"/>
      <c r="I5127" s="15">
        <v>150</v>
      </c>
      <c r="J5127" s="2"/>
      <c r="K5127" s="16">
        <v>150</v>
      </c>
      <c r="L5127" s="2"/>
      <c r="M5127" s="16">
        <v>150</v>
      </c>
      <c r="N5127" s="2"/>
      <c r="O5127" s="16">
        <v>0</v>
      </c>
      <c r="P5127" s="2"/>
      <c r="Q5127" s="16">
        <f>M5127+O5127</f>
        <v>150</v>
      </c>
      <c r="R5127" s="3"/>
      <c r="S5127" s="4"/>
      <c r="U5127" s="3"/>
      <c r="V5127" s="3"/>
      <c r="W5127" s="3"/>
      <c r="X5127" s="3"/>
      <c r="Y5127" s="3"/>
      <c r="Z5127" s="3"/>
      <c r="AA5127" s="3"/>
      <c r="AB5127" s="3"/>
      <c r="AC5127" s="3"/>
      <c r="AD5127" s="3"/>
      <c r="AE5127" s="3"/>
      <c r="AF5127" s="3"/>
      <c r="AG5127" s="3"/>
      <c r="AH5127" s="3"/>
    </row>
    <row r="5128" spans="1:34" s="5" customFormat="1" ht="11.25" customHeight="1" x14ac:dyDescent="0.2">
      <c r="A5128" s="3" t="s">
        <v>1120</v>
      </c>
      <c r="B5128" s="3"/>
      <c r="C5128" s="2">
        <f>SUM(C5124:C5127)</f>
        <v>0</v>
      </c>
      <c r="D5128" s="2"/>
      <c r="E5128" s="2">
        <f>SUM(E5124:E5127)</f>
        <v>0</v>
      </c>
      <c r="F5128" s="2"/>
      <c r="G5128" s="2">
        <f>SUM(G5124:G5127)</f>
        <v>0</v>
      </c>
      <c r="H5128" s="2"/>
      <c r="I5128" s="2">
        <f>SUM(I5124:I5127)</f>
        <v>45950</v>
      </c>
      <c r="J5128" s="2"/>
      <c r="K5128" s="4">
        <f>SUM(K5124:K5127)</f>
        <v>45950</v>
      </c>
      <c r="L5128" s="2"/>
      <c r="M5128" s="4">
        <f>SUM(M5124:M5127)</f>
        <v>45950</v>
      </c>
      <c r="N5128" s="2"/>
      <c r="O5128" s="4">
        <f>SUM(O5124:O5127)</f>
        <v>0</v>
      </c>
      <c r="P5128" s="2"/>
      <c r="Q5128" s="4">
        <f>SUM(Q5124:Q5127)</f>
        <v>45950</v>
      </c>
      <c r="R5128" s="3"/>
      <c r="S5128" s="4"/>
      <c r="U5128" s="3"/>
      <c r="V5128" s="3"/>
      <c r="W5128" s="3"/>
      <c r="X5128" s="3"/>
      <c r="Y5128" s="3"/>
      <c r="Z5128" s="3"/>
      <c r="AA5128" s="3"/>
      <c r="AB5128" s="3"/>
      <c r="AC5128" s="3"/>
      <c r="AD5128" s="3"/>
      <c r="AE5128" s="3"/>
      <c r="AF5128" s="3"/>
      <c r="AG5128" s="3"/>
      <c r="AH5128" s="3"/>
    </row>
    <row r="5129" spans="1:34" s="5" customFormat="1" ht="11.25" customHeight="1" x14ac:dyDescent="0.2">
      <c r="A5129" s="3"/>
      <c r="B5129" s="3"/>
      <c r="C5129" s="2"/>
      <c r="D5129" s="2"/>
      <c r="E5129" s="2"/>
      <c r="F5129" s="2"/>
      <c r="G5129" s="2"/>
      <c r="H5129" s="2"/>
      <c r="I5129" s="2"/>
      <c r="J5129" s="2"/>
      <c r="K5129" s="4"/>
      <c r="L5129" s="2"/>
      <c r="M5129" s="4"/>
      <c r="N5129" s="2"/>
      <c r="O5129" s="4"/>
      <c r="P5129" s="2"/>
      <c r="Q5129" s="4"/>
      <c r="R5129" s="3"/>
      <c r="S5129" s="4"/>
      <c r="U5129" s="3"/>
      <c r="V5129" s="3"/>
      <c r="W5129" s="3"/>
      <c r="X5129" s="3"/>
      <c r="Y5129" s="3"/>
      <c r="Z5129" s="3"/>
      <c r="AA5129" s="3"/>
      <c r="AB5129" s="3"/>
      <c r="AC5129" s="3"/>
      <c r="AD5129" s="3"/>
      <c r="AE5129" s="3"/>
      <c r="AF5129" s="3"/>
      <c r="AG5129" s="3"/>
      <c r="AH5129" s="3"/>
    </row>
    <row r="5130" spans="1:34" s="5" customFormat="1" ht="11.85" customHeight="1" x14ac:dyDescent="0.2">
      <c r="A5130" s="13" t="s">
        <v>228</v>
      </c>
      <c r="B5130" s="3"/>
      <c r="C5130" s="2"/>
      <c r="D5130" s="2"/>
      <c r="E5130" s="2"/>
      <c r="F5130" s="2"/>
      <c r="G5130" s="2"/>
      <c r="H5130" s="2"/>
      <c r="I5130" s="2"/>
      <c r="J5130" s="2"/>
      <c r="K5130" s="4"/>
      <c r="L5130" s="2"/>
      <c r="M5130" s="4"/>
      <c r="N5130" s="2"/>
      <c r="O5130" s="4"/>
      <c r="P5130" s="2"/>
      <c r="Q5130" s="4"/>
      <c r="R5130" s="3"/>
      <c r="S5130" s="4"/>
      <c r="U5130" s="3"/>
      <c r="V5130" s="3"/>
      <c r="W5130" s="3"/>
      <c r="X5130" s="3"/>
      <c r="Y5130" s="3"/>
      <c r="Z5130" s="3"/>
      <c r="AA5130" s="3"/>
      <c r="AB5130" s="3"/>
      <c r="AC5130" s="3"/>
      <c r="AD5130" s="3"/>
      <c r="AE5130" s="3"/>
      <c r="AF5130" s="3"/>
      <c r="AG5130" s="3"/>
      <c r="AH5130" s="3"/>
    </row>
    <row r="5131" spans="1:34" s="5" customFormat="1" ht="11.85" customHeight="1" x14ac:dyDescent="0.2">
      <c r="A5131" s="3" t="s">
        <v>1979</v>
      </c>
      <c r="B5131" s="3"/>
      <c r="C5131" s="15">
        <v>0</v>
      </c>
      <c r="D5131" s="2"/>
      <c r="E5131" s="15">
        <v>0</v>
      </c>
      <c r="F5131" s="2"/>
      <c r="G5131" s="15">
        <v>0</v>
      </c>
      <c r="H5131" s="2"/>
      <c r="I5131" s="15">
        <v>60150</v>
      </c>
      <c r="J5131" s="2"/>
      <c r="K5131" s="16">
        <v>60150</v>
      </c>
      <c r="L5131" s="2"/>
      <c r="M5131" s="16">
        <v>0</v>
      </c>
      <c r="N5131" s="2"/>
      <c r="O5131" s="16">
        <v>0</v>
      </c>
      <c r="P5131" s="2"/>
      <c r="Q5131" s="16">
        <f>+M5131+O5131</f>
        <v>0</v>
      </c>
      <c r="R5131" s="3"/>
      <c r="S5131" s="4"/>
      <c r="U5131" s="3"/>
      <c r="V5131" s="3"/>
      <c r="W5131" s="3"/>
      <c r="X5131" s="3"/>
      <c r="Y5131" s="3"/>
      <c r="Z5131" s="3"/>
      <c r="AA5131" s="3"/>
      <c r="AB5131" s="3"/>
      <c r="AC5131" s="3"/>
      <c r="AD5131" s="3"/>
      <c r="AE5131" s="3"/>
      <c r="AF5131" s="3"/>
      <c r="AG5131" s="3"/>
      <c r="AH5131" s="3"/>
    </row>
    <row r="5132" spans="1:34" s="5" customFormat="1" ht="11.85" customHeight="1" x14ac:dyDescent="0.2">
      <c r="A5132" s="3" t="s">
        <v>242</v>
      </c>
      <c r="B5132" s="3"/>
      <c r="C5132" s="2">
        <f>SUM(C5131:C5131)</f>
        <v>0</v>
      </c>
      <c r="D5132" s="2"/>
      <c r="E5132" s="2">
        <f>SUM(E5131:E5131)</f>
        <v>0</v>
      </c>
      <c r="F5132" s="2"/>
      <c r="G5132" s="2">
        <f>SUM(G5131:G5131)</f>
        <v>0</v>
      </c>
      <c r="H5132" s="2"/>
      <c r="I5132" s="2">
        <f>SUM(I5131:I5131)</f>
        <v>60150</v>
      </c>
      <c r="J5132" s="2"/>
      <c r="K5132" s="4">
        <f>SUM(K5131:K5131)</f>
        <v>60150</v>
      </c>
      <c r="L5132" s="2"/>
      <c r="M5132" s="4">
        <f>SUM(M5131:M5131)</f>
        <v>0</v>
      </c>
      <c r="N5132" s="2"/>
      <c r="O5132" s="4">
        <f>SUM(O5131:O5131)</f>
        <v>0</v>
      </c>
      <c r="P5132" s="2"/>
      <c r="Q5132" s="4">
        <f>SUM(Q5131:Q5131)</f>
        <v>0</v>
      </c>
      <c r="R5132" s="3"/>
      <c r="S5132" s="4"/>
      <c r="U5132" s="3"/>
      <c r="V5132" s="3"/>
      <c r="W5132" s="3"/>
      <c r="X5132" s="3"/>
      <c r="Y5132" s="3"/>
      <c r="Z5132" s="3"/>
      <c r="AA5132" s="3"/>
      <c r="AB5132" s="3"/>
      <c r="AC5132" s="3"/>
      <c r="AD5132" s="3"/>
      <c r="AE5132" s="3"/>
      <c r="AF5132" s="3"/>
      <c r="AG5132" s="3"/>
      <c r="AH5132" s="3"/>
    </row>
    <row r="5133" spans="1:34" s="5" customFormat="1" ht="11.85" customHeight="1" x14ac:dyDescent="0.2">
      <c r="A5133" s="3"/>
      <c r="B5133" s="3"/>
      <c r="C5133" s="2"/>
      <c r="D5133" s="3"/>
      <c r="E5133" s="2"/>
      <c r="F5133" s="3"/>
      <c r="G5133" s="2"/>
      <c r="H5133" s="3"/>
      <c r="I5133" s="2"/>
      <c r="J5133" s="3"/>
      <c r="K5133" s="4"/>
      <c r="L5133" s="3"/>
      <c r="M5133" s="4"/>
      <c r="N5133" s="3"/>
      <c r="O5133" s="4"/>
      <c r="P5133" s="3"/>
      <c r="Q5133" s="4"/>
      <c r="R5133" s="3"/>
      <c r="S5133" s="4"/>
      <c r="U5133" s="3"/>
      <c r="V5133" s="3"/>
      <c r="W5133" s="3"/>
      <c r="X5133" s="3"/>
      <c r="Y5133" s="3"/>
      <c r="Z5133" s="3"/>
      <c r="AA5133" s="3"/>
      <c r="AB5133" s="3"/>
      <c r="AC5133" s="3"/>
      <c r="AD5133" s="3"/>
      <c r="AE5133" s="3"/>
      <c r="AF5133" s="3"/>
      <c r="AG5133" s="3"/>
      <c r="AH5133" s="3"/>
    </row>
    <row r="5134" spans="1:34" s="5" customFormat="1" ht="11.25" customHeight="1" thickBot="1" x14ac:dyDescent="0.25">
      <c r="A5134" s="3" t="s">
        <v>254</v>
      </c>
      <c r="B5134" s="3"/>
      <c r="C5134" s="27">
        <f>C5128+C5132</f>
        <v>0</v>
      </c>
      <c r="D5134" s="2"/>
      <c r="E5134" s="27">
        <f>E5128+E5132</f>
        <v>0</v>
      </c>
      <c r="F5134" s="2"/>
      <c r="G5134" s="27">
        <f>G5128+G5132</f>
        <v>0</v>
      </c>
      <c r="H5134" s="2"/>
      <c r="I5134" s="27">
        <f>I5128+I5132</f>
        <v>106100</v>
      </c>
      <c r="J5134" s="2"/>
      <c r="K5134" s="28">
        <f>K5128+K5132</f>
        <v>106100</v>
      </c>
      <c r="L5134" s="2"/>
      <c r="M5134" s="28">
        <f>M5128+M5132</f>
        <v>45950</v>
      </c>
      <c r="N5134" s="2"/>
      <c r="O5134" s="28">
        <f>O5128+O5132</f>
        <v>0</v>
      </c>
      <c r="P5134" s="2"/>
      <c r="Q5134" s="28">
        <f>Q5128+Q5132</f>
        <v>45950</v>
      </c>
      <c r="R5134" s="3"/>
      <c r="S5134" s="4"/>
      <c r="U5134" s="3"/>
      <c r="V5134" s="3"/>
      <c r="W5134" s="3"/>
      <c r="X5134" s="3"/>
      <c r="Y5134" s="3"/>
      <c r="Z5134" s="3"/>
      <c r="AA5134" s="3"/>
      <c r="AB5134" s="3"/>
      <c r="AC5134" s="3"/>
      <c r="AD5134" s="3"/>
      <c r="AE5134" s="3"/>
      <c r="AF5134" s="3"/>
      <c r="AG5134" s="3"/>
      <c r="AH5134" s="3"/>
    </row>
    <row r="5135" spans="1:34" s="5" customFormat="1" ht="11.25" customHeight="1" thickTop="1" x14ac:dyDescent="0.2">
      <c r="A5135" s="3"/>
      <c r="B5135" s="3"/>
      <c r="C5135" s="2"/>
      <c r="D5135" s="2"/>
      <c r="E5135" s="2"/>
      <c r="F5135" s="2"/>
      <c r="G5135" s="2"/>
      <c r="H5135" s="2"/>
      <c r="I5135" s="2"/>
      <c r="J5135" s="2"/>
      <c r="K5135" s="4"/>
      <c r="L5135" s="2"/>
      <c r="M5135" s="4"/>
      <c r="N5135" s="2"/>
      <c r="O5135" s="4"/>
      <c r="P5135" s="2"/>
      <c r="Q5135" s="4"/>
      <c r="R5135" s="3"/>
      <c r="S5135" s="4"/>
      <c r="U5135" s="3"/>
      <c r="V5135" s="3"/>
      <c r="W5135" s="3"/>
      <c r="X5135" s="3"/>
      <c r="Y5135" s="3"/>
      <c r="Z5135" s="3"/>
      <c r="AA5135" s="3"/>
      <c r="AB5135" s="3"/>
      <c r="AC5135" s="3"/>
      <c r="AD5135" s="3"/>
      <c r="AE5135" s="3"/>
      <c r="AF5135" s="3"/>
      <c r="AG5135" s="3"/>
      <c r="AH5135" s="3"/>
    </row>
    <row r="5136" spans="1:34" s="5" customFormat="1" ht="11.25" customHeight="1" x14ac:dyDescent="0.2">
      <c r="A5136" s="3"/>
      <c r="B5136" s="3"/>
      <c r="C5136" s="2"/>
      <c r="D5136" s="2"/>
      <c r="E5136" s="2"/>
      <c r="F5136" s="2"/>
      <c r="G5136" s="2"/>
      <c r="H5136" s="2"/>
      <c r="I5136" s="2"/>
      <c r="J5136" s="2"/>
      <c r="K5136" s="4"/>
      <c r="L5136" s="2"/>
      <c r="M5136" s="4"/>
      <c r="N5136" s="2"/>
      <c r="O5136" s="4"/>
      <c r="P5136" s="2"/>
      <c r="Q5136" s="4"/>
      <c r="R5136" s="3"/>
      <c r="S5136" s="4"/>
      <c r="U5136" s="3"/>
      <c r="V5136" s="3"/>
      <c r="W5136" s="3"/>
      <c r="X5136" s="3"/>
      <c r="Y5136" s="3"/>
      <c r="Z5136" s="3"/>
      <c r="AA5136" s="3"/>
      <c r="AB5136" s="3"/>
      <c r="AC5136" s="3"/>
      <c r="AD5136" s="3"/>
      <c r="AE5136" s="3"/>
      <c r="AF5136" s="3"/>
      <c r="AG5136" s="3"/>
      <c r="AH5136" s="3"/>
    </row>
    <row r="5137" spans="1:34" s="5" customFormat="1" ht="11.25" customHeight="1" x14ac:dyDescent="0.2">
      <c r="A5137" s="3" t="s">
        <v>255</v>
      </c>
      <c r="B5137" s="3"/>
      <c r="C5137" s="2">
        <f>C5119+C5134</f>
        <v>0</v>
      </c>
      <c r="D5137" s="2"/>
      <c r="E5137" s="2">
        <f>E5119+E5134</f>
        <v>0</v>
      </c>
      <c r="F5137" s="2"/>
      <c r="G5137" s="2">
        <f>G5119+G5134</f>
        <v>0</v>
      </c>
      <c r="H5137" s="2"/>
      <c r="I5137" s="2">
        <f>I5119+I5134</f>
        <v>106100</v>
      </c>
      <c r="J5137" s="2"/>
      <c r="K5137" s="4">
        <f>K5119+K5134</f>
        <v>106100</v>
      </c>
      <c r="L5137" s="2"/>
      <c r="M5137" s="4">
        <f>M5119+M5134</f>
        <v>59940</v>
      </c>
      <c r="N5137" s="2"/>
      <c r="O5137" s="4"/>
      <c r="P5137" s="2"/>
      <c r="Q5137" s="4">
        <f>Q5119+Q5134</f>
        <v>59940</v>
      </c>
      <c r="R5137" s="3"/>
      <c r="S5137" s="4"/>
      <c r="U5137" s="3"/>
      <c r="V5137" s="3"/>
      <c r="W5137" s="3"/>
      <c r="X5137" s="3"/>
      <c r="Y5137" s="3"/>
      <c r="Z5137" s="3"/>
      <c r="AA5137" s="3"/>
      <c r="AB5137" s="3"/>
      <c r="AC5137" s="3"/>
      <c r="AD5137" s="3"/>
      <c r="AE5137" s="3"/>
      <c r="AF5137" s="3"/>
      <c r="AG5137" s="3"/>
      <c r="AH5137" s="3"/>
    </row>
    <row r="5138" spans="1:34" s="5" customFormat="1" ht="11.25" customHeight="1" x14ac:dyDescent="0.2">
      <c r="A5138" s="3"/>
      <c r="B5138" s="3"/>
      <c r="C5138" s="2"/>
      <c r="D5138" s="3"/>
      <c r="E5138" s="2"/>
      <c r="F5138" s="3"/>
      <c r="G5138" s="2"/>
      <c r="H5138" s="3"/>
      <c r="I5138" s="2"/>
      <c r="J5138" s="3"/>
      <c r="K5138" s="4"/>
      <c r="L5138" s="3"/>
      <c r="M5138" s="4"/>
      <c r="N5138" s="3"/>
      <c r="O5138" s="4"/>
      <c r="P5138" s="3"/>
      <c r="Q5138" s="4"/>
      <c r="R5138" s="3"/>
      <c r="S5138" s="4"/>
      <c r="U5138" s="3"/>
      <c r="V5138" s="3"/>
      <c r="W5138" s="3"/>
      <c r="X5138" s="3"/>
      <c r="Y5138" s="3"/>
      <c r="Z5138" s="3"/>
      <c r="AA5138" s="3"/>
      <c r="AB5138" s="3"/>
      <c r="AC5138" s="3"/>
      <c r="AD5138" s="3"/>
      <c r="AE5138" s="3"/>
      <c r="AF5138" s="3"/>
      <c r="AG5138" s="3"/>
      <c r="AH5138" s="3"/>
    </row>
    <row r="5139" spans="1:34" s="5" customFormat="1" ht="11.85" customHeight="1" x14ac:dyDescent="0.2">
      <c r="A5139" s="3"/>
      <c r="B5139" s="3"/>
      <c r="C5139" s="2"/>
      <c r="D5139" s="3"/>
      <c r="E5139" s="2"/>
      <c r="F5139" s="3"/>
      <c r="G5139" s="2"/>
      <c r="H5139" s="3"/>
      <c r="I5139" s="2"/>
      <c r="J5139" s="3"/>
      <c r="K5139" s="4"/>
      <c r="L5139" s="3"/>
      <c r="M5139" s="4"/>
      <c r="N5139" s="3"/>
      <c r="O5139" s="4"/>
      <c r="P5139" s="3"/>
      <c r="Q5139" s="4"/>
      <c r="R5139" s="3"/>
      <c r="S5139" s="4"/>
      <c r="U5139" s="3"/>
      <c r="V5139" s="3"/>
      <c r="W5139" s="3"/>
      <c r="X5139" s="3"/>
      <c r="Y5139" s="3"/>
      <c r="Z5139" s="3"/>
      <c r="AA5139" s="3"/>
      <c r="AB5139" s="3"/>
      <c r="AC5139" s="3"/>
      <c r="AD5139" s="3"/>
      <c r="AE5139" s="3"/>
      <c r="AF5139" s="3"/>
      <c r="AG5139" s="3"/>
      <c r="AH5139" s="3"/>
    </row>
    <row r="5140" spans="1:34" s="5" customFormat="1" ht="11.85" customHeight="1" x14ac:dyDescent="0.2">
      <c r="A5140" s="3"/>
      <c r="B5140" s="3"/>
      <c r="C5140" s="2"/>
      <c r="D5140" s="3"/>
      <c r="E5140" s="2"/>
      <c r="F5140" s="3"/>
      <c r="G5140" s="2"/>
      <c r="H5140" s="3"/>
      <c r="I5140" s="2"/>
      <c r="J5140" s="3"/>
      <c r="K5140" s="4"/>
      <c r="L5140" s="3"/>
      <c r="M5140" s="4"/>
      <c r="N5140" s="3"/>
      <c r="O5140" s="4"/>
      <c r="P5140" s="3"/>
      <c r="Q5140" s="4"/>
      <c r="R5140" s="3"/>
      <c r="S5140" s="4"/>
      <c r="U5140" s="3"/>
      <c r="V5140" s="3"/>
      <c r="W5140" s="3"/>
      <c r="X5140" s="3"/>
      <c r="Y5140" s="3"/>
      <c r="Z5140" s="3"/>
      <c r="AA5140" s="3"/>
      <c r="AB5140" s="3"/>
      <c r="AC5140" s="3"/>
      <c r="AD5140" s="3"/>
      <c r="AE5140" s="3"/>
      <c r="AF5140" s="3"/>
      <c r="AG5140" s="3"/>
      <c r="AH5140" s="3"/>
    </row>
    <row r="5141" spans="1:34" s="5" customFormat="1" ht="11.85" customHeight="1" x14ac:dyDescent="0.2">
      <c r="A5141" s="3"/>
      <c r="B5141" s="3"/>
      <c r="C5141" s="2"/>
      <c r="D5141" s="3"/>
      <c r="E5141" s="2"/>
      <c r="F5141" s="3"/>
      <c r="G5141" s="2"/>
      <c r="H5141" s="3"/>
      <c r="I5141" s="2"/>
      <c r="J5141" s="3"/>
      <c r="K5141" s="4"/>
      <c r="L5141" s="3"/>
      <c r="M5141" s="4"/>
      <c r="N5141" s="3"/>
      <c r="O5141" s="4"/>
      <c r="P5141" s="3"/>
      <c r="Q5141" s="4"/>
      <c r="R5141" s="3"/>
      <c r="S5141" s="4"/>
      <c r="U5141" s="3"/>
      <c r="V5141" s="3"/>
      <c r="W5141" s="3"/>
      <c r="X5141" s="3"/>
      <c r="Y5141" s="3"/>
      <c r="Z5141" s="3"/>
      <c r="AA5141" s="3"/>
      <c r="AB5141" s="3"/>
      <c r="AC5141" s="3"/>
      <c r="AD5141" s="3"/>
      <c r="AE5141" s="3"/>
      <c r="AF5141" s="3"/>
      <c r="AG5141" s="3"/>
      <c r="AH5141" s="3"/>
    </row>
    <row r="5142" spans="1:34" s="4" customFormat="1" ht="11.85" customHeight="1" x14ac:dyDescent="0.2">
      <c r="A5142" s="3"/>
      <c r="B5142" s="3"/>
      <c r="C5142" s="2"/>
      <c r="D5142" s="3"/>
      <c r="E5142" s="2"/>
      <c r="F5142" s="3"/>
      <c r="G5142" s="2"/>
      <c r="H5142" s="3"/>
      <c r="I5142" s="2"/>
      <c r="J5142" s="3"/>
      <c r="L5142" s="3"/>
      <c r="N5142" s="3"/>
      <c r="P5142" s="3"/>
      <c r="R5142" s="3"/>
      <c r="T5142" s="5"/>
      <c r="U5142" s="3"/>
      <c r="V5142" s="3"/>
      <c r="W5142" s="3"/>
      <c r="X5142" s="3"/>
      <c r="Y5142" s="3"/>
      <c r="Z5142" s="3"/>
      <c r="AA5142" s="3"/>
      <c r="AB5142" s="3"/>
      <c r="AC5142" s="3"/>
      <c r="AD5142" s="3"/>
      <c r="AE5142" s="3"/>
      <c r="AF5142" s="3"/>
      <c r="AG5142" s="3"/>
      <c r="AH5142" s="3"/>
    </row>
    <row r="5143" spans="1:34" s="4" customFormat="1" ht="11.85" customHeight="1" x14ac:dyDescent="0.2">
      <c r="A5143" s="3"/>
      <c r="B5143" s="3"/>
      <c r="C5143" s="2"/>
      <c r="D5143" s="3"/>
      <c r="E5143" s="2"/>
      <c r="F5143" s="3"/>
      <c r="G5143" s="2"/>
      <c r="H5143" s="3"/>
      <c r="I5143" s="2"/>
      <c r="J5143" s="3"/>
      <c r="L5143" s="3"/>
      <c r="N5143" s="3"/>
      <c r="P5143" s="3"/>
      <c r="R5143" s="3"/>
      <c r="T5143" s="5"/>
      <c r="U5143" s="3"/>
      <c r="V5143" s="3"/>
      <c r="W5143" s="3"/>
      <c r="X5143" s="3"/>
      <c r="Y5143" s="3"/>
      <c r="Z5143" s="3"/>
      <c r="AA5143" s="3"/>
      <c r="AB5143" s="3"/>
      <c r="AC5143" s="3"/>
      <c r="AD5143" s="3"/>
      <c r="AE5143" s="3"/>
      <c r="AF5143" s="3"/>
      <c r="AG5143" s="3"/>
      <c r="AH5143" s="3"/>
    </row>
    <row r="5144" spans="1:34" s="4" customFormat="1" ht="11.85" customHeight="1" x14ac:dyDescent="0.2">
      <c r="A5144" s="3"/>
      <c r="B5144" s="3"/>
      <c r="C5144" s="2"/>
      <c r="D5144" s="3"/>
      <c r="E5144" s="2"/>
      <c r="F5144" s="3"/>
      <c r="G5144" s="2"/>
      <c r="H5144" s="3"/>
      <c r="I5144" s="2"/>
      <c r="J5144" s="3"/>
      <c r="L5144" s="3"/>
      <c r="N5144" s="3"/>
      <c r="P5144" s="3"/>
      <c r="R5144" s="3"/>
      <c r="T5144" s="5"/>
      <c r="U5144" s="3"/>
      <c r="V5144" s="3"/>
      <c r="W5144" s="3"/>
      <c r="X5144" s="3"/>
      <c r="Y5144" s="3"/>
      <c r="Z5144" s="3"/>
      <c r="AA5144" s="3"/>
      <c r="AB5144" s="3"/>
      <c r="AC5144" s="3"/>
      <c r="AD5144" s="3"/>
      <c r="AE5144" s="3"/>
      <c r="AF5144" s="3"/>
      <c r="AG5144" s="3"/>
      <c r="AH5144" s="3"/>
    </row>
    <row r="5145" spans="1:34" s="4" customFormat="1" ht="11.85" customHeight="1" x14ac:dyDescent="0.2">
      <c r="A5145" s="3"/>
      <c r="B5145" s="3"/>
      <c r="C5145" s="2"/>
      <c r="D5145" s="3"/>
      <c r="E5145" s="2"/>
      <c r="F5145" s="3"/>
      <c r="G5145" s="2"/>
      <c r="H5145" s="3"/>
      <c r="I5145" s="2"/>
      <c r="J5145" s="3"/>
      <c r="L5145" s="3"/>
      <c r="N5145" s="3"/>
      <c r="P5145" s="3"/>
      <c r="R5145" s="3"/>
      <c r="T5145" s="5"/>
      <c r="U5145" s="3"/>
      <c r="V5145" s="3"/>
      <c r="W5145" s="3"/>
      <c r="X5145" s="3"/>
      <c r="Y5145" s="3"/>
      <c r="Z5145" s="3"/>
      <c r="AA5145" s="3"/>
      <c r="AB5145" s="3"/>
      <c r="AC5145" s="3"/>
      <c r="AD5145" s="3"/>
      <c r="AE5145" s="3"/>
      <c r="AF5145" s="3"/>
      <c r="AG5145" s="3"/>
      <c r="AH5145" s="3"/>
    </row>
    <row r="5146" spans="1:34" s="4" customFormat="1" ht="11.85" customHeight="1" x14ac:dyDescent="0.2">
      <c r="A5146" s="3"/>
      <c r="B5146" s="3"/>
      <c r="C5146" s="2"/>
      <c r="D5146" s="3"/>
      <c r="E5146" s="2"/>
      <c r="F5146" s="3"/>
      <c r="G5146" s="2"/>
      <c r="H5146" s="3"/>
      <c r="I5146" s="2"/>
      <c r="J5146" s="3"/>
      <c r="L5146" s="3"/>
      <c r="N5146" s="3"/>
      <c r="P5146" s="3"/>
      <c r="R5146" s="3"/>
      <c r="T5146" s="5"/>
      <c r="U5146" s="3"/>
      <c r="V5146" s="3"/>
      <c r="W5146" s="3"/>
      <c r="X5146" s="3"/>
      <c r="Y5146" s="3"/>
      <c r="Z5146" s="3"/>
      <c r="AA5146" s="3"/>
      <c r="AB5146" s="3"/>
      <c r="AC5146" s="3"/>
      <c r="AD5146" s="3"/>
      <c r="AE5146" s="3"/>
      <c r="AF5146" s="3"/>
      <c r="AG5146" s="3"/>
      <c r="AH5146" s="3"/>
    </row>
    <row r="5147" spans="1:34" s="4" customFormat="1" ht="11.85" customHeight="1" x14ac:dyDescent="0.2">
      <c r="A5147" s="3"/>
      <c r="B5147" s="3"/>
      <c r="C5147" s="2"/>
      <c r="D5147" s="3"/>
      <c r="E5147" s="2"/>
      <c r="F5147" s="3"/>
      <c r="G5147" s="2"/>
      <c r="H5147" s="3"/>
      <c r="I5147" s="2"/>
      <c r="J5147" s="3"/>
      <c r="L5147" s="3"/>
      <c r="N5147" s="3"/>
      <c r="P5147" s="3"/>
      <c r="R5147" s="3"/>
      <c r="T5147" s="5"/>
      <c r="U5147" s="3"/>
      <c r="V5147" s="3"/>
      <c r="W5147" s="3"/>
      <c r="X5147" s="3"/>
      <c r="Y5147" s="3"/>
      <c r="Z5147" s="3"/>
      <c r="AA5147" s="3"/>
      <c r="AB5147" s="3"/>
      <c r="AC5147" s="3"/>
      <c r="AD5147" s="3"/>
      <c r="AE5147" s="3"/>
      <c r="AF5147" s="3"/>
      <c r="AG5147" s="3"/>
      <c r="AH5147" s="3"/>
    </row>
    <row r="5148" spans="1:34" s="4" customFormat="1" ht="11.85" customHeight="1" x14ac:dyDescent="0.2">
      <c r="A5148" s="3"/>
      <c r="B5148" s="3"/>
      <c r="C5148" s="2"/>
      <c r="D5148" s="3"/>
      <c r="E5148" s="2"/>
      <c r="F5148" s="3"/>
      <c r="G5148" s="2"/>
      <c r="H5148" s="3"/>
      <c r="I5148" s="2"/>
      <c r="J5148" s="3"/>
      <c r="L5148" s="3"/>
      <c r="N5148" s="3"/>
      <c r="P5148" s="3"/>
      <c r="R5148" s="3"/>
      <c r="T5148" s="5"/>
      <c r="U5148" s="3"/>
      <c r="V5148" s="3"/>
      <c r="W5148" s="3"/>
      <c r="X5148" s="3"/>
      <c r="Y5148" s="3"/>
      <c r="Z5148" s="3"/>
      <c r="AA5148" s="3"/>
      <c r="AB5148" s="3"/>
      <c r="AC5148" s="3"/>
      <c r="AD5148" s="3"/>
      <c r="AE5148" s="3"/>
      <c r="AF5148" s="3"/>
      <c r="AG5148" s="3"/>
      <c r="AH5148" s="3"/>
    </row>
    <row r="5149" spans="1:34" s="4" customFormat="1" ht="11.85" customHeight="1" x14ac:dyDescent="0.2">
      <c r="A5149" s="3"/>
      <c r="B5149" s="3"/>
      <c r="C5149" s="2"/>
      <c r="D5149" s="3"/>
      <c r="E5149" s="2"/>
      <c r="F5149" s="3"/>
      <c r="G5149" s="2"/>
      <c r="H5149" s="3"/>
      <c r="I5149" s="2"/>
      <c r="J5149" s="3"/>
      <c r="L5149" s="3"/>
      <c r="N5149" s="3"/>
      <c r="P5149" s="3"/>
      <c r="R5149" s="3"/>
      <c r="T5149" s="5"/>
      <c r="U5149" s="3"/>
      <c r="V5149" s="3"/>
      <c r="W5149" s="3"/>
      <c r="X5149" s="3"/>
      <c r="Y5149" s="3"/>
      <c r="Z5149" s="3"/>
      <c r="AA5149" s="3"/>
      <c r="AB5149" s="3"/>
      <c r="AC5149" s="3"/>
      <c r="AD5149" s="3"/>
      <c r="AE5149" s="3"/>
      <c r="AF5149" s="3"/>
      <c r="AG5149" s="3"/>
      <c r="AH5149" s="3"/>
    </row>
    <row r="5150" spans="1:34" s="4" customFormat="1" ht="11.85" customHeight="1" x14ac:dyDescent="0.2">
      <c r="A5150" s="3"/>
      <c r="B5150" s="3"/>
      <c r="C5150" s="2"/>
      <c r="D5150" s="3"/>
      <c r="E5150" s="2"/>
      <c r="F5150" s="3"/>
      <c r="G5150" s="2"/>
      <c r="H5150" s="3"/>
      <c r="I5150" s="2"/>
      <c r="J5150" s="3"/>
      <c r="L5150" s="3"/>
      <c r="N5150" s="3"/>
      <c r="P5150" s="3"/>
      <c r="R5150" s="3"/>
      <c r="T5150" s="5"/>
      <c r="U5150" s="3"/>
      <c r="V5150" s="3"/>
      <c r="W5150" s="3"/>
      <c r="X5150" s="3"/>
      <c r="Y5150" s="3"/>
      <c r="Z5150" s="3"/>
      <c r="AA5150" s="3"/>
      <c r="AB5150" s="3"/>
      <c r="AC5150" s="3"/>
      <c r="AD5150" s="3"/>
      <c r="AE5150" s="3"/>
      <c r="AF5150" s="3"/>
      <c r="AG5150" s="3"/>
      <c r="AH5150" s="3"/>
    </row>
    <row r="5151" spans="1:34" s="4" customFormat="1" ht="11.85" customHeight="1" x14ac:dyDescent="0.2">
      <c r="A5151" s="3"/>
      <c r="B5151" s="3"/>
      <c r="C5151" s="2"/>
      <c r="D5151" s="3"/>
      <c r="E5151" s="2"/>
      <c r="F5151" s="3"/>
      <c r="G5151" s="2"/>
      <c r="H5151" s="3"/>
      <c r="I5151" s="2"/>
      <c r="J5151" s="3"/>
      <c r="L5151" s="3"/>
      <c r="N5151" s="3"/>
      <c r="P5151" s="3"/>
      <c r="R5151" s="3"/>
      <c r="T5151" s="5"/>
      <c r="U5151" s="3"/>
      <c r="V5151" s="3"/>
      <c r="W5151" s="3"/>
      <c r="X5151" s="3"/>
      <c r="Y5151" s="3"/>
      <c r="Z5151" s="3"/>
      <c r="AA5151" s="3"/>
      <c r="AB5151" s="3"/>
      <c r="AC5151" s="3"/>
      <c r="AD5151" s="3"/>
      <c r="AE5151" s="3"/>
      <c r="AF5151" s="3"/>
      <c r="AG5151" s="3"/>
      <c r="AH5151" s="3"/>
    </row>
    <row r="5152" spans="1:34" s="4" customFormat="1" ht="11.85" customHeight="1" x14ac:dyDescent="0.2">
      <c r="A5152" s="3"/>
      <c r="B5152" s="3"/>
      <c r="C5152" s="2"/>
      <c r="D5152" s="3"/>
      <c r="E5152" s="2"/>
      <c r="F5152" s="3"/>
      <c r="G5152" s="2"/>
      <c r="H5152" s="3"/>
      <c r="I5152" s="2"/>
      <c r="J5152" s="3"/>
      <c r="L5152" s="3"/>
      <c r="N5152" s="3"/>
      <c r="P5152" s="3"/>
      <c r="R5152" s="3"/>
      <c r="T5152" s="5"/>
      <c r="U5152" s="3"/>
      <c r="V5152" s="3"/>
      <c r="W5152" s="3"/>
      <c r="X5152" s="3"/>
      <c r="Y5152" s="3"/>
      <c r="Z5152" s="3"/>
      <c r="AA5152" s="3"/>
      <c r="AB5152" s="3"/>
      <c r="AC5152" s="3"/>
      <c r="AD5152" s="3"/>
      <c r="AE5152" s="3"/>
      <c r="AF5152" s="3"/>
      <c r="AG5152" s="3"/>
      <c r="AH5152" s="3"/>
    </row>
    <row r="5153" spans="1:34" s="4" customFormat="1" ht="11.85" customHeight="1" x14ac:dyDescent="0.2">
      <c r="A5153" s="3"/>
      <c r="B5153" s="3"/>
      <c r="C5153" s="2"/>
      <c r="D5153" s="3"/>
      <c r="E5153" s="2"/>
      <c r="F5153" s="3"/>
      <c r="G5153" s="2"/>
      <c r="H5153" s="3"/>
      <c r="I5153" s="2"/>
      <c r="J5153" s="3"/>
      <c r="L5153" s="3"/>
      <c r="N5153" s="3"/>
      <c r="P5153" s="3"/>
      <c r="R5153" s="3"/>
      <c r="T5153" s="5"/>
      <c r="U5153" s="3"/>
      <c r="V5153" s="3"/>
      <c r="W5153" s="3"/>
      <c r="X5153" s="3"/>
      <c r="Y5153" s="3"/>
      <c r="Z5153" s="3"/>
      <c r="AA5153" s="3"/>
      <c r="AB5153" s="3"/>
      <c r="AC5153" s="3"/>
      <c r="AD5153" s="3"/>
      <c r="AE5153" s="3"/>
      <c r="AF5153" s="3"/>
      <c r="AG5153" s="3"/>
      <c r="AH5153" s="3"/>
    </row>
    <row r="5154" spans="1:34" s="4" customFormat="1" ht="11.85" customHeight="1" x14ac:dyDescent="0.2">
      <c r="A5154" s="3"/>
      <c r="B5154" s="3"/>
      <c r="C5154" s="2"/>
      <c r="D5154" s="3"/>
      <c r="E5154" s="2"/>
      <c r="F5154" s="3"/>
      <c r="G5154" s="2"/>
      <c r="H5154" s="3"/>
      <c r="I5154" s="2"/>
      <c r="J5154" s="3"/>
      <c r="L5154" s="3"/>
      <c r="N5154" s="3"/>
      <c r="P5154" s="3"/>
      <c r="R5154" s="3"/>
      <c r="T5154" s="5"/>
      <c r="U5154" s="3"/>
      <c r="V5154" s="3"/>
      <c r="W5154" s="3"/>
      <c r="X5154" s="3"/>
      <c r="Y5154" s="3"/>
      <c r="Z5154" s="3"/>
      <c r="AA5154" s="3"/>
      <c r="AB5154" s="3"/>
      <c r="AC5154" s="3"/>
      <c r="AD5154" s="3"/>
      <c r="AE5154" s="3"/>
      <c r="AF5154" s="3"/>
      <c r="AG5154" s="3"/>
      <c r="AH5154" s="3"/>
    </row>
    <row r="5155" spans="1:34" s="4" customFormat="1" ht="11.85" customHeight="1" x14ac:dyDescent="0.2">
      <c r="A5155" s="1"/>
      <c r="B5155" s="1"/>
      <c r="C5155" s="2"/>
      <c r="D5155" s="3"/>
      <c r="E5155" s="2" t="str">
        <f>$E$1</f>
        <v>CITY OF BRADY</v>
      </c>
      <c r="F5155" s="3"/>
      <c r="G5155" s="2"/>
      <c r="H5155" s="3"/>
      <c r="I5155" s="2"/>
      <c r="J5155" s="3"/>
      <c r="L5155" s="3"/>
      <c r="N5155" s="3"/>
      <c r="P5155" s="3"/>
      <c r="R5155" s="3"/>
      <c r="T5155" s="5"/>
      <c r="U5155" s="3"/>
      <c r="V5155" s="3"/>
      <c r="W5155" s="3"/>
      <c r="X5155" s="3"/>
      <c r="Y5155" s="3"/>
      <c r="Z5155" s="3"/>
      <c r="AA5155" s="3"/>
      <c r="AB5155" s="3"/>
      <c r="AC5155" s="3"/>
      <c r="AD5155" s="3"/>
      <c r="AE5155" s="3"/>
      <c r="AF5155" s="3"/>
      <c r="AG5155" s="3"/>
      <c r="AH5155" s="3"/>
    </row>
    <row r="5156" spans="1:34" s="4" customFormat="1" ht="11.85" customHeight="1" x14ac:dyDescent="0.2">
      <c r="A5156" s="3"/>
      <c r="B5156" s="3"/>
      <c r="C5156" s="2"/>
      <c r="D5156" s="3"/>
      <c r="E5156" s="2" t="str">
        <f>$E$2</f>
        <v>BUDGET REPORT</v>
      </c>
      <c r="F5156" s="3"/>
      <c r="G5156" s="2"/>
      <c r="H5156" s="3"/>
      <c r="I5156" s="2"/>
      <c r="J5156" s="3"/>
      <c r="L5156" s="3"/>
      <c r="N5156" s="3"/>
      <c r="P5156" s="3"/>
      <c r="R5156" s="3"/>
      <c r="T5156" s="5"/>
      <c r="U5156" s="3"/>
      <c r="V5156" s="3"/>
      <c r="W5156" s="3"/>
      <c r="X5156" s="3"/>
      <c r="Y5156" s="3"/>
      <c r="Z5156" s="3"/>
      <c r="AA5156" s="3"/>
      <c r="AB5156" s="3"/>
      <c r="AC5156" s="3"/>
      <c r="AD5156" s="3"/>
      <c r="AE5156" s="3"/>
      <c r="AF5156" s="3"/>
      <c r="AG5156" s="3"/>
      <c r="AH5156" s="3"/>
    </row>
    <row r="5157" spans="1:34" s="4" customFormat="1" ht="11.85" customHeight="1" x14ac:dyDescent="0.2">
      <c r="A5157" s="3"/>
      <c r="B5157" s="3"/>
      <c r="C5157" s="2"/>
      <c r="D5157" s="3"/>
      <c r="E5157" s="2" t="str">
        <f>$E$3</f>
        <v>FISCAL YEAR 2019 - 2020</v>
      </c>
      <c r="F5157" s="3"/>
      <c r="G5157" s="2"/>
      <c r="H5157" s="3"/>
      <c r="I5157" s="2"/>
      <c r="J5157" s="3"/>
      <c r="L5157" s="3"/>
      <c r="N5157" s="3"/>
      <c r="P5157" s="3"/>
      <c r="R5157" s="3"/>
      <c r="T5157" s="5"/>
      <c r="U5157" s="3"/>
      <c r="V5157" s="3"/>
      <c r="W5157" s="3"/>
      <c r="X5157" s="3"/>
      <c r="Y5157" s="3"/>
      <c r="Z5157" s="3"/>
      <c r="AA5157" s="3"/>
      <c r="AB5157" s="3"/>
      <c r="AC5157" s="3"/>
      <c r="AD5157" s="3"/>
      <c r="AE5157" s="3"/>
      <c r="AF5157" s="3"/>
      <c r="AG5157" s="3"/>
      <c r="AH5157" s="3"/>
    </row>
    <row r="5158" spans="1:34" ht="11.85" customHeight="1" x14ac:dyDescent="0.2">
      <c r="A5158" s="3" t="s">
        <v>1980</v>
      </c>
    </row>
    <row r="5159" spans="1:34" ht="11.85" customHeight="1" x14ac:dyDescent="0.2">
      <c r="A5159" s="3" t="s">
        <v>1981</v>
      </c>
    </row>
    <row r="5160" spans="1:34" ht="11.85" customHeight="1" x14ac:dyDescent="0.2">
      <c r="I5160" s="55" t="str">
        <f>$I$6</f>
        <v>(----- 2018-2019 ------)</v>
      </c>
      <c r="J5160" s="55"/>
      <c r="K5160" s="55"/>
      <c r="L5160" s="6"/>
      <c r="M5160" s="55" t="str">
        <f>$M$6</f>
        <v>2019-2020</v>
      </c>
      <c r="N5160" s="55"/>
      <c r="O5160" s="55"/>
      <c r="P5160" s="55"/>
      <c r="Q5160" s="55"/>
    </row>
    <row r="5161" spans="1:34" ht="11.85" customHeight="1" x14ac:dyDescent="0.2">
      <c r="C5161" s="7" t="str">
        <f>$C$7</f>
        <v>2015-2016</v>
      </c>
      <c r="D5161" s="6"/>
      <c r="E5161" s="7" t="str">
        <f>$E$7</f>
        <v>2016-2017</v>
      </c>
      <c r="F5161" s="6"/>
      <c r="G5161" s="7" t="str">
        <f>$G$7</f>
        <v>2017-2018</v>
      </c>
      <c r="H5161" s="6"/>
      <c r="I5161" s="7" t="s">
        <v>9</v>
      </c>
      <c r="J5161" s="6"/>
      <c r="K5161" s="8" t="str">
        <f>+$K$7</f>
        <v>PROJECTED</v>
      </c>
      <c r="L5161" s="6"/>
      <c r="M5161" s="8" t="str">
        <f>$M$7</f>
        <v>2019-2020</v>
      </c>
      <c r="N5161" s="6"/>
      <c r="O5161" s="8" t="str">
        <f>$O$7</f>
        <v>2019-2020</v>
      </c>
      <c r="P5161" s="6"/>
      <c r="Q5161" s="8" t="str">
        <f>$Q$7</f>
        <v>APPROVED</v>
      </c>
    </row>
    <row r="5162" spans="1:34" ht="11.85" customHeight="1" x14ac:dyDescent="0.2">
      <c r="A5162" s="9" t="s">
        <v>257</v>
      </c>
      <c r="C5162" s="10" t="s">
        <v>12</v>
      </c>
      <c r="D5162" s="6"/>
      <c r="E5162" s="10" t="s">
        <v>12</v>
      </c>
      <c r="F5162" s="6"/>
      <c r="G5162" s="10" t="s">
        <v>12</v>
      </c>
      <c r="H5162" s="6"/>
      <c r="I5162" s="10" t="s">
        <v>13</v>
      </c>
      <c r="J5162" s="6"/>
      <c r="K5162" s="11" t="s">
        <v>13</v>
      </c>
      <c r="L5162" s="6"/>
      <c r="M5162" s="11" t="str">
        <f>$M$8</f>
        <v>BASE</v>
      </c>
      <c r="N5162" s="6"/>
      <c r="O5162" s="11" t="str">
        <f>$O$8</f>
        <v>SUPPLEMENTAL</v>
      </c>
      <c r="P5162" s="6"/>
      <c r="Q5162" s="11" t="str">
        <f>$Q$8</f>
        <v>BUDGET</v>
      </c>
    </row>
    <row r="5163" spans="1:34" ht="11.85" customHeight="1" x14ac:dyDescent="0.2"/>
    <row r="5164" spans="1:34" ht="11.85" customHeight="1" x14ac:dyDescent="0.2">
      <c r="A5164" s="13" t="s">
        <v>258</v>
      </c>
    </row>
    <row r="5165" spans="1:34" ht="11.85" customHeight="1" x14ac:dyDescent="0.2">
      <c r="A5165" s="3" t="s">
        <v>1982</v>
      </c>
      <c r="C5165" s="2">
        <v>0</v>
      </c>
      <c r="D5165" s="2"/>
      <c r="E5165" s="2">
        <v>0</v>
      </c>
      <c r="F5165" s="2"/>
      <c r="G5165" s="2">
        <v>0</v>
      </c>
      <c r="H5165" s="2"/>
      <c r="I5165" s="2">
        <v>23000</v>
      </c>
      <c r="J5165" s="2"/>
      <c r="K5165" s="4">
        <v>22500</v>
      </c>
      <c r="L5165" s="2"/>
      <c r="M5165" s="4">
        <v>19282</v>
      </c>
      <c r="N5165" s="2"/>
      <c r="O5165" s="4">
        <v>0</v>
      </c>
      <c r="P5165" s="2"/>
      <c r="Q5165" s="4">
        <f t="shared" ref="Q5165:Q5171" si="135">M5165+O5165</f>
        <v>19282</v>
      </c>
      <c r="T5165" s="14"/>
    </row>
    <row r="5166" spans="1:34" ht="11.85" customHeight="1" x14ac:dyDescent="0.2">
      <c r="A5166" s="3" t="s">
        <v>1983</v>
      </c>
      <c r="C5166" s="2">
        <v>0</v>
      </c>
      <c r="D5166" s="2"/>
      <c r="E5166" s="2">
        <v>0</v>
      </c>
      <c r="F5166" s="2"/>
      <c r="G5166" s="2">
        <v>0</v>
      </c>
      <c r="H5166" s="2"/>
      <c r="I5166" s="2">
        <v>0</v>
      </c>
      <c r="J5166" s="2"/>
      <c r="K5166" s="4">
        <v>500</v>
      </c>
      <c r="L5166" s="2"/>
      <c r="M5166" s="4">
        <v>1000</v>
      </c>
      <c r="N5166" s="2"/>
      <c r="O5166" s="4">
        <v>0</v>
      </c>
      <c r="P5166" s="2"/>
      <c r="Q5166" s="4">
        <f t="shared" si="135"/>
        <v>1000</v>
      </c>
      <c r="T5166" s="14"/>
    </row>
    <row r="5167" spans="1:34" ht="11.85" customHeight="1" x14ac:dyDescent="0.2">
      <c r="A5167" s="3" t="s">
        <v>1984</v>
      </c>
      <c r="C5167" s="2">
        <v>0</v>
      </c>
      <c r="D5167" s="2"/>
      <c r="E5167" s="2">
        <v>0</v>
      </c>
      <c r="F5167" s="2"/>
      <c r="G5167" s="2">
        <v>0</v>
      </c>
      <c r="H5167" s="2"/>
      <c r="I5167" s="2">
        <v>13095</v>
      </c>
      <c r="J5167" s="2"/>
      <c r="K5167" s="4">
        <v>13095</v>
      </c>
      <c r="L5167" s="2"/>
      <c r="M5167" s="4">
        <v>12060</v>
      </c>
      <c r="N5167" s="2"/>
      <c r="O5167" s="4">
        <v>0</v>
      </c>
      <c r="P5167" s="2"/>
      <c r="Q5167" s="4">
        <f t="shared" si="135"/>
        <v>12060</v>
      </c>
      <c r="T5167" s="14"/>
    </row>
    <row r="5168" spans="1:34" ht="11.85" customHeight="1" x14ac:dyDescent="0.2">
      <c r="A5168" s="3" t="s">
        <v>1985</v>
      </c>
      <c r="C5168" s="2">
        <v>0</v>
      </c>
      <c r="D5168" s="2"/>
      <c r="E5168" s="2">
        <v>0</v>
      </c>
      <c r="F5168" s="2"/>
      <c r="G5168" s="2">
        <v>0</v>
      </c>
      <c r="H5168" s="2"/>
      <c r="I5168" s="2">
        <v>2460</v>
      </c>
      <c r="J5168" s="2"/>
      <c r="K5168" s="4">
        <v>2460</v>
      </c>
      <c r="L5168" s="2"/>
      <c r="M5168" s="4">
        <v>2066</v>
      </c>
      <c r="N5168" s="2"/>
      <c r="O5168" s="4">
        <v>0</v>
      </c>
      <c r="P5168" s="2"/>
      <c r="Q5168" s="4">
        <f t="shared" si="135"/>
        <v>2066</v>
      </c>
      <c r="T5168" s="14"/>
    </row>
    <row r="5169" spans="1:22" ht="11.85" customHeight="1" x14ac:dyDescent="0.2">
      <c r="A5169" s="3" t="s">
        <v>1986</v>
      </c>
      <c r="C5169" s="2">
        <v>0</v>
      </c>
      <c r="D5169" s="2"/>
      <c r="E5169" s="2">
        <v>0</v>
      </c>
      <c r="F5169" s="2"/>
      <c r="G5169" s="2">
        <v>0</v>
      </c>
      <c r="H5169" s="2"/>
      <c r="I5169" s="2">
        <v>1366</v>
      </c>
      <c r="J5169" s="2"/>
      <c r="K5169" s="4">
        <v>1366</v>
      </c>
      <c r="L5169" s="2"/>
      <c r="M5169" s="4">
        <v>1194</v>
      </c>
      <c r="N5169" s="2"/>
      <c r="O5169" s="4">
        <v>0</v>
      </c>
      <c r="P5169" s="2"/>
      <c r="Q5169" s="4">
        <f t="shared" si="135"/>
        <v>1194</v>
      </c>
      <c r="T5169" s="14"/>
    </row>
    <row r="5170" spans="1:22" ht="11.85" customHeight="1" x14ac:dyDescent="0.2">
      <c r="A5170" s="3" t="s">
        <v>1987</v>
      </c>
      <c r="C5170" s="2">
        <v>0</v>
      </c>
      <c r="D5170" s="2"/>
      <c r="E5170" s="2">
        <v>0</v>
      </c>
      <c r="F5170" s="2"/>
      <c r="G5170" s="2">
        <v>0</v>
      </c>
      <c r="H5170" s="2"/>
      <c r="I5170" s="2">
        <v>360</v>
      </c>
      <c r="J5170" s="2"/>
      <c r="K5170" s="4">
        <v>360</v>
      </c>
      <c r="L5170" s="2"/>
      <c r="M5170" s="4">
        <v>113</v>
      </c>
      <c r="N5170" s="2"/>
      <c r="O5170" s="4">
        <v>0</v>
      </c>
      <c r="P5170" s="2"/>
      <c r="Q5170" s="4">
        <f t="shared" si="135"/>
        <v>113</v>
      </c>
      <c r="T5170" s="14"/>
    </row>
    <row r="5171" spans="1:22" ht="11.85" customHeight="1" x14ac:dyDescent="0.2">
      <c r="A5171" s="3" t="s">
        <v>1988</v>
      </c>
      <c r="C5171" s="15">
        <v>0</v>
      </c>
      <c r="D5171" s="2"/>
      <c r="E5171" s="15">
        <v>0</v>
      </c>
      <c r="F5171" s="2"/>
      <c r="G5171" s="15">
        <v>0</v>
      </c>
      <c r="H5171" s="2"/>
      <c r="I5171" s="15">
        <v>1749</v>
      </c>
      <c r="J5171" s="2"/>
      <c r="K5171" s="16">
        <v>1749</v>
      </c>
      <c r="L5171" s="2"/>
      <c r="M5171" s="16">
        <v>1582</v>
      </c>
      <c r="N5171" s="2"/>
      <c r="O5171" s="16">
        <v>0</v>
      </c>
      <c r="P5171" s="2"/>
      <c r="Q5171" s="16">
        <f t="shared" si="135"/>
        <v>1582</v>
      </c>
      <c r="T5171" s="14"/>
    </row>
    <row r="5172" spans="1:22" ht="11.85" customHeight="1" x14ac:dyDescent="0.2">
      <c r="A5172" s="3" t="s">
        <v>269</v>
      </c>
      <c r="C5172" s="2">
        <f>SUM(C5165:C5171)</f>
        <v>0</v>
      </c>
      <c r="D5172" s="2"/>
      <c r="E5172" s="2">
        <f>SUM(E5165:E5171)</f>
        <v>0</v>
      </c>
      <c r="F5172" s="2"/>
      <c r="G5172" s="2">
        <f>SUM(G5165:G5171)</f>
        <v>0</v>
      </c>
      <c r="H5172" s="2"/>
      <c r="I5172" s="2">
        <f>SUM(I5165:I5171)</f>
        <v>42030</v>
      </c>
      <c r="J5172" s="2"/>
      <c r="K5172" s="4">
        <f>SUM(K5165:K5171)</f>
        <v>42030</v>
      </c>
      <c r="L5172" s="2"/>
      <c r="M5172" s="4">
        <f>SUM(M5165:M5171)</f>
        <v>37297</v>
      </c>
      <c r="N5172" s="2"/>
      <c r="O5172" s="4">
        <f>SUM(O5165:O5171)</f>
        <v>0</v>
      </c>
      <c r="P5172" s="2"/>
      <c r="Q5172" s="4">
        <f>SUM(Q5165:Q5171)</f>
        <v>37297</v>
      </c>
      <c r="R5172" s="2"/>
      <c r="U5172" s="2"/>
    </row>
    <row r="5173" spans="1:22" ht="11.85" customHeight="1" x14ac:dyDescent="0.2"/>
    <row r="5174" spans="1:22" ht="11.85" customHeight="1" x14ac:dyDescent="0.2">
      <c r="A5174" s="13" t="s">
        <v>270</v>
      </c>
      <c r="D5174" s="2"/>
      <c r="F5174" s="2"/>
      <c r="H5174" s="2"/>
      <c r="J5174" s="2"/>
      <c r="L5174" s="2"/>
      <c r="N5174" s="2"/>
      <c r="P5174" s="2"/>
    </row>
    <row r="5175" spans="1:22" ht="11.85" customHeight="1" x14ac:dyDescent="0.2">
      <c r="A5175" s="3" t="s">
        <v>1989</v>
      </c>
      <c r="C5175" s="15">
        <v>0</v>
      </c>
      <c r="D5175" s="2"/>
      <c r="E5175" s="15">
        <v>0</v>
      </c>
      <c r="F5175" s="2"/>
      <c r="G5175" s="15">
        <v>0</v>
      </c>
      <c r="H5175" s="2"/>
      <c r="I5175" s="15">
        <v>0</v>
      </c>
      <c r="J5175" s="2"/>
      <c r="K5175" s="16">
        <v>0</v>
      </c>
      <c r="L5175" s="2"/>
      <c r="M5175" s="16">
        <v>0</v>
      </c>
      <c r="N5175" s="2"/>
      <c r="O5175" s="16">
        <v>0</v>
      </c>
      <c r="P5175" s="2"/>
      <c r="Q5175" s="16">
        <f>+M5175+O5175</f>
        <v>0</v>
      </c>
    </row>
    <row r="5176" spans="1:22" ht="11.85" customHeight="1" x14ac:dyDescent="0.2">
      <c r="A5176" s="3" t="s">
        <v>287</v>
      </c>
      <c r="C5176" s="2">
        <f>+C5175</f>
        <v>0</v>
      </c>
      <c r="D5176" s="2"/>
      <c r="E5176" s="2">
        <f>+E5175</f>
        <v>0</v>
      </c>
      <c r="F5176" s="2"/>
      <c r="G5176" s="2">
        <f>+G5175</f>
        <v>0</v>
      </c>
      <c r="H5176" s="2"/>
      <c r="I5176" s="2">
        <f>+I5175</f>
        <v>0</v>
      </c>
      <c r="J5176" s="2"/>
      <c r="K5176" s="4">
        <f>+K5175</f>
        <v>0</v>
      </c>
      <c r="L5176" s="2"/>
      <c r="M5176" s="4">
        <f>+M5175</f>
        <v>0</v>
      </c>
      <c r="N5176" s="2"/>
      <c r="O5176" s="4">
        <f>+O5175</f>
        <v>0</v>
      </c>
      <c r="P5176" s="2"/>
      <c r="Q5176" s="4">
        <f>+Q5175</f>
        <v>0</v>
      </c>
    </row>
    <row r="5177" spans="1:22" ht="11.85" customHeight="1" x14ac:dyDescent="0.2"/>
    <row r="5178" spans="1:22" ht="11.85" customHeight="1" x14ac:dyDescent="0.2">
      <c r="A5178" s="13" t="s">
        <v>288</v>
      </c>
      <c r="D5178" s="2"/>
      <c r="F5178" s="2"/>
      <c r="H5178" s="2"/>
      <c r="J5178" s="2"/>
      <c r="L5178" s="2"/>
      <c r="N5178" s="2"/>
      <c r="P5178" s="2"/>
    </row>
    <row r="5179" spans="1:22" ht="11.85" customHeight="1" x14ac:dyDescent="0.2">
      <c r="A5179" s="3" t="s">
        <v>1990</v>
      </c>
      <c r="C5179" s="2">
        <v>0</v>
      </c>
      <c r="D5179" s="2"/>
      <c r="E5179" s="2">
        <v>0</v>
      </c>
      <c r="F5179" s="2"/>
      <c r="G5179" s="2">
        <v>0</v>
      </c>
      <c r="H5179" s="2"/>
      <c r="I5179" s="2">
        <v>110</v>
      </c>
      <c r="J5179" s="2"/>
      <c r="K5179" s="4">
        <v>110</v>
      </c>
      <c r="L5179" s="2"/>
      <c r="M5179" s="4">
        <v>110</v>
      </c>
      <c r="N5179" s="2"/>
      <c r="O5179" s="4">
        <v>0</v>
      </c>
      <c r="P5179" s="2"/>
      <c r="Q5179" s="4">
        <f>+M5179+O5179</f>
        <v>110</v>
      </c>
    </row>
    <row r="5180" spans="1:22" ht="11.85" customHeight="1" x14ac:dyDescent="0.2">
      <c r="A5180" s="3" t="s">
        <v>1991</v>
      </c>
      <c r="C5180" s="2">
        <v>0</v>
      </c>
      <c r="D5180" s="2"/>
      <c r="E5180" s="2">
        <v>0</v>
      </c>
      <c r="F5180" s="2"/>
      <c r="G5180" s="2">
        <v>0</v>
      </c>
      <c r="H5180" s="2"/>
      <c r="I5180" s="2">
        <v>600</v>
      </c>
      <c r="J5180" s="2"/>
      <c r="K5180" s="4">
        <v>600</v>
      </c>
      <c r="L5180" s="2"/>
      <c r="M5180" s="4">
        <v>600</v>
      </c>
      <c r="N5180" s="2"/>
      <c r="O5180" s="4">
        <v>0</v>
      </c>
      <c r="P5180" s="2"/>
      <c r="Q5180" s="4">
        <f>+M5180+O5180</f>
        <v>600</v>
      </c>
    </row>
    <row r="5181" spans="1:22" ht="11.85" customHeight="1" x14ac:dyDescent="0.2">
      <c r="A5181" s="3" t="s">
        <v>1992</v>
      </c>
      <c r="C5181" s="15">
        <v>0</v>
      </c>
      <c r="D5181" s="2"/>
      <c r="E5181" s="15">
        <v>0</v>
      </c>
      <c r="F5181" s="2"/>
      <c r="G5181" s="15">
        <v>0</v>
      </c>
      <c r="H5181" s="2"/>
      <c r="I5181" s="15">
        <v>36200</v>
      </c>
      <c r="J5181" s="2"/>
      <c r="K5181" s="16">
        <v>13170</v>
      </c>
      <c r="L5181" s="2"/>
      <c r="M5181" s="16">
        <v>15000</v>
      </c>
      <c r="N5181" s="2"/>
      <c r="O5181" s="16">
        <v>0</v>
      </c>
      <c r="P5181" s="2"/>
      <c r="Q5181" s="16">
        <f>M5181+O5181</f>
        <v>15000</v>
      </c>
      <c r="T5181" s="14"/>
      <c r="V5181" s="15"/>
    </row>
    <row r="5182" spans="1:22" ht="11.85" customHeight="1" x14ac:dyDescent="0.2">
      <c r="A5182" s="3" t="s">
        <v>310</v>
      </c>
      <c r="C5182" s="2">
        <f>SUM(C5179:C5181)</f>
        <v>0</v>
      </c>
      <c r="D5182" s="2"/>
      <c r="E5182" s="2">
        <f>SUM(E5179:E5181)</f>
        <v>0</v>
      </c>
      <c r="F5182" s="2"/>
      <c r="G5182" s="2">
        <f>SUM(G5179:G5181)</f>
        <v>0</v>
      </c>
      <c r="H5182" s="2"/>
      <c r="I5182" s="2">
        <f>SUM(I5179:I5181)</f>
        <v>36910</v>
      </c>
      <c r="J5182" s="2"/>
      <c r="K5182" s="4">
        <f>SUM(K5179:K5181)</f>
        <v>13880</v>
      </c>
      <c r="L5182" s="2"/>
      <c r="M5182" s="4">
        <f>SUM(M5179:M5181)</f>
        <v>15710</v>
      </c>
      <c r="N5182" s="2"/>
      <c r="O5182" s="4">
        <f>SUM(O5179:O5181)</f>
        <v>0</v>
      </c>
      <c r="P5182" s="2"/>
      <c r="Q5182" s="4">
        <f>SUM(Q5179:Q5181)</f>
        <v>15710</v>
      </c>
    </row>
    <row r="5183" spans="1:22" ht="11.85" customHeight="1" x14ac:dyDescent="0.2">
      <c r="D5183" s="2"/>
      <c r="F5183" s="2"/>
      <c r="H5183" s="2"/>
      <c r="J5183" s="2"/>
      <c r="L5183" s="2"/>
      <c r="N5183" s="2"/>
      <c r="P5183" s="2"/>
    </row>
    <row r="5184" spans="1:22" ht="11.85" customHeight="1" x14ac:dyDescent="0.2">
      <c r="A5184" s="3" t="s">
        <v>1993</v>
      </c>
      <c r="C5184" s="20">
        <v>0</v>
      </c>
      <c r="D5184" s="2"/>
      <c r="E5184" s="20">
        <v>0</v>
      </c>
      <c r="F5184" s="2"/>
      <c r="G5184" s="20">
        <v>0</v>
      </c>
      <c r="H5184" s="2"/>
      <c r="I5184" s="20">
        <v>0</v>
      </c>
      <c r="J5184" s="2"/>
      <c r="K5184" s="21">
        <v>36200</v>
      </c>
      <c r="L5184" s="2"/>
      <c r="M5184" s="21">
        <v>0</v>
      </c>
      <c r="N5184" s="2"/>
      <c r="O5184" s="21">
        <v>0</v>
      </c>
      <c r="P5184" s="2"/>
      <c r="Q5184" s="21">
        <f>M5184+O5184</f>
        <v>0</v>
      </c>
      <c r="T5184" s="14"/>
    </row>
    <row r="5185" spans="1:22" ht="11.85" customHeight="1" x14ac:dyDescent="0.2">
      <c r="A5185" s="3" t="s">
        <v>1994</v>
      </c>
      <c r="C5185" s="15">
        <v>0</v>
      </c>
      <c r="D5185" s="2"/>
      <c r="E5185" s="15">
        <v>0</v>
      </c>
      <c r="F5185" s="2"/>
      <c r="G5185" s="15">
        <v>0</v>
      </c>
      <c r="H5185" s="2"/>
      <c r="I5185" s="15">
        <v>0</v>
      </c>
      <c r="J5185" s="2"/>
      <c r="K5185" s="16">
        <v>0</v>
      </c>
      <c r="L5185" s="2"/>
      <c r="M5185" s="16">
        <v>0</v>
      </c>
      <c r="N5185" s="2"/>
      <c r="O5185" s="16">
        <v>0</v>
      </c>
      <c r="P5185" s="2"/>
      <c r="Q5185" s="16">
        <f>M5185+O5185</f>
        <v>0</v>
      </c>
      <c r="T5185" s="14"/>
    </row>
    <row r="5186" spans="1:22" ht="11.85" customHeight="1" x14ac:dyDescent="0.2">
      <c r="A5186" s="3" t="s">
        <v>313</v>
      </c>
      <c r="C5186" s="2">
        <f>SUM(C5184:C5185)</f>
        <v>0</v>
      </c>
      <c r="D5186" s="2"/>
      <c r="E5186" s="2">
        <f>SUM(E5184:E5185)</f>
        <v>0</v>
      </c>
      <c r="F5186" s="2"/>
      <c r="G5186" s="2">
        <f>SUM(G5184:G5185)</f>
        <v>0</v>
      </c>
      <c r="H5186" s="2"/>
      <c r="I5186" s="2">
        <f>SUM(I5184:I5185)</f>
        <v>0</v>
      </c>
      <c r="J5186" s="2"/>
      <c r="K5186" s="4">
        <f>SUM(K5184:K5185)</f>
        <v>36200</v>
      </c>
      <c r="L5186" s="2"/>
      <c r="M5186" s="4">
        <f>SUM(M5184:M5185)</f>
        <v>0</v>
      </c>
      <c r="N5186" s="2"/>
      <c r="O5186" s="4">
        <f>SUM(O5184:O5185)</f>
        <v>0</v>
      </c>
      <c r="P5186" s="2"/>
      <c r="Q5186" s="4">
        <f>SUM(Q5184:Q5185)</f>
        <v>0</v>
      </c>
      <c r="T5186" s="14"/>
    </row>
    <row r="5187" spans="1:22" ht="11.85" customHeight="1" x14ac:dyDescent="0.2">
      <c r="D5187" s="2"/>
      <c r="F5187" s="2"/>
      <c r="H5187" s="2"/>
      <c r="J5187" s="2"/>
      <c r="L5187" s="2"/>
      <c r="N5187" s="2"/>
      <c r="P5187" s="2"/>
    </row>
    <row r="5188" spans="1:22" ht="11.85" hidden="1" customHeight="1" x14ac:dyDescent="0.2">
      <c r="A5188" s="13" t="s">
        <v>314</v>
      </c>
      <c r="D5188" s="2"/>
      <c r="F5188" s="2"/>
      <c r="H5188" s="2"/>
      <c r="J5188" s="2"/>
      <c r="L5188" s="2"/>
      <c r="N5188" s="2"/>
      <c r="P5188" s="2"/>
    </row>
    <row r="5189" spans="1:22" ht="11.85" hidden="1" customHeight="1" x14ac:dyDescent="0.2">
      <c r="A5189" s="3" t="s">
        <v>1465</v>
      </c>
      <c r="C5189" s="15">
        <v>0</v>
      </c>
      <c r="D5189" s="2"/>
      <c r="E5189" s="15">
        <v>0</v>
      </c>
      <c r="F5189" s="2"/>
      <c r="G5189" s="15">
        <v>0</v>
      </c>
      <c r="H5189" s="2"/>
      <c r="I5189" s="15">
        <v>0</v>
      </c>
      <c r="J5189" s="2"/>
      <c r="K5189" s="16">
        <v>0</v>
      </c>
      <c r="L5189" s="2"/>
      <c r="M5189" s="16">
        <v>0</v>
      </c>
      <c r="N5189" s="2"/>
      <c r="O5189" s="16">
        <v>0</v>
      </c>
      <c r="P5189" s="2"/>
      <c r="Q5189" s="16">
        <f>M5189+O5189</f>
        <v>0</v>
      </c>
    </row>
    <row r="5190" spans="1:22" ht="11.85" hidden="1" customHeight="1" x14ac:dyDescent="0.2">
      <c r="A5190" s="3" t="s">
        <v>318</v>
      </c>
      <c r="C5190" s="2">
        <f>SUM(C5189:C5189)</f>
        <v>0</v>
      </c>
      <c r="D5190" s="2"/>
      <c r="E5190" s="2">
        <f>SUM(E5189:E5189)</f>
        <v>0</v>
      </c>
      <c r="F5190" s="2"/>
      <c r="G5190" s="2">
        <f>SUM(G5189:G5189)</f>
        <v>0</v>
      </c>
      <c r="H5190" s="2"/>
      <c r="I5190" s="2">
        <f>SUM(I5189:I5189)</f>
        <v>0</v>
      </c>
      <c r="J5190" s="2"/>
      <c r="K5190" s="4">
        <f>SUM(K5189:K5189)</f>
        <v>0</v>
      </c>
      <c r="L5190" s="2"/>
      <c r="M5190" s="4">
        <f>SUM(M5189:M5189)</f>
        <v>0</v>
      </c>
      <c r="N5190" s="2"/>
      <c r="O5190" s="4">
        <f>SUM(O5189:O5189)</f>
        <v>0</v>
      </c>
      <c r="P5190" s="2"/>
      <c r="Q5190" s="4">
        <f>SUM(Q5189:Q5189)</f>
        <v>0</v>
      </c>
      <c r="V5190" s="39"/>
    </row>
    <row r="5191" spans="1:22" ht="11.85" hidden="1" customHeight="1" x14ac:dyDescent="0.2">
      <c r="D5191" s="2"/>
      <c r="F5191" s="2"/>
      <c r="H5191" s="2"/>
      <c r="J5191" s="2"/>
      <c r="L5191" s="2"/>
      <c r="N5191" s="2"/>
      <c r="P5191" s="2"/>
      <c r="T5191" s="14"/>
    </row>
    <row r="5192" spans="1:22" ht="11.85" customHeight="1" x14ac:dyDescent="0.2">
      <c r="A5192" s="3" t="s">
        <v>1971</v>
      </c>
      <c r="C5192" s="2">
        <f>+C5182+C5190+C5172+C5186+C5176</f>
        <v>0</v>
      </c>
      <c r="D5192" s="2"/>
      <c r="E5192" s="2">
        <f>+E5182+E5190+E5172+E5186+E5176</f>
        <v>0</v>
      </c>
      <c r="F5192" s="2"/>
      <c r="G5192" s="2">
        <f>+G5182+G5190+G5172+G5186+G5176</f>
        <v>0</v>
      </c>
      <c r="H5192" s="2"/>
      <c r="I5192" s="2">
        <f>+I5182+I5190+I5172+I5186+I5176</f>
        <v>78940</v>
      </c>
      <c r="J5192" s="2"/>
      <c r="K5192" s="4">
        <f>+K5182+K5190+K5172+K5186+K5176</f>
        <v>92110</v>
      </c>
      <c r="L5192" s="2"/>
      <c r="M5192" s="4">
        <f>+M5182+M5190+M5172+M5186+M5176</f>
        <v>53007</v>
      </c>
      <c r="N5192" s="2"/>
      <c r="O5192" s="4">
        <f>+O5182+O5190+O5172+O5186+O5176</f>
        <v>0</v>
      </c>
      <c r="P5192" s="2"/>
      <c r="Q5192" s="4">
        <f>+Q5182+Q5190+Q5172+Q5186+Q5176</f>
        <v>53007</v>
      </c>
      <c r="R5192" s="2"/>
      <c r="U5192" s="17"/>
    </row>
    <row r="5193" spans="1:22" ht="11.85" customHeight="1" x14ac:dyDescent="0.2">
      <c r="D5193" s="2"/>
      <c r="F5193" s="2"/>
      <c r="H5193" s="2"/>
      <c r="J5193" s="2"/>
      <c r="L5193" s="2"/>
      <c r="N5193" s="2"/>
      <c r="P5193" s="2"/>
      <c r="T5193" s="14"/>
    </row>
    <row r="5194" spans="1:22" ht="11.85" customHeight="1" x14ac:dyDescent="0.2">
      <c r="D5194" s="2"/>
      <c r="F5194" s="2"/>
      <c r="H5194" s="2"/>
      <c r="J5194" s="2"/>
      <c r="L5194" s="2"/>
      <c r="N5194" s="2"/>
      <c r="P5194" s="2"/>
    </row>
    <row r="5195" spans="1:22" ht="11.85" customHeight="1" x14ac:dyDescent="0.2">
      <c r="D5195" s="2"/>
      <c r="F5195" s="2"/>
      <c r="H5195" s="2"/>
      <c r="J5195" s="2"/>
      <c r="L5195" s="2"/>
      <c r="N5195" s="2"/>
      <c r="P5195" s="2"/>
    </row>
    <row r="5196" spans="1:22" ht="11.85" customHeight="1" x14ac:dyDescent="0.2">
      <c r="D5196" s="2"/>
      <c r="F5196" s="2"/>
      <c r="H5196" s="2"/>
      <c r="J5196" s="2"/>
      <c r="L5196" s="2"/>
      <c r="N5196" s="2"/>
      <c r="P5196" s="2"/>
    </row>
    <row r="5197" spans="1:22" ht="11.85" customHeight="1" x14ac:dyDescent="0.2">
      <c r="D5197" s="2"/>
      <c r="F5197" s="2"/>
      <c r="H5197" s="2"/>
      <c r="J5197" s="2"/>
      <c r="L5197" s="2"/>
      <c r="N5197" s="2"/>
      <c r="P5197" s="2"/>
    </row>
    <row r="5198" spans="1:22" ht="11.25" customHeight="1" x14ac:dyDescent="0.2">
      <c r="A5198" s="1"/>
      <c r="B5198" s="1"/>
      <c r="E5198" s="2" t="str">
        <f>$E$1</f>
        <v>CITY OF BRADY</v>
      </c>
    </row>
    <row r="5199" spans="1:22" ht="11.25" customHeight="1" x14ac:dyDescent="0.2">
      <c r="E5199" s="2" t="str">
        <f>$E$2</f>
        <v>BUDGET REPORT</v>
      </c>
    </row>
    <row r="5200" spans="1:22" ht="11.25" customHeight="1" x14ac:dyDescent="0.2">
      <c r="E5200" s="2" t="str">
        <f>$E$3</f>
        <v>FISCAL YEAR 2019 - 2020</v>
      </c>
    </row>
    <row r="5201" spans="1:20" ht="11.25" customHeight="1" x14ac:dyDescent="0.2">
      <c r="A5201" s="3" t="s">
        <v>1995</v>
      </c>
    </row>
    <row r="5202" spans="1:20" ht="11.25" customHeight="1" x14ac:dyDescent="0.2"/>
    <row r="5203" spans="1:20" ht="11.25" customHeight="1" x14ac:dyDescent="0.2">
      <c r="I5203" s="55" t="str">
        <f>$I$6</f>
        <v>(----- 2018-2019 ------)</v>
      </c>
      <c r="J5203" s="55"/>
      <c r="K5203" s="55"/>
      <c r="L5203" s="6"/>
      <c r="M5203" s="55" t="str">
        <f>$M$6</f>
        <v>2019-2020</v>
      </c>
      <c r="N5203" s="55"/>
      <c r="O5203" s="55"/>
      <c r="P5203" s="55"/>
      <c r="Q5203" s="55"/>
    </row>
    <row r="5204" spans="1:20" ht="11.25" customHeight="1" x14ac:dyDescent="0.2">
      <c r="C5204" s="7" t="str">
        <f>$C$7</f>
        <v>2015-2016</v>
      </c>
      <c r="D5204" s="6"/>
      <c r="E5204" s="7" t="str">
        <f>$E$7</f>
        <v>2016-2017</v>
      </c>
      <c r="F5204" s="6"/>
      <c r="G5204" s="7" t="str">
        <f>$G$7</f>
        <v>2017-2018</v>
      </c>
      <c r="H5204" s="6"/>
      <c r="I5204" s="7" t="s">
        <v>9</v>
      </c>
      <c r="J5204" s="6"/>
      <c r="K5204" s="8" t="str">
        <f>+$K$7</f>
        <v>PROJECTED</v>
      </c>
      <c r="L5204" s="6"/>
      <c r="M5204" s="8" t="str">
        <f>$M$7</f>
        <v>2019-2020</v>
      </c>
      <c r="N5204" s="6"/>
      <c r="O5204" s="8" t="str">
        <f>$O$7</f>
        <v>2019-2020</v>
      </c>
      <c r="P5204" s="6"/>
      <c r="Q5204" s="8" t="str">
        <f>$Q$7</f>
        <v>APPROVED</v>
      </c>
    </row>
    <row r="5205" spans="1:20" ht="11.25" customHeight="1" x14ac:dyDescent="0.2">
      <c r="A5205" s="9" t="s">
        <v>257</v>
      </c>
      <c r="C5205" s="10" t="s">
        <v>12</v>
      </c>
      <c r="D5205" s="6"/>
      <c r="E5205" s="10" t="s">
        <v>12</v>
      </c>
      <c r="F5205" s="6"/>
      <c r="G5205" s="10" t="s">
        <v>12</v>
      </c>
      <c r="H5205" s="6"/>
      <c r="I5205" s="10" t="s">
        <v>13</v>
      </c>
      <c r="J5205" s="6"/>
      <c r="K5205" s="11" t="s">
        <v>13</v>
      </c>
      <c r="L5205" s="6"/>
      <c r="M5205" s="11" t="str">
        <f>$M$8</f>
        <v>BASE</v>
      </c>
      <c r="N5205" s="6"/>
      <c r="O5205" s="11" t="str">
        <f>$O$8</f>
        <v>SUPPLEMENTAL</v>
      </c>
      <c r="P5205" s="6"/>
      <c r="Q5205" s="11" t="str">
        <f>$Q$8</f>
        <v>BUDGET</v>
      </c>
    </row>
    <row r="5206" spans="1:20" s="45" customFormat="1" ht="10.15" customHeight="1" x14ac:dyDescent="0.25">
      <c r="C5206" s="46"/>
      <c r="E5206" s="46"/>
      <c r="G5206" s="46"/>
      <c r="I5206" s="46"/>
      <c r="K5206" s="47"/>
      <c r="M5206" s="47"/>
      <c r="O5206" s="47"/>
      <c r="Q5206" s="47"/>
      <c r="S5206" s="47"/>
      <c r="T5206" s="5"/>
    </row>
    <row r="5207" spans="1:20" s="45" customFormat="1" ht="11.25" customHeight="1" x14ac:dyDescent="0.25">
      <c r="C5207" s="46"/>
      <c r="D5207" s="46"/>
      <c r="E5207" s="46"/>
      <c r="F5207" s="46"/>
      <c r="G5207" s="46"/>
      <c r="H5207" s="46"/>
      <c r="I5207" s="46"/>
      <c r="J5207" s="46"/>
      <c r="K5207" s="47"/>
      <c r="L5207" s="46"/>
      <c r="M5207" s="47"/>
      <c r="N5207" s="46"/>
      <c r="O5207" s="47"/>
      <c r="P5207" s="46"/>
      <c r="Q5207" s="47"/>
      <c r="S5207" s="47"/>
      <c r="T5207" s="5"/>
    </row>
    <row r="5208" spans="1:20" s="45" customFormat="1" ht="11.25" customHeight="1" thickBot="1" x14ac:dyDescent="0.3">
      <c r="A5208" s="3" t="s">
        <v>1081</v>
      </c>
      <c r="B5208" s="3"/>
      <c r="C5208" s="27">
        <f>+C5192</f>
        <v>0</v>
      </c>
      <c r="D5208" s="2"/>
      <c r="E5208" s="27">
        <f>+E5192</f>
        <v>0</v>
      </c>
      <c r="F5208" s="2"/>
      <c r="G5208" s="27">
        <f>+G5192</f>
        <v>0</v>
      </c>
      <c r="H5208" s="2"/>
      <c r="I5208" s="27">
        <f>+I5192</f>
        <v>78940</v>
      </c>
      <c r="J5208" s="2"/>
      <c r="K5208" s="27">
        <f>+K5192</f>
        <v>92110</v>
      </c>
      <c r="L5208" s="2"/>
      <c r="M5208" s="27">
        <f>+M5192</f>
        <v>53007</v>
      </c>
      <c r="N5208" s="2"/>
      <c r="O5208" s="27">
        <f>+O5192</f>
        <v>0</v>
      </c>
      <c r="P5208" s="2"/>
      <c r="Q5208" s="27">
        <f>+Q5192</f>
        <v>53007</v>
      </c>
      <c r="R5208" s="3"/>
      <c r="S5208" s="47"/>
      <c r="T5208" s="5"/>
    </row>
    <row r="5209" spans="1:20" s="45" customFormat="1" ht="11.25" customHeight="1" thickTop="1" x14ac:dyDescent="0.25">
      <c r="A5209" s="3"/>
      <c r="B5209" s="3"/>
      <c r="C5209" s="2"/>
      <c r="D5209" s="2"/>
      <c r="E5209" s="2"/>
      <c r="F5209" s="2"/>
      <c r="G5209" s="2"/>
      <c r="H5209" s="2"/>
      <c r="I5209" s="2"/>
      <c r="J5209" s="2"/>
      <c r="K5209" s="4"/>
      <c r="L5209" s="2"/>
      <c r="M5209" s="4"/>
      <c r="N5209" s="2"/>
      <c r="O5209" s="4"/>
      <c r="P5209" s="2"/>
      <c r="Q5209" s="4"/>
      <c r="R5209" s="3"/>
      <c r="S5209" s="47"/>
      <c r="T5209" s="5"/>
    </row>
    <row r="5210" spans="1:20" s="45" customFormat="1" ht="11.25" customHeight="1" thickBot="1" x14ac:dyDescent="0.3">
      <c r="A5210" s="3" t="s">
        <v>1082</v>
      </c>
      <c r="B5210" s="3"/>
      <c r="C5210" s="27">
        <f>C5134-C5208</f>
        <v>0</v>
      </c>
      <c r="D5210" s="2"/>
      <c r="E5210" s="27">
        <f>E5134-E5208</f>
        <v>0</v>
      </c>
      <c r="F5210" s="2"/>
      <c r="G5210" s="27">
        <f>G5134-G5208</f>
        <v>0</v>
      </c>
      <c r="H5210" s="2"/>
      <c r="I5210" s="27">
        <f>I5134-I5208</f>
        <v>27160</v>
      </c>
      <c r="J5210" s="2"/>
      <c r="K5210" s="27">
        <f>K5134-K5208</f>
        <v>13990</v>
      </c>
      <c r="L5210" s="2"/>
      <c r="M5210" s="27">
        <f>M5134-M5208</f>
        <v>-7057</v>
      </c>
      <c r="N5210" s="2"/>
      <c r="O5210" s="27">
        <f>O5134-O5208</f>
        <v>0</v>
      </c>
      <c r="P5210" s="2"/>
      <c r="Q5210" s="27">
        <f>Q5134-Q5208</f>
        <v>-7057</v>
      </c>
      <c r="R5210" s="3"/>
      <c r="S5210" s="47"/>
      <c r="T5210" s="5"/>
    </row>
    <row r="5211" spans="1:20" s="45" customFormat="1" ht="11.25" customHeight="1" thickTop="1" x14ac:dyDescent="0.25">
      <c r="A5211" s="3"/>
      <c r="B5211" s="3"/>
      <c r="C5211" s="2"/>
      <c r="D5211" s="2"/>
      <c r="E5211" s="2"/>
      <c r="F5211" s="2"/>
      <c r="G5211" s="2"/>
      <c r="H5211" s="2"/>
      <c r="I5211" s="2"/>
      <c r="J5211" s="2"/>
      <c r="K5211" s="4"/>
      <c r="L5211" s="2"/>
      <c r="M5211" s="4"/>
      <c r="N5211" s="2"/>
      <c r="O5211" s="4"/>
      <c r="P5211" s="2"/>
      <c r="Q5211" s="4"/>
      <c r="R5211" s="3"/>
      <c r="S5211" s="47"/>
      <c r="T5211" s="5"/>
    </row>
    <row r="5212" spans="1:20" s="45" customFormat="1" ht="11.25" customHeight="1" x14ac:dyDescent="0.25">
      <c r="A5212" s="3"/>
      <c r="B5212" s="3"/>
      <c r="C5212" s="2"/>
      <c r="D5212" s="2"/>
      <c r="E5212" s="2"/>
      <c r="F5212" s="2"/>
      <c r="G5212" s="2"/>
      <c r="H5212" s="2"/>
      <c r="I5212" s="2"/>
      <c r="J5212" s="2"/>
      <c r="K5212" s="4"/>
      <c r="L5212" s="2"/>
      <c r="M5212" s="4"/>
      <c r="N5212" s="2"/>
      <c r="O5212" s="4"/>
      <c r="P5212" s="2"/>
      <c r="Q5212" s="4"/>
      <c r="R5212" s="3"/>
      <c r="S5212" s="47"/>
      <c r="T5212" s="5"/>
    </row>
    <row r="5213" spans="1:20" s="45" customFormat="1" ht="11.25" customHeight="1" x14ac:dyDescent="0.25">
      <c r="A5213" s="3" t="s">
        <v>1083</v>
      </c>
      <c r="B5213" s="3"/>
      <c r="C5213" s="2"/>
      <c r="D5213" s="2"/>
      <c r="E5213" s="2"/>
      <c r="F5213" s="2"/>
      <c r="G5213" s="2"/>
      <c r="H5213" s="2"/>
      <c r="I5213" s="2"/>
      <c r="J5213" s="2"/>
      <c r="K5213" s="4"/>
      <c r="L5213" s="2"/>
      <c r="M5213" s="4"/>
      <c r="N5213" s="2"/>
      <c r="O5213" s="4"/>
      <c r="P5213" s="2"/>
      <c r="Q5213" s="4"/>
      <c r="R5213" s="3"/>
      <c r="S5213" s="47"/>
      <c r="T5213" s="5"/>
    </row>
    <row r="5214" spans="1:20" s="45" customFormat="1" ht="11.25" customHeight="1" thickBot="1" x14ac:dyDescent="0.3">
      <c r="A5214" s="3" t="s">
        <v>17</v>
      </c>
      <c r="B5214" s="3"/>
      <c r="C5214" s="27">
        <f>C5119+C5134-C5192</f>
        <v>0</v>
      </c>
      <c r="D5214" s="2"/>
      <c r="E5214" s="27">
        <f>E5119+E5134-E5192</f>
        <v>0</v>
      </c>
      <c r="F5214" s="2"/>
      <c r="G5214" s="27">
        <f>G5119+G5134-G5192</f>
        <v>0</v>
      </c>
      <c r="H5214" s="2"/>
      <c r="I5214" s="27">
        <f>I5119+I5134-I5192</f>
        <v>27160</v>
      </c>
      <c r="J5214" s="2"/>
      <c r="K5214" s="27">
        <f>K5119+K5134-K5192</f>
        <v>13990</v>
      </c>
      <c r="L5214" s="2"/>
      <c r="M5214" s="27">
        <f>M5119+M5134-M5192</f>
        <v>6933</v>
      </c>
      <c r="N5214" s="2"/>
      <c r="O5214" s="4"/>
      <c r="P5214" s="2"/>
      <c r="Q5214" s="27">
        <f>Q5119+Q5134-Q5192</f>
        <v>6933</v>
      </c>
      <c r="R5214" s="3"/>
      <c r="S5214" s="47"/>
      <c r="T5214" s="5"/>
    </row>
    <row r="5215" spans="1:20" s="45" customFormat="1" ht="11.25" customHeight="1" thickTop="1" x14ac:dyDescent="0.25">
      <c r="A5215" s="3"/>
      <c r="B5215" s="3"/>
      <c r="C5215" s="2"/>
      <c r="D5215" s="2"/>
      <c r="E5215" s="2"/>
      <c r="F5215" s="2"/>
      <c r="G5215" s="2"/>
      <c r="H5215" s="2"/>
      <c r="I5215" s="2"/>
      <c r="J5215" s="2"/>
      <c r="K5215" s="4"/>
      <c r="L5215" s="2"/>
      <c r="M5215" s="4"/>
      <c r="N5215" s="2"/>
      <c r="O5215" s="4"/>
      <c r="P5215" s="2"/>
      <c r="Q5215" s="4"/>
      <c r="R5215" s="3"/>
      <c r="S5215" s="47"/>
      <c r="T5215" s="5"/>
    </row>
    <row r="5216" spans="1:20" s="45" customFormat="1" ht="11.25" customHeight="1" x14ac:dyDescent="0.25">
      <c r="C5216" s="46"/>
      <c r="E5216" s="46"/>
      <c r="G5216" s="46"/>
      <c r="I5216" s="46"/>
      <c r="K5216" s="47"/>
      <c r="M5216" s="47"/>
      <c r="O5216" s="47"/>
      <c r="Q5216" s="47"/>
      <c r="S5216" s="47"/>
      <c r="T5216" s="5"/>
    </row>
    <row r="5217" spans="1:34" ht="11.25" customHeight="1" x14ac:dyDescent="0.2"/>
    <row r="5218" spans="1:34" ht="11.85" customHeight="1" x14ac:dyDescent="0.2"/>
    <row r="5219" spans="1:34" ht="11.85" customHeight="1" x14ac:dyDescent="0.2"/>
    <row r="5220" spans="1:34" ht="11.85" customHeight="1" x14ac:dyDescent="0.2"/>
    <row r="5221" spans="1:34" ht="11.85" customHeight="1" x14ac:dyDescent="0.2"/>
    <row r="5222" spans="1:34" s="4" customFormat="1" ht="11.85" customHeight="1" x14ac:dyDescent="0.2">
      <c r="A5222" s="3"/>
      <c r="B5222" s="3"/>
      <c r="C5222" s="2"/>
      <c r="D5222" s="3"/>
      <c r="E5222" s="2"/>
      <c r="F5222" s="3"/>
      <c r="G5222" s="2"/>
      <c r="H5222" s="3"/>
      <c r="I5222" s="2"/>
      <c r="J5222" s="3"/>
      <c r="L5222" s="3"/>
      <c r="N5222" s="3"/>
      <c r="P5222" s="3"/>
      <c r="R5222" s="3"/>
      <c r="T5222" s="5"/>
      <c r="U5222" s="3"/>
      <c r="V5222" s="3"/>
      <c r="W5222" s="3"/>
      <c r="X5222" s="3"/>
      <c r="Y5222" s="3"/>
      <c r="Z5222" s="3"/>
      <c r="AA5222" s="3"/>
      <c r="AB5222" s="3"/>
      <c r="AC5222" s="3"/>
      <c r="AD5222" s="3"/>
      <c r="AE5222" s="3"/>
      <c r="AF5222" s="3"/>
      <c r="AG5222" s="3"/>
      <c r="AH5222" s="3"/>
    </row>
    <row r="5223" spans="1:34" s="4" customFormat="1" ht="11.85" customHeight="1" x14ac:dyDescent="0.2">
      <c r="A5223" s="3"/>
      <c r="B5223" s="3"/>
      <c r="C5223" s="2"/>
      <c r="D5223" s="3"/>
      <c r="E5223" s="2"/>
      <c r="F5223" s="3"/>
      <c r="G5223" s="2"/>
      <c r="H5223" s="3"/>
      <c r="I5223" s="2"/>
      <c r="J5223" s="3"/>
      <c r="L5223" s="3"/>
      <c r="N5223" s="3"/>
      <c r="P5223" s="3"/>
      <c r="R5223" s="3"/>
      <c r="T5223" s="5"/>
      <c r="U5223" s="3"/>
      <c r="V5223" s="3"/>
      <c r="W5223" s="3"/>
      <c r="X5223" s="3"/>
      <c r="Y5223" s="3"/>
      <c r="Z5223" s="3"/>
      <c r="AA5223" s="3"/>
      <c r="AB5223" s="3"/>
      <c r="AC5223" s="3"/>
      <c r="AD5223" s="3"/>
      <c r="AE5223" s="3"/>
      <c r="AF5223" s="3"/>
      <c r="AG5223" s="3"/>
      <c r="AH5223" s="3"/>
    </row>
    <row r="5224" spans="1:34" s="4" customFormat="1" ht="11.85" customHeight="1" x14ac:dyDescent="0.2">
      <c r="A5224" s="3"/>
      <c r="B5224" s="3"/>
      <c r="C5224" s="2"/>
      <c r="D5224" s="3"/>
      <c r="E5224" s="2"/>
      <c r="F5224" s="3"/>
      <c r="G5224" s="2"/>
      <c r="H5224" s="3"/>
      <c r="I5224" s="2"/>
      <c r="J5224" s="3"/>
      <c r="L5224" s="3"/>
      <c r="N5224" s="3"/>
      <c r="P5224" s="3"/>
      <c r="R5224" s="3"/>
      <c r="T5224" s="5"/>
      <c r="U5224" s="3"/>
      <c r="V5224" s="3"/>
      <c r="W5224" s="3"/>
      <c r="X5224" s="3"/>
      <c r="Y5224" s="3"/>
      <c r="Z5224" s="3"/>
      <c r="AA5224" s="3"/>
      <c r="AB5224" s="3"/>
      <c r="AC5224" s="3"/>
      <c r="AD5224" s="3"/>
      <c r="AE5224" s="3"/>
      <c r="AF5224" s="3"/>
      <c r="AG5224" s="3"/>
      <c r="AH5224" s="3"/>
    </row>
    <row r="5225" spans="1:34" s="4" customFormat="1" ht="11.85" customHeight="1" x14ac:dyDescent="0.2">
      <c r="A5225" s="3"/>
      <c r="B5225" s="3"/>
      <c r="C5225" s="2"/>
      <c r="D5225" s="3"/>
      <c r="E5225" s="2"/>
      <c r="F5225" s="3"/>
      <c r="G5225" s="2"/>
      <c r="H5225" s="3"/>
      <c r="I5225" s="2"/>
      <c r="J5225" s="3"/>
      <c r="L5225" s="3"/>
      <c r="N5225" s="3"/>
      <c r="P5225" s="3"/>
      <c r="R5225" s="3"/>
      <c r="T5225" s="5"/>
      <c r="U5225" s="3"/>
      <c r="V5225" s="3"/>
      <c r="W5225" s="3"/>
      <c r="X5225" s="3"/>
      <c r="Y5225" s="3"/>
      <c r="Z5225" s="3"/>
      <c r="AA5225" s="3"/>
      <c r="AB5225" s="3"/>
      <c r="AC5225" s="3"/>
      <c r="AD5225" s="3"/>
      <c r="AE5225" s="3"/>
      <c r="AF5225" s="3"/>
      <c r="AG5225" s="3"/>
      <c r="AH5225" s="3"/>
    </row>
    <row r="5226" spans="1:34" s="4" customFormat="1" ht="11.85" customHeight="1" x14ac:dyDescent="0.2">
      <c r="A5226" s="3"/>
      <c r="B5226" s="3"/>
      <c r="C5226" s="2"/>
      <c r="D5226" s="3"/>
      <c r="E5226" s="2"/>
      <c r="F5226" s="3"/>
      <c r="G5226" s="2"/>
      <c r="H5226" s="3"/>
      <c r="I5226" s="2"/>
      <c r="J5226" s="3"/>
      <c r="L5226" s="3"/>
      <c r="N5226" s="3"/>
      <c r="P5226" s="3"/>
      <c r="R5226" s="3"/>
      <c r="T5226" s="5"/>
      <c r="U5226" s="3"/>
      <c r="V5226" s="3"/>
      <c r="W5226" s="3"/>
      <c r="X5226" s="3"/>
      <c r="Y5226" s="3"/>
      <c r="Z5226" s="3"/>
      <c r="AA5226" s="3"/>
      <c r="AB5226" s="3"/>
      <c r="AC5226" s="3"/>
      <c r="AD5226" s="3"/>
      <c r="AE5226" s="3"/>
      <c r="AF5226" s="3"/>
      <c r="AG5226" s="3"/>
      <c r="AH5226" s="3"/>
    </row>
    <row r="5227" spans="1:34" s="4" customFormat="1" ht="11.85" customHeight="1" x14ac:dyDescent="0.2">
      <c r="A5227" s="3"/>
      <c r="B5227" s="3"/>
      <c r="C5227" s="2"/>
      <c r="D5227" s="3"/>
      <c r="E5227" s="2"/>
      <c r="F5227" s="3"/>
      <c r="G5227" s="2"/>
      <c r="H5227" s="3"/>
      <c r="I5227" s="2"/>
      <c r="J5227" s="3"/>
      <c r="L5227" s="3"/>
      <c r="N5227" s="3"/>
      <c r="P5227" s="3"/>
      <c r="R5227" s="3"/>
      <c r="T5227" s="5"/>
      <c r="U5227" s="3"/>
      <c r="V5227" s="3"/>
      <c r="W5227" s="3"/>
      <c r="X5227" s="3"/>
      <c r="Y5227" s="3"/>
      <c r="Z5227" s="3"/>
      <c r="AA5227" s="3"/>
      <c r="AB5227" s="3"/>
      <c r="AC5227" s="3"/>
      <c r="AD5227" s="3"/>
      <c r="AE5227" s="3"/>
      <c r="AF5227" s="3"/>
      <c r="AG5227" s="3"/>
      <c r="AH5227" s="3"/>
    </row>
    <row r="5228" spans="1:34" s="4" customFormat="1" ht="11.85" customHeight="1" x14ac:dyDescent="0.2">
      <c r="A5228" s="3"/>
      <c r="B5228" s="3"/>
      <c r="C5228" s="2"/>
      <c r="D5228" s="3"/>
      <c r="E5228" s="2"/>
      <c r="F5228" s="3"/>
      <c r="G5228" s="2"/>
      <c r="H5228" s="3"/>
      <c r="I5228" s="2"/>
      <c r="J5228" s="3"/>
      <c r="L5228" s="3"/>
      <c r="N5228" s="3"/>
      <c r="P5228" s="3"/>
      <c r="R5228" s="3"/>
      <c r="T5228" s="5"/>
      <c r="U5228" s="3"/>
      <c r="V5228" s="3"/>
      <c r="W5228" s="3"/>
      <c r="X5228" s="3"/>
      <c r="Y5228" s="3"/>
      <c r="Z5228" s="3"/>
      <c r="AA5228" s="3"/>
      <c r="AB5228" s="3"/>
      <c r="AC5228" s="3"/>
      <c r="AD5228" s="3"/>
      <c r="AE5228" s="3"/>
      <c r="AF5228" s="3"/>
      <c r="AG5228" s="3"/>
      <c r="AH5228" s="3"/>
    </row>
    <row r="5229" spans="1:34" s="4" customFormat="1" ht="11.85" customHeight="1" x14ac:dyDescent="0.2">
      <c r="A5229" s="3"/>
      <c r="B5229" s="3"/>
      <c r="C5229" s="2"/>
      <c r="D5229" s="3"/>
      <c r="E5229" s="2"/>
      <c r="F5229" s="3"/>
      <c r="G5229" s="2"/>
      <c r="H5229" s="3"/>
      <c r="I5229" s="2"/>
      <c r="J5229" s="3"/>
      <c r="L5229" s="3"/>
      <c r="N5229" s="3"/>
      <c r="P5229" s="3"/>
      <c r="R5229" s="3"/>
      <c r="T5229" s="5"/>
      <c r="U5229" s="3"/>
      <c r="V5229" s="3"/>
      <c r="W5229" s="3"/>
      <c r="X5229" s="3"/>
      <c r="Y5229" s="3"/>
      <c r="Z5229" s="3"/>
      <c r="AA5229" s="3"/>
      <c r="AB5229" s="3"/>
      <c r="AC5229" s="3"/>
      <c r="AD5229" s="3"/>
      <c r="AE5229" s="3"/>
      <c r="AF5229" s="3"/>
      <c r="AG5229" s="3"/>
      <c r="AH5229" s="3"/>
    </row>
    <row r="5230" spans="1:34" s="4" customFormat="1" ht="11.85" customHeight="1" x14ac:dyDescent="0.2">
      <c r="A5230" s="3"/>
      <c r="B5230" s="3"/>
      <c r="C5230" s="2"/>
      <c r="D5230" s="3"/>
      <c r="E5230" s="2"/>
      <c r="F5230" s="3"/>
      <c r="G5230" s="2"/>
      <c r="H5230" s="3"/>
      <c r="I5230" s="2"/>
      <c r="J5230" s="3"/>
      <c r="L5230" s="3"/>
      <c r="N5230" s="3"/>
      <c r="P5230" s="3"/>
      <c r="R5230" s="3"/>
      <c r="T5230" s="5"/>
      <c r="U5230" s="3"/>
      <c r="V5230" s="3"/>
      <c r="W5230" s="3"/>
      <c r="X5230" s="3"/>
      <c r="Y5230" s="3"/>
      <c r="Z5230" s="3"/>
      <c r="AA5230" s="3"/>
      <c r="AB5230" s="3"/>
      <c r="AC5230" s="3"/>
      <c r="AD5230" s="3"/>
      <c r="AE5230" s="3"/>
      <c r="AF5230" s="3"/>
      <c r="AG5230" s="3"/>
      <c r="AH5230" s="3"/>
    </row>
    <row r="5231" spans="1:34" s="4" customFormat="1" ht="11.85" customHeight="1" x14ac:dyDescent="0.2">
      <c r="A5231" s="3"/>
      <c r="B5231" s="3"/>
      <c r="C5231" s="2"/>
      <c r="D5231" s="3"/>
      <c r="E5231" s="2"/>
      <c r="F5231" s="3"/>
      <c r="G5231" s="2"/>
      <c r="H5231" s="3"/>
      <c r="I5231" s="2"/>
      <c r="J5231" s="3"/>
      <c r="L5231" s="3"/>
      <c r="N5231" s="3"/>
      <c r="P5231" s="3"/>
      <c r="R5231" s="3"/>
      <c r="T5231" s="5"/>
      <c r="U5231" s="3"/>
      <c r="V5231" s="3"/>
      <c r="W5231" s="3"/>
      <c r="X5231" s="3"/>
      <c r="Y5231" s="3"/>
      <c r="Z5231" s="3"/>
      <c r="AA5231" s="3"/>
      <c r="AB5231" s="3"/>
      <c r="AC5231" s="3"/>
      <c r="AD5231" s="3"/>
      <c r="AE5231" s="3"/>
      <c r="AF5231" s="3"/>
      <c r="AG5231" s="3"/>
      <c r="AH5231" s="3"/>
    </row>
    <row r="5232" spans="1:34" s="4" customFormat="1" ht="11.85" customHeight="1" x14ac:dyDescent="0.2">
      <c r="A5232" s="3"/>
      <c r="B5232" s="3"/>
      <c r="C5232" s="2"/>
      <c r="D5232" s="3"/>
      <c r="E5232" s="2"/>
      <c r="F5232" s="3"/>
      <c r="G5232" s="2"/>
      <c r="H5232" s="3"/>
      <c r="I5232" s="2"/>
      <c r="J5232" s="3"/>
      <c r="L5232" s="3"/>
      <c r="N5232" s="3"/>
      <c r="P5232" s="3"/>
      <c r="R5232" s="3"/>
      <c r="T5232" s="5"/>
      <c r="U5232" s="3"/>
      <c r="V5232" s="3"/>
      <c r="W5232" s="3"/>
      <c r="X5232" s="3"/>
      <c r="Y5232" s="3"/>
      <c r="Z5232" s="3"/>
      <c r="AA5232" s="3"/>
      <c r="AB5232" s="3"/>
      <c r="AC5232" s="3"/>
      <c r="AD5232" s="3"/>
      <c r="AE5232" s="3"/>
      <c r="AF5232" s="3"/>
      <c r="AG5232" s="3"/>
      <c r="AH5232" s="3"/>
    </row>
    <row r="5233" spans="1:34" s="4" customFormat="1" ht="11.85" customHeight="1" x14ac:dyDescent="0.2">
      <c r="A5233" s="3"/>
      <c r="B5233" s="3"/>
      <c r="C5233" s="2"/>
      <c r="D5233" s="3"/>
      <c r="E5233" s="2"/>
      <c r="F5233" s="3"/>
      <c r="G5233" s="2"/>
      <c r="H5233" s="3"/>
      <c r="I5233" s="2"/>
      <c r="J5233" s="3"/>
      <c r="L5233" s="3"/>
      <c r="N5233" s="3"/>
      <c r="P5233" s="3"/>
      <c r="R5233" s="3"/>
      <c r="T5233" s="5"/>
      <c r="U5233" s="3"/>
      <c r="V5233" s="3"/>
      <c r="W5233" s="3"/>
      <c r="X5233" s="3"/>
      <c r="Y5233" s="3"/>
      <c r="Z5233" s="3"/>
      <c r="AA5233" s="3"/>
      <c r="AB5233" s="3"/>
      <c r="AC5233" s="3"/>
      <c r="AD5233" s="3"/>
      <c r="AE5233" s="3"/>
      <c r="AF5233" s="3"/>
      <c r="AG5233" s="3"/>
      <c r="AH5233" s="3"/>
    </row>
    <row r="5234" spans="1:34" s="4" customFormat="1" ht="11.85" customHeight="1" x14ac:dyDescent="0.2">
      <c r="A5234" s="3"/>
      <c r="B5234" s="3"/>
      <c r="C5234" s="2"/>
      <c r="D5234" s="3"/>
      <c r="E5234" s="2"/>
      <c r="F5234" s="3"/>
      <c r="G5234" s="2"/>
      <c r="H5234" s="3"/>
      <c r="I5234" s="2"/>
      <c r="J5234" s="3"/>
      <c r="L5234" s="3"/>
      <c r="N5234" s="3"/>
      <c r="P5234" s="3"/>
      <c r="R5234" s="3"/>
      <c r="T5234" s="5"/>
      <c r="U5234" s="3"/>
      <c r="V5234" s="3"/>
      <c r="W5234" s="3"/>
      <c r="X5234" s="3"/>
      <c r="Y5234" s="3"/>
      <c r="Z5234" s="3"/>
      <c r="AA5234" s="3"/>
      <c r="AB5234" s="3"/>
      <c r="AC5234" s="3"/>
      <c r="AD5234" s="3"/>
      <c r="AE5234" s="3"/>
      <c r="AF5234" s="3"/>
      <c r="AG5234" s="3"/>
      <c r="AH5234" s="3"/>
    </row>
    <row r="5235" spans="1:34" s="4" customFormat="1" ht="11.25" customHeight="1" x14ac:dyDescent="0.2">
      <c r="A5235" s="1"/>
      <c r="B5235" s="1"/>
      <c r="C5235" s="2"/>
      <c r="D5235" s="3"/>
      <c r="E5235" s="2" t="str">
        <f>$E$1</f>
        <v>CITY OF BRADY</v>
      </c>
      <c r="F5235" s="3"/>
      <c r="G5235" s="2"/>
      <c r="H5235" s="3"/>
      <c r="I5235" s="2"/>
      <c r="J5235" s="3"/>
      <c r="L5235" s="3"/>
      <c r="N5235" s="3"/>
      <c r="P5235" s="3"/>
      <c r="R5235" s="3"/>
      <c r="T5235" s="5"/>
      <c r="U5235" s="3"/>
      <c r="V5235" s="3"/>
      <c r="W5235" s="3"/>
      <c r="X5235" s="3"/>
      <c r="Y5235" s="3"/>
      <c r="Z5235" s="3"/>
      <c r="AA5235" s="3"/>
      <c r="AB5235" s="3"/>
      <c r="AC5235" s="3"/>
      <c r="AD5235" s="3"/>
      <c r="AE5235" s="3"/>
      <c r="AF5235" s="3"/>
      <c r="AG5235" s="3"/>
      <c r="AH5235" s="3"/>
    </row>
    <row r="5236" spans="1:34" s="4" customFormat="1" ht="11.25" customHeight="1" x14ac:dyDescent="0.2">
      <c r="A5236" s="3"/>
      <c r="B5236" s="3"/>
      <c r="C5236" s="2"/>
      <c r="D5236" s="3"/>
      <c r="E5236" s="2" t="str">
        <f>$E$2</f>
        <v>BUDGET REPORT</v>
      </c>
      <c r="F5236" s="3"/>
      <c r="G5236" s="2"/>
      <c r="H5236" s="3"/>
      <c r="I5236" s="2"/>
      <c r="J5236" s="3"/>
      <c r="L5236" s="3"/>
      <c r="N5236" s="3"/>
      <c r="P5236" s="3"/>
      <c r="R5236" s="3"/>
      <c r="T5236" s="5"/>
      <c r="U5236" s="3"/>
      <c r="V5236" s="3"/>
      <c r="W5236" s="3"/>
      <c r="X5236" s="3"/>
      <c r="Y5236" s="3"/>
      <c r="Z5236" s="3"/>
      <c r="AA5236" s="3"/>
      <c r="AB5236" s="3"/>
      <c r="AC5236" s="3"/>
      <c r="AD5236" s="3"/>
      <c r="AE5236" s="3"/>
      <c r="AF5236" s="3"/>
      <c r="AG5236" s="3"/>
      <c r="AH5236" s="3"/>
    </row>
    <row r="5237" spans="1:34" s="4" customFormat="1" ht="11.25" customHeight="1" x14ac:dyDescent="0.2">
      <c r="A5237" s="3"/>
      <c r="B5237" s="3"/>
      <c r="C5237" s="2"/>
      <c r="D5237" s="3"/>
      <c r="E5237" s="2" t="str">
        <f>$E$3</f>
        <v>FISCAL YEAR 2019 - 2020</v>
      </c>
      <c r="F5237" s="3"/>
      <c r="G5237" s="2"/>
      <c r="H5237" s="3"/>
      <c r="I5237" s="2"/>
      <c r="J5237" s="3"/>
      <c r="L5237" s="3"/>
      <c r="N5237" s="3"/>
      <c r="P5237" s="3"/>
      <c r="R5237" s="3"/>
      <c r="T5237" s="5"/>
      <c r="U5237" s="3"/>
      <c r="V5237" s="3"/>
      <c r="W5237" s="3"/>
      <c r="X5237" s="3"/>
      <c r="Y5237" s="3"/>
      <c r="Z5237" s="3"/>
      <c r="AA5237" s="3"/>
      <c r="AB5237" s="3"/>
      <c r="AC5237" s="3"/>
      <c r="AD5237" s="3"/>
      <c r="AE5237" s="3"/>
      <c r="AF5237" s="3"/>
      <c r="AG5237" s="3"/>
      <c r="AH5237" s="3"/>
    </row>
    <row r="5238" spans="1:34" s="5" customFormat="1" ht="11.25" customHeight="1" x14ac:dyDescent="0.2">
      <c r="A5238" s="3" t="s">
        <v>1996</v>
      </c>
      <c r="B5238" s="3"/>
      <c r="C5238" s="2"/>
      <c r="D5238" s="3"/>
      <c r="E5238" s="2"/>
      <c r="F5238" s="3"/>
      <c r="G5238" s="2"/>
      <c r="H5238" s="3"/>
      <c r="I5238" s="2"/>
      <c r="J5238" s="3"/>
      <c r="K5238" s="4"/>
      <c r="L5238" s="3"/>
      <c r="M5238" s="4"/>
      <c r="N5238" s="3"/>
      <c r="O5238" s="4"/>
      <c r="P5238" s="3"/>
      <c r="Q5238" s="4"/>
      <c r="R5238" s="3"/>
      <c r="S5238" s="4"/>
      <c r="U5238" s="3"/>
      <c r="V5238" s="3"/>
      <c r="W5238" s="3"/>
      <c r="X5238" s="3"/>
      <c r="Y5238" s="3"/>
      <c r="Z5238" s="3"/>
      <c r="AA5238" s="3"/>
      <c r="AB5238" s="3"/>
      <c r="AC5238" s="3"/>
      <c r="AD5238" s="3"/>
      <c r="AE5238" s="3"/>
      <c r="AF5238" s="3"/>
      <c r="AG5238" s="3"/>
      <c r="AH5238" s="3"/>
    </row>
    <row r="5239" spans="1:34" s="5" customFormat="1" ht="11.25" customHeight="1" x14ac:dyDescent="0.2">
      <c r="A5239" s="3"/>
      <c r="B5239" s="3"/>
      <c r="C5239" s="2"/>
      <c r="D5239" s="3"/>
      <c r="E5239" s="2"/>
      <c r="F5239" s="3"/>
      <c r="G5239" s="2"/>
      <c r="H5239" s="3"/>
      <c r="I5239" s="2"/>
      <c r="J5239" s="3"/>
      <c r="K5239" s="4"/>
      <c r="L5239" s="3"/>
      <c r="M5239" s="4"/>
      <c r="N5239" s="3"/>
      <c r="O5239" s="4"/>
      <c r="P5239" s="3"/>
      <c r="Q5239" s="4"/>
      <c r="R5239" s="3"/>
      <c r="S5239" s="4"/>
      <c r="U5239" s="3"/>
      <c r="V5239" s="3"/>
      <c r="W5239" s="3"/>
      <c r="X5239" s="3"/>
      <c r="Y5239" s="3"/>
      <c r="Z5239" s="3"/>
      <c r="AA5239" s="3"/>
      <c r="AB5239" s="3"/>
      <c r="AC5239" s="3"/>
      <c r="AD5239" s="3"/>
      <c r="AE5239" s="3"/>
      <c r="AF5239" s="3"/>
      <c r="AG5239" s="3"/>
      <c r="AH5239" s="3"/>
    </row>
    <row r="5240" spans="1:34" s="5" customFormat="1" ht="11.25" customHeight="1" x14ac:dyDescent="0.2">
      <c r="A5240" s="3"/>
      <c r="B5240" s="3"/>
      <c r="C5240" s="2"/>
      <c r="D5240" s="3"/>
      <c r="E5240" s="2"/>
      <c r="F5240" s="3"/>
      <c r="G5240" s="2"/>
      <c r="H5240" s="3"/>
      <c r="I5240" s="55" t="str">
        <f>$I$6</f>
        <v>(----- 2018-2019 ------)</v>
      </c>
      <c r="J5240" s="55"/>
      <c r="K5240" s="55"/>
      <c r="L5240" s="6"/>
      <c r="M5240" s="55" t="str">
        <f>$M$6</f>
        <v>2019-2020</v>
      </c>
      <c r="N5240" s="55"/>
      <c r="O5240" s="55"/>
      <c r="P5240" s="55"/>
      <c r="Q5240" s="55"/>
      <c r="R5240" s="3"/>
      <c r="S5240" s="4"/>
      <c r="U5240" s="3"/>
      <c r="V5240" s="3"/>
      <c r="W5240" s="3"/>
      <c r="X5240" s="3"/>
      <c r="Y5240" s="3"/>
      <c r="Z5240" s="3"/>
      <c r="AA5240" s="3"/>
      <c r="AB5240" s="3"/>
      <c r="AC5240" s="3"/>
      <c r="AD5240" s="3"/>
      <c r="AE5240" s="3"/>
      <c r="AF5240" s="3"/>
      <c r="AG5240" s="3"/>
      <c r="AH5240" s="3"/>
    </row>
    <row r="5241" spans="1:34" s="5" customFormat="1" ht="11.25" customHeight="1" x14ac:dyDescent="0.2">
      <c r="A5241" s="3"/>
      <c r="B5241" s="3"/>
      <c r="C5241" s="7" t="str">
        <f>$C$7</f>
        <v>2015-2016</v>
      </c>
      <c r="D5241" s="6"/>
      <c r="E5241" s="7" t="str">
        <f>$E$7</f>
        <v>2016-2017</v>
      </c>
      <c r="F5241" s="6"/>
      <c r="G5241" s="7" t="str">
        <f>$G$7</f>
        <v>2017-2018</v>
      </c>
      <c r="H5241" s="6"/>
      <c r="I5241" s="7" t="s">
        <v>9</v>
      </c>
      <c r="J5241" s="6"/>
      <c r="K5241" s="8" t="str">
        <f>+$K$7</f>
        <v>PROJECTED</v>
      </c>
      <c r="L5241" s="6"/>
      <c r="M5241" s="8" t="str">
        <f>$M$7</f>
        <v>2019-2020</v>
      </c>
      <c r="N5241" s="6"/>
      <c r="O5241" s="8" t="str">
        <f>$O$7</f>
        <v>2019-2020</v>
      </c>
      <c r="P5241" s="6"/>
      <c r="Q5241" s="8" t="str">
        <f>$Q$7</f>
        <v>APPROVED</v>
      </c>
      <c r="R5241" s="3"/>
      <c r="S5241" s="4"/>
      <c r="U5241" s="3"/>
      <c r="V5241" s="3"/>
      <c r="W5241" s="3"/>
      <c r="X5241" s="3"/>
      <c r="Y5241" s="3"/>
      <c r="Z5241" s="3"/>
      <c r="AA5241" s="3"/>
      <c r="AB5241" s="3"/>
      <c r="AC5241" s="3"/>
      <c r="AD5241" s="3"/>
      <c r="AE5241" s="3"/>
      <c r="AF5241" s="3"/>
      <c r="AG5241" s="3"/>
      <c r="AH5241" s="3"/>
    </row>
    <row r="5242" spans="1:34" s="5" customFormat="1" ht="11.25" customHeight="1" x14ac:dyDescent="0.2">
      <c r="A5242" s="9"/>
      <c r="B5242" s="3"/>
      <c r="C5242" s="10" t="s">
        <v>12</v>
      </c>
      <c r="D5242" s="6"/>
      <c r="E5242" s="10" t="s">
        <v>12</v>
      </c>
      <c r="F5242" s="6"/>
      <c r="G5242" s="10" t="s">
        <v>12</v>
      </c>
      <c r="H5242" s="6"/>
      <c r="I5242" s="10" t="s">
        <v>13</v>
      </c>
      <c r="J5242" s="6"/>
      <c r="K5242" s="11" t="s">
        <v>13</v>
      </c>
      <c r="L5242" s="6"/>
      <c r="M5242" s="11" t="str">
        <f>$M$8</f>
        <v>BASE</v>
      </c>
      <c r="N5242" s="6"/>
      <c r="O5242" s="11" t="str">
        <f>$O$8</f>
        <v>SUPPLEMENTAL</v>
      </c>
      <c r="P5242" s="6"/>
      <c r="Q5242" s="11" t="str">
        <f>$Q$8</f>
        <v>BUDGET</v>
      </c>
      <c r="R5242" s="3"/>
      <c r="S5242" s="4"/>
      <c r="U5242" s="3"/>
      <c r="V5242" s="3"/>
      <c r="W5242" s="3"/>
      <c r="X5242" s="3"/>
      <c r="Y5242" s="3"/>
      <c r="Z5242" s="3"/>
      <c r="AA5242" s="3"/>
      <c r="AB5242" s="3"/>
      <c r="AC5242" s="3"/>
      <c r="AD5242" s="3"/>
      <c r="AE5242" s="3"/>
      <c r="AF5242" s="3"/>
      <c r="AG5242" s="3"/>
      <c r="AH5242" s="3"/>
    </row>
    <row r="5243" spans="1:34" s="5" customFormat="1" ht="11.25" customHeight="1" x14ac:dyDescent="0.2">
      <c r="A5243" s="3"/>
      <c r="B5243" s="3"/>
      <c r="C5243" s="2"/>
      <c r="D5243" s="3"/>
      <c r="E5243" s="2"/>
      <c r="F5243" s="3"/>
      <c r="G5243" s="2"/>
      <c r="H5243" s="3"/>
      <c r="I5243" s="2"/>
      <c r="J5243" s="3"/>
      <c r="K5243" s="4"/>
      <c r="L5243" s="3"/>
      <c r="M5243" s="4"/>
      <c r="N5243" s="3"/>
      <c r="O5243" s="4"/>
      <c r="P5243" s="3"/>
      <c r="Q5243" s="4"/>
      <c r="R5243" s="3"/>
      <c r="S5243" s="4"/>
      <c r="U5243" s="3"/>
      <c r="V5243" s="3"/>
      <c r="W5243" s="3"/>
      <c r="X5243" s="3"/>
      <c r="Y5243" s="3"/>
      <c r="Z5243" s="3"/>
      <c r="AA5243" s="3"/>
      <c r="AB5243" s="3"/>
      <c r="AC5243" s="3"/>
      <c r="AD5243" s="3"/>
      <c r="AE5243" s="3"/>
      <c r="AF5243" s="3"/>
      <c r="AG5243" s="3"/>
      <c r="AH5243" s="3"/>
    </row>
    <row r="5244" spans="1:34" s="5" customFormat="1" ht="11.25" customHeight="1" x14ac:dyDescent="0.2">
      <c r="A5244" s="3" t="s">
        <v>16</v>
      </c>
      <c r="B5244" s="3"/>
      <c r="C5244" s="2"/>
      <c r="D5244" s="2"/>
      <c r="E5244" s="2"/>
      <c r="F5244" s="2"/>
      <c r="G5244" s="2"/>
      <c r="H5244" s="2"/>
      <c r="I5244" s="2"/>
      <c r="J5244" s="2"/>
      <c r="K5244" s="4"/>
      <c r="L5244" s="2"/>
      <c r="M5244" s="4"/>
      <c r="N5244" s="2"/>
      <c r="O5244" s="4"/>
      <c r="P5244" s="2"/>
      <c r="Q5244" s="4"/>
      <c r="R5244" s="3"/>
      <c r="S5244" s="4"/>
      <c r="U5244" s="3"/>
      <c r="V5244" s="3"/>
      <c r="W5244" s="3"/>
      <c r="X5244" s="3"/>
      <c r="Y5244" s="3"/>
      <c r="Z5244" s="3"/>
      <c r="AA5244" s="3"/>
      <c r="AB5244" s="3"/>
      <c r="AC5244" s="3"/>
      <c r="AD5244" s="3"/>
      <c r="AE5244" s="3"/>
      <c r="AF5244" s="3"/>
      <c r="AG5244" s="3"/>
      <c r="AH5244" s="3"/>
    </row>
    <row r="5245" spans="1:34" s="5" customFormat="1" ht="11.25" customHeight="1" x14ac:dyDescent="0.2">
      <c r="A5245" s="3" t="s">
        <v>17</v>
      </c>
      <c r="B5245" s="3"/>
      <c r="C5245" s="2">
        <v>0</v>
      </c>
      <c r="D5245" s="2"/>
      <c r="E5245" s="2">
        <f>+C5319</f>
        <v>0</v>
      </c>
      <c r="F5245" s="2"/>
      <c r="G5245" s="2">
        <f>+E5319</f>
        <v>0</v>
      </c>
      <c r="H5245" s="2"/>
      <c r="I5245" s="2">
        <f>+G5319</f>
        <v>0</v>
      </c>
      <c r="J5245" s="2"/>
      <c r="K5245" s="4">
        <f>+I5245</f>
        <v>0</v>
      </c>
      <c r="L5245" s="2"/>
      <c r="M5245" s="2">
        <f>+K5319</f>
        <v>64896</v>
      </c>
      <c r="N5245" s="2"/>
      <c r="O5245" s="4"/>
      <c r="P5245" s="2"/>
      <c r="Q5245" s="4">
        <f>+M5245</f>
        <v>64896</v>
      </c>
      <c r="R5245" s="3"/>
      <c r="S5245" s="4"/>
      <c r="U5245" s="3"/>
      <c r="V5245" s="3"/>
      <c r="W5245" s="3"/>
      <c r="X5245" s="3"/>
      <c r="Y5245" s="3"/>
      <c r="Z5245" s="3"/>
      <c r="AA5245" s="3"/>
      <c r="AB5245" s="3"/>
      <c r="AC5245" s="3"/>
      <c r="AD5245" s="3"/>
      <c r="AE5245" s="3"/>
      <c r="AF5245" s="3"/>
      <c r="AG5245" s="3"/>
      <c r="AH5245" s="3"/>
    </row>
    <row r="5246" spans="1:34" s="5" customFormat="1" ht="11.25" customHeight="1" x14ac:dyDescent="0.2">
      <c r="A5246" s="3"/>
      <c r="B5246" s="3"/>
      <c r="C5246" s="2"/>
      <c r="D5246" s="2"/>
      <c r="E5246" s="2"/>
      <c r="F5246" s="2"/>
      <c r="G5246" s="2"/>
      <c r="H5246" s="2"/>
      <c r="I5246" s="2"/>
      <c r="J5246" s="2"/>
      <c r="K5246" s="4"/>
      <c r="L5246" s="2"/>
      <c r="M5246" s="4"/>
      <c r="N5246" s="2"/>
      <c r="O5246" s="4"/>
      <c r="P5246" s="2"/>
      <c r="Q5246" s="4"/>
      <c r="R5246" s="3"/>
      <c r="S5246" s="4"/>
      <c r="U5246" s="3"/>
      <c r="V5246" s="3"/>
      <c r="W5246" s="3"/>
      <c r="X5246" s="3"/>
      <c r="Y5246" s="3"/>
      <c r="Z5246" s="3"/>
      <c r="AA5246" s="3"/>
      <c r="AB5246" s="3"/>
      <c r="AC5246" s="3"/>
      <c r="AD5246" s="3"/>
      <c r="AE5246" s="3"/>
      <c r="AF5246" s="3"/>
      <c r="AG5246" s="3"/>
      <c r="AH5246" s="3"/>
    </row>
    <row r="5247" spans="1:34" s="5" customFormat="1" ht="11.25" customHeight="1" x14ac:dyDescent="0.2">
      <c r="A5247" s="12" t="s">
        <v>18</v>
      </c>
      <c r="B5247" s="3"/>
      <c r="C5247" s="2"/>
      <c r="D5247" s="2"/>
      <c r="E5247" s="2"/>
      <c r="F5247" s="2"/>
      <c r="G5247" s="2"/>
      <c r="H5247" s="2"/>
      <c r="I5247" s="2"/>
      <c r="J5247" s="2"/>
      <c r="K5247" s="4"/>
      <c r="L5247" s="2"/>
      <c r="M5247" s="4"/>
      <c r="N5247" s="2"/>
      <c r="O5247" s="4"/>
      <c r="P5247" s="2"/>
      <c r="Q5247" s="4"/>
      <c r="R5247" s="3"/>
      <c r="S5247" s="4"/>
      <c r="U5247" s="3"/>
      <c r="V5247" s="3"/>
      <c r="W5247" s="3"/>
      <c r="X5247" s="3"/>
      <c r="Y5247" s="3"/>
      <c r="Z5247" s="3"/>
      <c r="AA5247" s="3"/>
      <c r="AB5247" s="3"/>
      <c r="AC5247" s="3"/>
      <c r="AD5247" s="3"/>
      <c r="AE5247" s="3"/>
      <c r="AF5247" s="3"/>
      <c r="AG5247" s="3"/>
      <c r="AH5247" s="3"/>
    </row>
    <row r="5248" spans="1:34" s="5" customFormat="1" ht="11.25" customHeight="1" x14ac:dyDescent="0.2">
      <c r="A5248" s="3"/>
      <c r="B5248" s="3"/>
      <c r="C5248" s="2"/>
      <c r="D5248" s="2"/>
      <c r="E5248" s="2"/>
      <c r="F5248" s="2"/>
      <c r="G5248" s="2"/>
      <c r="H5248" s="2"/>
      <c r="I5248" s="2"/>
      <c r="J5248" s="2"/>
      <c r="K5248" s="4"/>
      <c r="L5248" s="2"/>
      <c r="M5248" s="4"/>
      <c r="N5248" s="2"/>
      <c r="O5248" s="4"/>
      <c r="P5248" s="2"/>
      <c r="Q5248" s="4"/>
      <c r="R5248" s="3"/>
      <c r="S5248" s="4"/>
      <c r="U5248" s="3"/>
      <c r="V5248" s="3"/>
      <c r="W5248" s="3"/>
      <c r="X5248" s="3"/>
      <c r="Y5248" s="3"/>
      <c r="Z5248" s="3"/>
      <c r="AA5248" s="3"/>
      <c r="AB5248" s="3"/>
      <c r="AC5248" s="3"/>
      <c r="AD5248" s="3"/>
      <c r="AE5248" s="3"/>
      <c r="AF5248" s="3"/>
      <c r="AG5248" s="3"/>
      <c r="AH5248" s="3"/>
    </row>
    <row r="5249" spans="1:34" s="5" customFormat="1" ht="11.25" customHeight="1" x14ac:dyDescent="0.2">
      <c r="A5249" s="13" t="s">
        <v>1779</v>
      </c>
      <c r="B5249" s="3"/>
      <c r="C5249" s="2"/>
      <c r="D5249" s="2"/>
      <c r="E5249" s="2"/>
      <c r="F5249" s="2"/>
      <c r="G5249" s="2"/>
      <c r="H5249" s="2"/>
      <c r="I5249" s="2"/>
      <c r="J5249" s="2"/>
      <c r="K5249" s="4"/>
      <c r="L5249" s="2"/>
      <c r="M5249" s="4"/>
      <c r="N5249" s="2"/>
      <c r="O5249" s="4"/>
      <c r="P5249" s="2"/>
      <c r="Q5249" s="4"/>
      <c r="R5249" s="3"/>
      <c r="S5249" s="4"/>
      <c r="U5249" s="3"/>
      <c r="V5249" s="3"/>
      <c r="W5249" s="3"/>
      <c r="X5249" s="3"/>
      <c r="Y5249" s="3"/>
      <c r="Z5249" s="3"/>
      <c r="AA5249" s="3"/>
      <c r="AB5249" s="3"/>
      <c r="AC5249" s="3"/>
      <c r="AD5249" s="3"/>
      <c r="AE5249" s="3"/>
      <c r="AF5249" s="3"/>
      <c r="AG5249" s="3"/>
      <c r="AH5249" s="3"/>
    </row>
    <row r="5250" spans="1:34" s="5" customFormat="1" ht="11.25" customHeight="1" x14ac:dyDescent="0.2">
      <c r="A5250" s="3" t="s">
        <v>1997</v>
      </c>
      <c r="B5250" s="3"/>
      <c r="C5250" s="15">
        <v>0</v>
      </c>
      <c r="D5250" s="2"/>
      <c r="E5250" s="15">
        <v>0</v>
      </c>
      <c r="F5250" s="2"/>
      <c r="G5250" s="15">
        <v>0</v>
      </c>
      <c r="H5250" s="2"/>
      <c r="I5250" s="15">
        <v>250000</v>
      </c>
      <c r="J5250" s="2"/>
      <c r="K5250" s="16">
        <v>180000</v>
      </c>
      <c r="L5250" s="2"/>
      <c r="M5250" s="16">
        <v>180000</v>
      </c>
      <c r="N5250" s="2"/>
      <c r="O5250" s="16">
        <v>0</v>
      </c>
      <c r="P5250" s="2"/>
      <c r="Q5250" s="16">
        <f>M5250+O5250</f>
        <v>180000</v>
      </c>
      <c r="R5250" s="3"/>
      <c r="S5250" s="4"/>
      <c r="U5250" s="3"/>
      <c r="V5250" s="3"/>
      <c r="W5250" s="3"/>
      <c r="X5250" s="3"/>
      <c r="Y5250" s="3"/>
      <c r="Z5250" s="3"/>
      <c r="AA5250" s="3"/>
      <c r="AB5250" s="3"/>
      <c r="AC5250" s="3"/>
      <c r="AD5250" s="3"/>
      <c r="AE5250" s="3"/>
      <c r="AF5250" s="3"/>
      <c r="AG5250" s="3"/>
      <c r="AH5250" s="3"/>
    </row>
    <row r="5251" spans="1:34" s="5" customFormat="1" ht="11.25" customHeight="1" x14ac:dyDescent="0.2">
      <c r="A5251" s="3" t="s">
        <v>1120</v>
      </c>
      <c r="B5251" s="3"/>
      <c r="C5251" s="2">
        <f>SUM(C5250:C5250)</f>
        <v>0</v>
      </c>
      <c r="D5251" s="2"/>
      <c r="E5251" s="2">
        <f>SUM(E5250:E5250)</f>
        <v>0</v>
      </c>
      <c r="F5251" s="2"/>
      <c r="G5251" s="2">
        <f>SUM(G5250:G5250)</f>
        <v>0</v>
      </c>
      <c r="H5251" s="2"/>
      <c r="I5251" s="2">
        <f>SUM(I5250:I5250)</f>
        <v>250000</v>
      </c>
      <c r="J5251" s="2"/>
      <c r="K5251" s="4">
        <f>SUM(K5250:K5250)</f>
        <v>180000</v>
      </c>
      <c r="L5251" s="2"/>
      <c r="M5251" s="4">
        <f>SUM(M5250:M5250)</f>
        <v>180000</v>
      </c>
      <c r="N5251" s="2"/>
      <c r="O5251" s="4">
        <f>SUM(O5250:O5250)</f>
        <v>0</v>
      </c>
      <c r="P5251" s="2"/>
      <c r="Q5251" s="4">
        <f>SUM(Q5250:Q5250)</f>
        <v>180000</v>
      </c>
      <c r="R5251" s="3"/>
      <c r="S5251" s="4"/>
      <c r="U5251" s="3"/>
      <c r="V5251" s="3"/>
      <c r="W5251" s="3"/>
      <c r="X5251" s="3"/>
      <c r="Y5251" s="3"/>
      <c r="Z5251" s="3"/>
      <c r="AA5251" s="3"/>
      <c r="AB5251" s="3"/>
      <c r="AC5251" s="3"/>
      <c r="AD5251" s="3"/>
      <c r="AE5251" s="3"/>
      <c r="AF5251" s="3"/>
      <c r="AG5251" s="3"/>
      <c r="AH5251" s="3"/>
    </row>
    <row r="5252" spans="1:34" s="5" customFormat="1" ht="11.25" customHeight="1" x14ac:dyDescent="0.2">
      <c r="A5252" s="3"/>
      <c r="B5252" s="3"/>
      <c r="C5252" s="2"/>
      <c r="D5252" s="2"/>
      <c r="E5252" s="2"/>
      <c r="F5252" s="2"/>
      <c r="G5252" s="2"/>
      <c r="H5252" s="2"/>
      <c r="I5252" s="2"/>
      <c r="J5252" s="2"/>
      <c r="K5252" s="4"/>
      <c r="L5252" s="2"/>
      <c r="M5252" s="4"/>
      <c r="N5252" s="2"/>
      <c r="O5252" s="4"/>
      <c r="P5252" s="2"/>
      <c r="Q5252" s="4"/>
      <c r="R5252" s="3"/>
      <c r="S5252" s="4"/>
      <c r="U5252" s="3"/>
      <c r="V5252" s="3"/>
      <c r="W5252" s="3"/>
      <c r="X5252" s="3"/>
      <c r="Y5252" s="3"/>
      <c r="Z5252" s="3"/>
      <c r="AA5252" s="3"/>
      <c r="AB5252" s="3"/>
      <c r="AC5252" s="3"/>
      <c r="AD5252" s="3"/>
      <c r="AE5252" s="3"/>
      <c r="AF5252" s="3"/>
      <c r="AG5252" s="3"/>
      <c r="AH5252" s="3"/>
    </row>
    <row r="5253" spans="1:34" s="5" customFormat="1" ht="11.85" customHeight="1" x14ac:dyDescent="0.2">
      <c r="A5253" s="13" t="s">
        <v>228</v>
      </c>
      <c r="B5253" s="3"/>
      <c r="C5253" s="2"/>
      <c r="D5253" s="2"/>
      <c r="E5253" s="2"/>
      <c r="F5253" s="2"/>
      <c r="G5253" s="2"/>
      <c r="H5253" s="2"/>
      <c r="I5253" s="2"/>
      <c r="J5253" s="2"/>
      <c r="K5253" s="4"/>
      <c r="L5253" s="2"/>
      <c r="M5253" s="4"/>
      <c r="N5253" s="2"/>
      <c r="O5253" s="4"/>
      <c r="P5253" s="2"/>
      <c r="Q5253" s="4"/>
      <c r="R5253" s="3"/>
      <c r="S5253" s="4"/>
      <c r="U5253" s="3"/>
      <c r="V5253" s="3"/>
      <c r="W5253" s="3"/>
      <c r="X5253" s="3"/>
      <c r="Y5253" s="3"/>
      <c r="Z5253" s="3"/>
      <c r="AA5253" s="3"/>
      <c r="AB5253" s="3"/>
      <c r="AC5253" s="3"/>
      <c r="AD5253" s="3"/>
      <c r="AE5253" s="3"/>
      <c r="AF5253" s="3"/>
      <c r="AG5253" s="3"/>
      <c r="AH5253" s="3"/>
    </row>
    <row r="5254" spans="1:34" s="4" customFormat="1" ht="11.85" customHeight="1" x14ac:dyDescent="0.2">
      <c r="A5254" s="3" t="s">
        <v>1456</v>
      </c>
      <c r="B5254" s="3"/>
      <c r="C5254" s="15">
        <v>0</v>
      </c>
      <c r="D5254" s="2"/>
      <c r="E5254" s="15">
        <v>0</v>
      </c>
      <c r="F5254" s="2"/>
      <c r="G5254" s="15">
        <v>0</v>
      </c>
      <c r="H5254" s="2"/>
      <c r="I5254" s="15">
        <v>58400</v>
      </c>
      <c r="J5254" s="2"/>
      <c r="K5254" s="16">
        <v>129796</v>
      </c>
      <c r="L5254" s="2"/>
      <c r="M5254" s="16">
        <v>0</v>
      </c>
      <c r="N5254" s="2"/>
      <c r="O5254" s="16">
        <v>0</v>
      </c>
      <c r="P5254" s="2"/>
      <c r="Q5254" s="16">
        <f>+M5254+O5254</f>
        <v>0</v>
      </c>
      <c r="R5254" s="3"/>
      <c r="T5254" s="5"/>
      <c r="U5254" s="3"/>
      <c r="V5254" s="3"/>
      <c r="W5254" s="3"/>
      <c r="X5254" s="3"/>
      <c r="Y5254" s="3"/>
      <c r="Z5254" s="3"/>
      <c r="AA5254" s="3"/>
      <c r="AB5254" s="3"/>
      <c r="AC5254" s="3"/>
      <c r="AD5254" s="3"/>
      <c r="AE5254" s="3"/>
      <c r="AF5254" s="3"/>
      <c r="AG5254" s="3"/>
      <c r="AH5254" s="3"/>
    </row>
    <row r="5255" spans="1:34" s="4" customFormat="1" ht="11.85" customHeight="1" x14ac:dyDescent="0.2">
      <c r="A5255" s="3" t="s">
        <v>242</v>
      </c>
      <c r="B5255" s="3"/>
      <c r="C5255" s="2">
        <f>SUM(C5254:C5254)</f>
        <v>0</v>
      </c>
      <c r="D5255" s="2"/>
      <c r="E5255" s="2">
        <f>SUM(E5254:E5254)</f>
        <v>0</v>
      </c>
      <c r="F5255" s="2"/>
      <c r="G5255" s="2">
        <f>SUM(G5254:G5254)</f>
        <v>0</v>
      </c>
      <c r="H5255" s="2"/>
      <c r="I5255" s="2">
        <f>SUM(I5254:I5254)</f>
        <v>58400</v>
      </c>
      <c r="J5255" s="2"/>
      <c r="K5255" s="4">
        <f>SUM(K5254:K5254)</f>
        <v>129796</v>
      </c>
      <c r="L5255" s="2"/>
      <c r="M5255" s="4">
        <f>SUM(M5254:M5254)</f>
        <v>0</v>
      </c>
      <c r="N5255" s="2"/>
      <c r="O5255" s="4">
        <f>SUM(O5254:O5254)</f>
        <v>0</v>
      </c>
      <c r="P5255" s="2"/>
      <c r="Q5255" s="4">
        <f>SUM(Q5254:Q5254)</f>
        <v>0</v>
      </c>
      <c r="R5255" s="3"/>
      <c r="T5255" s="5"/>
      <c r="U5255" s="3"/>
      <c r="V5255" s="3"/>
      <c r="W5255" s="3"/>
      <c r="X5255" s="3"/>
      <c r="Y5255" s="3"/>
      <c r="Z5255" s="3"/>
      <c r="AA5255" s="3"/>
      <c r="AB5255" s="3"/>
      <c r="AC5255" s="3"/>
      <c r="AD5255" s="3"/>
      <c r="AE5255" s="3"/>
      <c r="AF5255" s="3"/>
      <c r="AG5255" s="3"/>
      <c r="AH5255" s="3"/>
    </row>
    <row r="5256" spans="1:34" s="4" customFormat="1" ht="11.85" customHeight="1" x14ac:dyDescent="0.2">
      <c r="A5256" s="3"/>
      <c r="B5256" s="3"/>
      <c r="C5256" s="2"/>
      <c r="D5256" s="3"/>
      <c r="E5256" s="2"/>
      <c r="F5256" s="3"/>
      <c r="G5256" s="2"/>
      <c r="H5256" s="3"/>
      <c r="I5256" s="2"/>
      <c r="J5256" s="3"/>
      <c r="L5256" s="3"/>
      <c r="N5256" s="3"/>
      <c r="P5256" s="3"/>
      <c r="R5256" s="3"/>
      <c r="T5256" s="5"/>
      <c r="U5256" s="3"/>
      <c r="V5256" s="3"/>
      <c r="W5256" s="3"/>
      <c r="X5256" s="3"/>
      <c r="Y5256" s="3"/>
      <c r="Z5256" s="3"/>
      <c r="AA5256" s="3"/>
      <c r="AB5256" s="3"/>
      <c r="AC5256" s="3"/>
      <c r="AD5256" s="3"/>
      <c r="AE5256" s="3"/>
      <c r="AF5256" s="3"/>
      <c r="AG5256" s="3"/>
      <c r="AH5256" s="3"/>
    </row>
    <row r="5257" spans="1:34" s="4" customFormat="1" ht="11.25" customHeight="1" thickBot="1" x14ac:dyDescent="0.25">
      <c r="A5257" s="3" t="s">
        <v>254</v>
      </c>
      <c r="B5257" s="3"/>
      <c r="C5257" s="27">
        <f>C5251+C5255</f>
        <v>0</v>
      </c>
      <c r="D5257" s="2"/>
      <c r="E5257" s="27">
        <f>E5251+E5255</f>
        <v>0</v>
      </c>
      <c r="F5257" s="2"/>
      <c r="G5257" s="27">
        <f>G5251+G5255</f>
        <v>0</v>
      </c>
      <c r="H5257" s="2"/>
      <c r="I5257" s="27">
        <f>I5251+I5255</f>
        <v>308400</v>
      </c>
      <c r="J5257" s="2"/>
      <c r="K5257" s="28">
        <f>K5251+K5255</f>
        <v>309796</v>
      </c>
      <c r="L5257" s="2"/>
      <c r="M5257" s="28">
        <f>M5251+M5255</f>
        <v>180000</v>
      </c>
      <c r="N5257" s="2"/>
      <c r="O5257" s="28">
        <f>O5251+O5255</f>
        <v>0</v>
      </c>
      <c r="P5257" s="2"/>
      <c r="Q5257" s="28">
        <f>Q5251+Q5255</f>
        <v>180000</v>
      </c>
      <c r="R5257" s="3"/>
      <c r="T5257" s="5"/>
      <c r="U5257" s="3"/>
      <c r="V5257" s="3"/>
      <c r="W5257" s="3"/>
      <c r="X5257" s="3"/>
      <c r="Y5257" s="3"/>
      <c r="Z5257" s="3"/>
      <c r="AA5257" s="3"/>
      <c r="AB5257" s="3"/>
      <c r="AC5257" s="3"/>
      <c r="AD5257" s="3"/>
      <c r="AE5257" s="3"/>
      <c r="AF5257" s="3"/>
      <c r="AG5257" s="3"/>
      <c r="AH5257" s="3"/>
    </row>
    <row r="5258" spans="1:34" s="4" customFormat="1" ht="11.25" customHeight="1" thickTop="1" x14ac:dyDescent="0.2">
      <c r="A5258" s="3"/>
      <c r="B5258" s="3"/>
      <c r="C5258" s="2"/>
      <c r="D5258" s="2"/>
      <c r="E5258" s="2"/>
      <c r="F5258" s="2"/>
      <c r="G5258" s="2"/>
      <c r="H5258" s="2"/>
      <c r="I5258" s="2"/>
      <c r="J5258" s="2"/>
      <c r="L5258" s="2"/>
      <c r="N5258" s="2"/>
      <c r="P5258" s="2"/>
      <c r="R5258" s="3"/>
      <c r="T5258" s="5"/>
      <c r="U5258" s="3"/>
      <c r="V5258" s="3"/>
      <c r="W5258" s="3"/>
      <c r="X5258" s="3"/>
      <c r="Y5258" s="3"/>
      <c r="Z5258" s="3"/>
      <c r="AA5258" s="3"/>
      <c r="AB5258" s="3"/>
      <c r="AC5258" s="3"/>
      <c r="AD5258" s="3"/>
      <c r="AE5258" s="3"/>
      <c r="AF5258" s="3"/>
      <c r="AG5258" s="3"/>
      <c r="AH5258" s="3"/>
    </row>
    <row r="5259" spans="1:34" s="4" customFormat="1" ht="11.25" customHeight="1" x14ac:dyDescent="0.2">
      <c r="A5259" s="3"/>
      <c r="B5259" s="3"/>
      <c r="C5259" s="2"/>
      <c r="D5259" s="2"/>
      <c r="E5259" s="2"/>
      <c r="F5259" s="2"/>
      <c r="G5259" s="2"/>
      <c r="H5259" s="2"/>
      <c r="I5259" s="2"/>
      <c r="J5259" s="2"/>
      <c r="L5259" s="2"/>
      <c r="N5259" s="2"/>
      <c r="P5259" s="2"/>
      <c r="R5259" s="3"/>
      <c r="T5259" s="5"/>
      <c r="U5259" s="3"/>
      <c r="V5259" s="3"/>
      <c r="W5259" s="3"/>
      <c r="X5259" s="3"/>
      <c r="Y5259" s="3"/>
      <c r="Z5259" s="3"/>
      <c r="AA5259" s="3"/>
      <c r="AB5259" s="3"/>
      <c r="AC5259" s="3"/>
      <c r="AD5259" s="3"/>
      <c r="AE5259" s="3"/>
      <c r="AF5259" s="3"/>
      <c r="AG5259" s="3"/>
      <c r="AH5259" s="3"/>
    </row>
    <row r="5260" spans="1:34" s="4" customFormat="1" ht="11.25" customHeight="1" x14ac:dyDescent="0.2">
      <c r="A5260" s="3" t="s">
        <v>255</v>
      </c>
      <c r="B5260" s="3"/>
      <c r="C5260" s="2">
        <f>C5245+C5257</f>
        <v>0</v>
      </c>
      <c r="D5260" s="2"/>
      <c r="E5260" s="2">
        <f>E5245+E5257</f>
        <v>0</v>
      </c>
      <c r="F5260" s="2"/>
      <c r="G5260" s="2">
        <f>G5245+G5257</f>
        <v>0</v>
      </c>
      <c r="H5260" s="2"/>
      <c r="I5260" s="2">
        <f>I5245+I5257</f>
        <v>308400</v>
      </c>
      <c r="J5260" s="2"/>
      <c r="K5260" s="4">
        <f>K5245+K5257</f>
        <v>309796</v>
      </c>
      <c r="L5260" s="2"/>
      <c r="M5260" s="4">
        <f>M5245+M5257</f>
        <v>244896</v>
      </c>
      <c r="N5260" s="2"/>
      <c r="P5260" s="2"/>
      <c r="Q5260" s="4">
        <f>Q5245+Q5257</f>
        <v>244896</v>
      </c>
      <c r="R5260" s="3"/>
      <c r="T5260" s="5"/>
      <c r="U5260" s="3"/>
      <c r="V5260" s="3"/>
      <c r="W5260" s="3"/>
      <c r="X5260" s="3"/>
      <c r="Y5260" s="3"/>
      <c r="Z5260" s="3"/>
      <c r="AA5260" s="3"/>
      <c r="AB5260" s="3"/>
      <c r="AC5260" s="3"/>
      <c r="AD5260" s="3"/>
      <c r="AE5260" s="3"/>
      <c r="AF5260" s="3"/>
      <c r="AG5260" s="3"/>
      <c r="AH5260" s="3"/>
    </row>
    <row r="5261" spans="1:34" s="4" customFormat="1" ht="11.25" customHeight="1" x14ac:dyDescent="0.2">
      <c r="A5261" s="3"/>
      <c r="B5261" s="3"/>
      <c r="C5261" s="2"/>
      <c r="D5261" s="3"/>
      <c r="E5261" s="2"/>
      <c r="F5261" s="3"/>
      <c r="G5261" s="2"/>
      <c r="H5261" s="3"/>
      <c r="I5261" s="2"/>
      <c r="J5261" s="3"/>
      <c r="L5261" s="3"/>
      <c r="N5261" s="3"/>
      <c r="P5261" s="3"/>
      <c r="R5261" s="3"/>
      <c r="T5261" s="5"/>
      <c r="U5261" s="3"/>
      <c r="V5261" s="3"/>
      <c r="W5261" s="3"/>
      <c r="X5261" s="3"/>
      <c r="Y5261" s="3"/>
      <c r="Z5261" s="3"/>
      <c r="AA5261" s="3"/>
      <c r="AB5261" s="3"/>
      <c r="AC5261" s="3"/>
      <c r="AD5261" s="3"/>
      <c r="AE5261" s="3"/>
      <c r="AF5261" s="3"/>
      <c r="AG5261" s="3"/>
      <c r="AH5261" s="3"/>
    </row>
    <row r="5262" spans="1:34" s="4" customFormat="1" ht="11.85" customHeight="1" x14ac:dyDescent="0.2">
      <c r="A5262" s="3"/>
      <c r="B5262" s="3"/>
      <c r="C5262" s="2"/>
      <c r="D5262" s="3"/>
      <c r="E5262" s="2"/>
      <c r="F5262" s="3"/>
      <c r="G5262" s="2"/>
      <c r="H5262" s="3"/>
      <c r="I5262" s="2"/>
      <c r="J5262" s="3"/>
      <c r="L5262" s="3"/>
      <c r="N5262" s="3"/>
      <c r="P5262" s="3"/>
      <c r="R5262" s="3"/>
      <c r="T5262" s="5"/>
      <c r="U5262" s="3"/>
      <c r="V5262" s="3"/>
      <c r="W5262" s="3"/>
      <c r="X5262" s="3"/>
      <c r="Y5262" s="3"/>
      <c r="Z5262" s="3"/>
      <c r="AA5262" s="3"/>
      <c r="AB5262" s="3"/>
      <c r="AC5262" s="3"/>
      <c r="AD5262" s="3"/>
      <c r="AE5262" s="3"/>
      <c r="AF5262" s="3"/>
      <c r="AG5262" s="3"/>
      <c r="AH5262" s="3"/>
    </row>
    <row r="5263" spans="1:34" s="4" customFormat="1" ht="11.85" customHeight="1" x14ac:dyDescent="0.2">
      <c r="A5263" s="3"/>
      <c r="B5263" s="3"/>
      <c r="C5263" s="2"/>
      <c r="D5263" s="3"/>
      <c r="E5263" s="2"/>
      <c r="F5263" s="3"/>
      <c r="G5263" s="2"/>
      <c r="H5263" s="3"/>
      <c r="I5263" s="2"/>
      <c r="J5263" s="3"/>
      <c r="L5263" s="3"/>
      <c r="N5263" s="3"/>
      <c r="P5263" s="3"/>
      <c r="R5263" s="3"/>
      <c r="T5263" s="5"/>
      <c r="U5263" s="3"/>
      <c r="V5263" s="3"/>
      <c r="W5263" s="3"/>
      <c r="X5263" s="3"/>
      <c r="Y5263" s="3"/>
      <c r="Z5263" s="3"/>
      <c r="AA5263" s="3"/>
      <c r="AB5263" s="3"/>
      <c r="AC5263" s="3"/>
      <c r="AD5263" s="3"/>
      <c r="AE5263" s="3"/>
      <c r="AF5263" s="3"/>
      <c r="AG5263" s="3"/>
      <c r="AH5263" s="3"/>
    </row>
    <row r="5264" spans="1:34" s="4" customFormat="1" ht="11.85" customHeight="1" x14ac:dyDescent="0.2">
      <c r="A5264" s="3"/>
      <c r="B5264" s="3"/>
      <c r="C5264" s="2"/>
      <c r="D5264" s="3"/>
      <c r="E5264" s="2"/>
      <c r="F5264" s="3"/>
      <c r="G5264" s="2"/>
      <c r="H5264" s="3"/>
      <c r="I5264" s="2"/>
      <c r="J5264" s="3"/>
      <c r="L5264" s="3"/>
      <c r="N5264" s="3"/>
      <c r="P5264" s="3"/>
      <c r="R5264" s="3"/>
      <c r="T5264" s="5"/>
      <c r="U5264" s="3"/>
      <c r="V5264" s="3"/>
      <c r="W5264" s="3"/>
      <c r="X5264" s="3"/>
      <c r="Y5264" s="3"/>
      <c r="Z5264" s="3"/>
      <c r="AA5264" s="3"/>
      <c r="AB5264" s="3"/>
      <c r="AC5264" s="3"/>
      <c r="AD5264" s="3"/>
      <c r="AE5264" s="3"/>
      <c r="AF5264" s="3"/>
      <c r="AG5264" s="3"/>
      <c r="AH5264" s="3"/>
    </row>
    <row r="5265" spans="1:34" s="4" customFormat="1" ht="11.85" customHeight="1" x14ac:dyDescent="0.2">
      <c r="A5265" s="3"/>
      <c r="B5265" s="3"/>
      <c r="C5265" s="2"/>
      <c r="D5265" s="3"/>
      <c r="E5265" s="2"/>
      <c r="F5265" s="3"/>
      <c r="G5265" s="2"/>
      <c r="H5265" s="3"/>
      <c r="I5265" s="2"/>
      <c r="J5265" s="3"/>
      <c r="L5265" s="3"/>
      <c r="N5265" s="3"/>
      <c r="P5265" s="3"/>
      <c r="R5265" s="3"/>
      <c r="T5265" s="5"/>
      <c r="U5265" s="3"/>
      <c r="V5265" s="3"/>
      <c r="W5265" s="3"/>
      <c r="X5265" s="3"/>
      <c r="Y5265" s="3"/>
      <c r="Z5265" s="3"/>
      <c r="AA5265" s="3"/>
      <c r="AB5265" s="3"/>
      <c r="AC5265" s="3"/>
      <c r="AD5265" s="3"/>
      <c r="AE5265" s="3"/>
      <c r="AF5265" s="3"/>
      <c r="AG5265" s="3"/>
      <c r="AH5265" s="3"/>
    </row>
    <row r="5266" spans="1:34" s="4" customFormat="1" ht="11.85" customHeight="1" x14ac:dyDescent="0.2">
      <c r="A5266" s="3"/>
      <c r="B5266" s="3"/>
      <c r="C5266" s="2"/>
      <c r="D5266" s="3"/>
      <c r="E5266" s="2"/>
      <c r="F5266" s="3"/>
      <c r="G5266" s="2"/>
      <c r="H5266" s="3"/>
      <c r="I5266" s="2"/>
      <c r="J5266" s="3"/>
      <c r="L5266" s="3"/>
      <c r="N5266" s="3"/>
      <c r="P5266" s="3"/>
      <c r="R5266" s="3"/>
      <c r="T5266" s="5"/>
      <c r="U5266" s="3"/>
      <c r="V5266" s="3"/>
      <c r="W5266" s="3"/>
      <c r="X5266" s="3"/>
      <c r="Y5266" s="3"/>
      <c r="Z5266" s="3"/>
      <c r="AA5266" s="3"/>
      <c r="AB5266" s="3"/>
      <c r="AC5266" s="3"/>
      <c r="AD5266" s="3"/>
      <c r="AE5266" s="3"/>
      <c r="AF5266" s="3"/>
      <c r="AG5266" s="3"/>
      <c r="AH5266" s="3"/>
    </row>
    <row r="5267" spans="1:34" s="4" customFormat="1" ht="11.85" customHeight="1" x14ac:dyDescent="0.2">
      <c r="A5267" s="3"/>
      <c r="B5267" s="3"/>
      <c r="C5267" s="2"/>
      <c r="D5267" s="3"/>
      <c r="E5267" s="2"/>
      <c r="F5267" s="3"/>
      <c r="G5267" s="2"/>
      <c r="H5267" s="3"/>
      <c r="I5267" s="2"/>
      <c r="J5267" s="3"/>
      <c r="L5267" s="3"/>
      <c r="N5267" s="3"/>
      <c r="P5267" s="3"/>
      <c r="R5267" s="3"/>
      <c r="T5267" s="5"/>
      <c r="U5267" s="3"/>
      <c r="V5267" s="3"/>
      <c r="W5267" s="3"/>
      <c r="X5267" s="3"/>
      <c r="Y5267" s="3"/>
      <c r="Z5267" s="3"/>
      <c r="AA5267" s="3"/>
      <c r="AB5267" s="3"/>
      <c r="AC5267" s="3"/>
      <c r="AD5267" s="3"/>
      <c r="AE5267" s="3"/>
      <c r="AF5267" s="3"/>
      <c r="AG5267" s="3"/>
      <c r="AH5267" s="3"/>
    </row>
    <row r="5268" spans="1:34" s="4" customFormat="1" ht="11.85" customHeight="1" x14ac:dyDescent="0.2">
      <c r="A5268" s="3"/>
      <c r="B5268" s="3"/>
      <c r="C5268" s="2"/>
      <c r="D5268" s="3"/>
      <c r="E5268" s="2"/>
      <c r="F5268" s="3"/>
      <c r="G5268" s="2"/>
      <c r="H5268" s="3"/>
      <c r="I5268" s="2"/>
      <c r="J5268" s="3"/>
      <c r="L5268" s="3"/>
      <c r="N5268" s="3"/>
      <c r="P5268" s="3"/>
      <c r="R5268" s="3"/>
      <c r="T5268" s="5"/>
      <c r="U5268" s="3"/>
      <c r="V5268" s="3"/>
      <c r="W5268" s="3"/>
      <c r="X5268" s="3"/>
      <c r="Y5268" s="3"/>
      <c r="Z5268" s="3"/>
      <c r="AA5268" s="3"/>
      <c r="AB5268" s="3"/>
      <c r="AC5268" s="3"/>
      <c r="AD5268" s="3"/>
      <c r="AE5268" s="3"/>
      <c r="AF5268" s="3"/>
      <c r="AG5268" s="3"/>
      <c r="AH5268" s="3"/>
    </row>
    <row r="5269" spans="1:34" s="4" customFormat="1" ht="11.85" customHeight="1" x14ac:dyDescent="0.2">
      <c r="A5269" s="3"/>
      <c r="B5269" s="3"/>
      <c r="C5269" s="2"/>
      <c r="D5269" s="3"/>
      <c r="E5269" s="2"/>
      <c r="F5269" s="3"/>
      <c r="G5269" s="2"/>
      <c r="H5269" s="3"/>
      <c r="I5269" s="2"/>
      <c r="J5269" s="3"/>
      <c r="L5269" s="3"/>
      <c r="N5269" s="3"/>
      <c r="P5269" s="3"/>
      <c r="R5269" s="3"/>
      <c r="T5269" s="5"/>
      <c r="U5269" s="3"/>
      <c r="V5269" s="3"/>
      <c r="W5269" s="3"/>
      <c r="X5269" s="3"/>
      <c r="Y5269" s="3"/>
      <c r="Z5269" s="3"/>
      <c r="AA5269" s="3"/>
      <c r="AB5269" s="3"/>
      <c r="AC5269" s="3"/>
      <c r="AD5269" s="3"/>
      <c r="AE5269" s="3"/>
      <c r="AF5269" s="3"/>
      <c r="AG5269" s="3"/>
      <c r="AH5269" s="3"/>
    </row>
    <row r="5270" spans="1:34" s="4" customFormat="1" ht="11.85" customHeight="1" x14ac:dyDescent="0.2">
      <c r="A5270" s="3"/>
      <c r="B5270" s="3"/>
      <c r="C5270" s="2"/>
      <c r="D5270" s="3"/>
      <c r="E5270" s="2"/>
      <c r="F5270" s="3"/>
      <c r="G5270" s="2"/>
      <c r="H5270" s="3"/>
      <c r="I5270" s="2"/>
      <c r="J5270" s="3"/>
      <c r="L5270" s="3"/>
      <c r="N5270" s="3"/>
      <c r="P5270" s="3"/>
      <c r="R5270" s="3"/>
      <c r="T5270" s="5"/>
      <c r="U5270" s="3"/>
      <c r="V5270" s="3"/>
      <c r="W5270" s="3"/>
      <c r="X5270" s="3"/>
      <c r="Y5270" s="3"/>
      <c r="Z5270" s="3"/>
      <c r="AA5270" s="3"/>
      <c r="AB5270" s="3"/>
      <c r="AC5270" s="3"/>
      <c r="AD5270" s="3"/>
      <c r="AE5270" s="3"/>
      <c r="AF5270" s="3"/>
      <c r="AG5270" s="3"/>
      <c r="AH5270" s="3"/>
    </row>
    <row r="5271" spans="1:34" s="4" customFormat="1" ht="11.85" customHeight="1" x14ac:dyDescent="0.2">
      <c r="A5271" s="3"/>
      <c r="B5271" s="3"/>
      <c r="C5271" s="2"/>
      <c r="D5271" s="3"/>
      <c r="E5271" s="2"/>
      <c r="F5271" s="3"/>
      <c r="G5271" s="2"/>
      <c r="H5271" s="3"/>
      <c r="I5271" s="2"/>
      <c r="J5271" s="3"/>
      <c r="L5271" s="3"/>
      <c r="N5271" s="3"/>
      <c r="P5271" s="3"/>
      <c r="R5271" s="3"/>
      <c r="T5271" s="5"/>
      <c r="U5271" s="3"/>
      <c r="V5271" s="3"/>
      <c r="W5271" s="3"/>
      <c r="X5271" s="3"/>
      <c r="Y5271" s="3"/>
      <c r="Z5271" s="3"/>
      <c r="AA5271" s="3"/>
      <c r="AB5271" s="3"/>
      <c r="AC5271" s="3"/>
      <c r="AD5271" s="3"/>
      <c r="AE5271" s="3"/>
      <c r="AF5271" s="3"/>
      <c r="AG5271" s="3"/>
      <c r="AH5271" s="3"/>
    </row>
    <row r="5272" spans="1:34" s="4" customFormat="1" ht="11.85" customHeight="1" x14ac:dyDescent="0.2">
      <c r="A5272" s="3"/>
      <c r="B5272" s="3"/>
      <c r="C5272" s="2"/>
      <c r="D5272" s="3"/>
      <c r="E5272" s="2"/>
      <c r="F5272" s="3"/>
      <c r="G5272" s="2"/>
      <c r="H5272" s="3"/>
      <c r="I5272" s="2"/>
      <c r="J5272" s="3"/>
      <c r="L5272" s="3"/>
      <c r="N5272" s="3"/>
      <c r="P5272" s="3"/>
      <c r="R5272" s="3"/>
      <c r="T5272" s="5"/>
      <c r="U5272" s="3"/>
      <c r="V5272" s="3"/>
      <c r="W5272" s="3"/>
      <c r="X5272" s="3"/>
      <c r="Y5272" s="3"/>
      <c r="Z5272" s="3"/>
      <c r="AA5272" s="3"/>
      <c r="AB5272" s="3"/>
      <c r="AC5272" s="3"/>
      <c r="AD5272" s="3"/>
      <c r="AE5272" s="3"/>
      <c r="AF5272" s="3"/>
      <c r="AG5272" s="3"/>
      <c r="AH5272" s="3"/>
    </row>
    <row r="5273" spans="1:34" s="4" customFormat="1" ht="11.85" customHeight="1" x14ac:dyDescent="0.2">
      <c r="A5273" s="3"/>
      <c r="B5273" s="3"/>
      <c r="C5273" s="2"/>
      <c r="D5273" s="3"/>
      <c r="E5273" s="2"/>
      <c r="F5273" s="3"/>
      <c r="G5273" s="2"/>
      <c r="H5273" s="3"/>
      <c r="I5273" s="2"/>
      <c r="J5273" s="3"/>
      <c r="L5273" s="3"/>
      <c r="N5273" s="3"/>
      <c r="P5273" s="3"/>
      <c r="R5273" s="3"/>
      <c r="T5273" s="5"/>
      <c r="U5273" s="3"/>
      <c r="V5273" s="3"/>
      <c r="W5273" s="3"/>
      <c r="X5273" s="3"/>
      <c r="Y5273" s="3"/>
      <c r="Z5273" s="3"/>
      <c r="AA5273" s="3"/>
      <c r="AB5273" s="3"/>
      <c r="AC5273" s="3"/>
      <c r="AD5273" s="3"/>
      <c r="AE5273" s="3"/>
      <c r="AF5273" s="3"/>
      <c r="AG5273" s="3"/>
      <c r="AH5273" s="3"/>
    </row>
    <row r="5274" spans="1:34" s="4" customFormat="1" ht="11.85" customHeight="1" x14ac:dyDescent="0.2">
      <c r="A5274" s="3"/>
      <c r="B5274" s="3"/>
      <c r="C5274" s="2"/>
      <c r="D5274" s="3"/>
      <c r="E5274" s="2"/>
      <c r="F5274" s="3"/>
      <c r="G5274" s="2"/>
      <c r="H5274" s="3"/>
      <c r="I5274" s="2"/>
      <c r="J5274" s="3"/>
      <c r="L5274" s="3"/>
      <c r="N5274" s="3"/>
      <c r="P5274" s="3"/>
      <c r="R5274" s="3"/>
      <c r="T5274" s="5"/>
      <c r="U5274" s="3"/>
      <c r="V5274" s="3"/>
      <c r="W5274" s="3"/>
      <c r="X5274" s="3"/>
      <c r="Y5274" s="3"/>
      <c r="Z5274" s="3"/>
      <c r="AA5274" s="3"/>
      <c r="AB5274" s="3"/>
      <c r="AC5274" s="3"/>
      <c r="AD5274" s="3"/>
      <c r="AE5274" s="3"/>
      <c r="AF5274" s="3"/>
      <c r="AG5274" s="3"/>
      <c r="AH5274" s="3"/>
    </row>
    <row r="5275" spans="1:34" s="4" customFormat="1" ht="11.85" customHeight="1" x14ac:dyDescent="0.2">
      <c r="A5275" s="3"/>
      <c r="B5275" s="3"/>
      <c r="C5275" s="2"/>
      <c r="D5275" s="3"/>
      <c r="E5275" s="2"/>
      <c r="F5275" s="3"/>
      <c r="G5275" s="2"/>
      <c r="H5275" s="3"/>
      <c r="I5275" s="2"/>
      <c r="J5275" s="3"/>
      <c r="L5275" s="3"/>
      <c r="N5275" s="3"/>
      <c r="P5275" s="3"/>
      <c r="R5275" s="3"/>
      <c r="T5275" s="5"/>
      <c r="U5275" s="3"/>
      <c r="V5275" s="3"/>
      <c r="W5275" s="3"/>
      <c r="X5275" s="3"/>
      <c r="Y5275" s="3"/>
      <c r="Z5275" s="3"/>
      <c r="AA5275" s="3"/>
      <c r="AB5275" s="3"/>
      <c r="AC5275" s="3"/>
      <c r="AD5275" s="3"/>
      <c r="AE5275" s="3"/>
      <c r="AF5275" s="3"/>
      <c r="AG5275" s="3"/>
      <c r="AH5275" s="3"/>
    </row>
    <row r="5276" spans="1:34" s="4" customFormat="1" ht="11.85" customHeight="1" x14ac:dyDescent="0.2">
      <c r="A5276" s="3"/>
      <c r="B5276" s="3"/>
      <c r="C5276" s="2"/>
      <c r="D5276" s="3"/>
      <c r="E5276" s="2"/>
      <c r="F5276" s="3"/>
      <c r="G5276" s="2"/>
      <c r="H5276" s="3"/>
      <c r="I5276" s="2"/>
      <c r="J5276" s="3"/>
      <c r="L5276" s="3"/>
      <c r="N5276" s="3"/>
      <c r="P5276" s="3"/>
      <c r="R5276" s="3"/>
      <c r="T5276" s="5"/>
      <c r="U5276" s="3"/>
      <c r="V5276" s="3"/>
      <c r="W5276" s="3"/>
      <c r="X5276" s="3"/>
      <c r="Y5276" s="3"/>
      <c r="Z5276" s="3"/>
      <c r="AA5276" s="3"/>
      <c r="AB5276" s="3"/>
      <c r="AC5276" s="3"/>
      <c r="AD5276" s="3"/>
      <c r="AE5276" s="3"/>
      <c r="AF5276" s="3"/>
      <c r="AG5276" s="3"/>
      <c r="AH5276" s="3"/>
    </row>
    <row r="5277" spans="1:34" s="4" customFormat="1" ht="11.85" customHeight="1" x14ac:dyDescent="0.2">
      <c r="A5277" s="3"/>
      <c r="B5277" s="3"/>
      <c r="C5277" s="2"/>
      <c r="D5277" s="3"/>
      <c r="E5277" s="2"/>
      <c r="F5277" s="3"/>
      <c r="G5277" s="2"/>
      <c r="H5277" s="3"/>
      <c r="I5277" s="2"/>
      <c r="J5277" s="3"/>
      <c r="L5277" s="3"/>
      <c r="N5277" s="3"/>
      <c r="P5277" s="3"/>
      <c r="R5277" s="3"/>
      <c r="T5277" s="5"/>
      <c r="U5277" s="3"/>
      <c r="V5277" s="3"/>
      <c r="W5277" s="3"/>
      <c r="X5277" s="3"/>
      <c r="Y5277" s="3"/>
      <c r="Z5277" s="3"/>
      <c r="AA5277" s="3"/>
      <c r="AB5277" s="3"/>
      <c r="AC5277" s="3"/>
      <c r="AD5277" s="3"/>
      <c r="AE5277" s="3"/>
      <c r="AF5277" s="3"/>
      <c r="AG5277" s="3"/>
      <c r="AH5277" s="3"/>
    </row>
    <row r="5278" spans="1:34" s="4" customFormat="1" ht="11.85" customHeight="1" x14ac:dyDescent="0.2">
      <c r="A5278" s="1"/>
      <c r="B5278" s="1"/>
      <c r="C5278" s="2"/>
      <c r="D5278" s="3"/>
      <c r="E5278" s="2" t="str">
        <f>$E$1</f>
        <v>CITY OF BRADY</v>
      </c>
      <c r="F5278" s="3"/>
      <c r="G5278" s="2"/>
      <c r="H5278" s="3"/>
      <c r="I5278" s="2"/>
      <c r="J5278" s="3"/>
      <c r="L5278" s="3"/>
      <c r="N5278" s="3"/>
      <c r="P5278" s="3"/>
      <c r="R5278" s="3"/>
      <c r="T5278" s="5"/>
      <c r="U5278" s="3"/>
      <c r="V5278" s="3"/>
      <c r="W5278" s="3"/>
      <c r="X5278" s="3"/>
      <c r="Y5278" s="3"/>
      <c r="Z5278" s="3"/>
      <c r="AA5278" s="3"/>
      <c r="AB5278" s="3"/>
      <c r="AC5278" s="3"/>
      <c r="AD5278" s="3"/>
      <c r="AE5278" s="3"/>
      <c r="AF5278" s="3"/>
      <c r="AG5278" s="3"/>
      <c r="AH5278" s="3"/>
    </row>
    <row r="5279" spans="1:34" s="4" customFormat="1" ht="11.85" customHeight="1" x14ac:dyDescent="0.2">
      <c r="A5279" s="3"/>
      <c r="B5279" s="3"/>
      <c r="C5279" s="2"/>
      <c r="D5279" s="3"/>
      <c r="E5279" s="2" t="str">
        <f>$E$2</f>
        <v>BUDGET REPORT</v>
      </c>
      <c r="F5279" s="3"/>
      <c r="G5279" s="2"/>
      <c r="H5279" s="3"/>
      <c r="I5279" s="2"/>
      <c r="J5279" s="3"/>
      <c r="L5279" s="3"/>
      <c r="N5279" s="3"/>
      <c r="P5279" s="3"/>
      <c r="R5279" s="3"/>
      <c r="T5279" s="5"/>
      <c r="U5279" s="3"/>
      <c r="V5279" s="3"/>
      <c r="W5279" s="3"/>
      <c r="X5279" s="3"/>
      <c r="Y5279" s="3"/>
      <c r="Z5279" s="3"/>
      <c r="AA5279" s="3"/>
      <c r="AB5279" s="3"/>
      <c r="AC5279" s="3"/>
      <c r="AD5279" s="3"/>
      <c r="AE5279" s="3"/>
      <c r="AF5279" s="3"/>
      <c r="AG5279" s="3"/>
      <c r="AH5279" s="3"/>
    </row>
    <row r="5280" spans="1:34" s="4" customFormat="1" ht="11.85" customHeight="1" x14ac:dyDescent="0.2">
      <c r="A5280" s="3"/>
      <c r="B5280" s="3"/>
      <c r="C5280" s="2"/>
      <c r="D5280" s="3"/>
      <c r="E5280" s="2" t="str">
        <f>$E$3</f>
        <v>FISCAL YEAR 2019 - 2020</v>
      </c>
      <c r="F5280" s="3"/>
      <c r="G5280" s="2"/>
      <c r="H5280" s="3"/>
      <c r="I5280" s="2"/>
      <c r="J5280" s="3"/>
      <c r="L5280" s="3"/>
      <c r="N5280" s="3"/>
      <c r="P5280" s="3"/>
      <c r="R5280" s="3"/>
      <c r="T5280" s="5"/>
      <c r="U5280" s="3"/>
      <c r="V5280" s="3"/>
      <c r="W5280" s="3"/>
      <c r="X5280" s="3"/>
      <c r="Y5280" s="3"/>
      <c r="Z5280" s="3"/>
      <c r="AA5280" s="3"/>
      <c r="AB5280" s="3"/>
      <c r="AC5280" s="3"/>
      <c r="AD5280" s="3"/>
      <c r="AE5280" s="3"/>
      <c r="AF5280" s="3"/>
      <c r="AG5280" s="3"/>
      <c r="AH5280" s="3"/>
    </row>
    <row r="5281" spans="1:34" s="4" customFormat="1" ht="11.85" customHeight="1" x14ac:dyDescent="0.2">
      <c r="A5281" s="3" t="s">
        <v>1998</v>
      </c>
      <c r="B5281" s="3"/>
      <c r="C5281" s="2"/>
      <c r="D5281" s="3"/>
      <c r="E5281" s="2"/>
      <c r="F5281" s="3"/>
      <c r="G5281" s="2"/>
      <c r="H5281" s="3"/>
      <c r="I5281" s="2"/>
      <c r="J5281" s="3"/>
      <c r="L5281" s="3"/>
      <c r="N5281" s="3"/>
      <c r="P5281" s="3"/>
      <c r="R5281" s="3"/>
      <c r="T5281" s="5"/>
      <c r="U5281" s="3"/>
      <c r="V5281" s="3"/>
      <c r="W5281" s="3"/>
      <c r="X5281" s="3"/>
      <c r="Y5281" s="3"/>
      <c r="Z5281" s="3"/>
      <c r="AA5281" s="3"/>
      <c r="AB5281" s="3"/>
      <c r="AC5281" s="3"/>
      <c r="AD5281" s="3"/>
      <c r="AE5281" s="3"/>
      <c r="AF5281" s="3"/>
      <c r="AG5281" s="3"/>
      <c r="AH5281" s="3"/>
    </row>
    <row r="5282" spans="1:34" s="4" customFormat="1" ht="11.85" customHeight="1" x14ac:dyDescent="0.2">
      <c r="A5282" s="3" t="s">
        <v>1999</v>
      </c>
      <c r="B5282" s="3"/>
      <c r="C5282" s="2"/>
      <c r="D5282" s="3"/>
      <c r="E5282" s="2"/>
      <c r="F5282" s="3"/>
      <c r="G5282" s="2"/>
      <c r="H5282" s="3"/>
      <c r="I5282" s="2"/>
      <c r="J5282" s="3"/>
      <c r="L5282" s="3"/>
      <c r="N5282" s="3"/>
      <c r="P5282" s="3"/>
      <c r="R5282" s="3"/>
      <c r="T5282" s="5"/>
      <c r="U5282" s="3"/>
      <c r="V5282" s="3"/>
      <c r="W5282" s="3"/>
      <c r="X5282" s="3"/>
      <c r="Y5282" s="3"/>
      <c r="Z5282" s="3"/>
      <c r="AA5282" s="3"/>
      <c r="AB5282" s="3"/>
      <c r="AC5282" s="3"/>
      <c r="AD5282" s="3"/>
      <c r="AE5282" s="3"/>
      <c r="AF5282" s="3"/>
      <c r="AG5282" s="3"/>
      <c r="AH5282" s="3"/>
    </row>
    <row r="5283" spans="1:34" s="4" customFormat="1" ht="11.85" customHeight="1" x14ac:dyDescent="0.2">
      <c r="A5283" s="3"/>
      <c r="B5283" s="3"/>
      <c r="C5283" s="2"/>
      <c r="D5283" s="3"/>
      <c r="E5283" s="2"/>
      <c r="F5283" s="3"/>
      <c r="G5283" s="2"/>
      <c r="H5283" s="3"/>
      <c r="I5283" s="55" t="str">
        <f>$I$6</f>
        <v>(----- 2018-2019 ------)</v>
      </c>
      <c r="J5283" s="55"/>
      <c r="K5283" s="55"/>
      <c r="L5283" s="6"/>
      <c r="M5283" s="55" t="str">
        <f>$M$6</f>
        <v>2019-2020</v>
      </c>
      <c r="N5283" s="55"/>
      <c r="O5283" s="55"/>
      <c r="P5283" s="55"/>
      <c r="Q5283" s="55"/>
      <c r="R5283" s="3"/>
      <c r="T5283" s="5"/>
      <c r="U5283" s="3"/>
      <c r="V5283" s="3"/>
      <c r="W5283" s="3"/>
      <c r="X5283" s="3"/>
      <c r="Y5283" s="3"/>
      <c r="Z5283" s="3"/>
      <c r="AA5283" s="3"/>
      <c r="AB5283" s="3"/>
      <c r="AC5283" s="3"/>
      <c r="AD5283" s="3"/>
      <c r="AE5283" s="3"/>
      <c r="AF5283" s="3"/>
      <c r="AG5283" s="3"/>
      <c r="AH5283" s="3"/>
    </row>
    <row r="5284" spans="1:34" s="4" customFormat="1" ht="11.85" customHeight="1" x14ac:dyDescent="0.2">
      <c r="A5284" s="3"/>
      <c r="B5284" s="3"/>
      <c r="C5284" s="7" t="str">
        <f>$C$7</f>
        <v>2015-2016</v>
      </c>
      <c r="D5284" s="6"/>
      <c r="E5284" s="7" t="str">
        <f>$E$7</f>
        <v>2016-2017</v>
      </c>
      <c r="F5284" s="6"/>
      <c r="G5284" s="7" t="str">
        <f>$G$7</f>
        <v>2017-2018</v>
      </c>
      <c r="H5284" s="6"/>
      <c r="I5284" s="7" t="s">
        <v>9</v>
      </c>
      <c r="J5284" s="6"/>
      <c r="K5284" s="8" t="str">
        <f>+$K$7</f>
        <v>PROJECTED</v>
      </c>
      <c r="L5284" s="6"/>
      <c r="M5284" s="8" t="str">
        <f>$M$7</f>
        <v>2019-2020</v>
      </c>
      <c r="N5284" s="6"/>
      <c r="O5284" s="8" t="str">
        <f>$O$7</f>
        <v>2019-2020</v>
      </c>
      <c r="P5284" s="6"/>
      <c r="Q5284" s="8" t="str">
        <f>$Q$7</f>
        <v>APPROVED</v>
      </c>
      <c r="R5284" s="3"/>
      <c r="T5284" s="5"/>
      <c r="U5284" s="3"/>
      <c r="V5284" s="3"/>
      <c r="W5284" s="3"/>
      <c r="X5284" s="3"/>
      <c r="Y5284" s="3"/>
      <c r="Z5284" s="3"/>
      <c r="AA5284" s="3"/>
      <c r="AB5284" s="3"/>
      <c r="AC5284" s="3"/>
      <c r="AD5284" s="3"/>
      <c r="AE5284" s="3"/>
      <c r="AF5284" s="3"/>
      <c r="AG5284" s="3"/>
      <c r="AH5284" s="3"/>
    </row>
    <row r="5285" spans="1:34" s="4" customFormat="1" ht="11.85" customHeight="1" x14ac:dyDescent="0.2">
      <c r="A5285" s="9" t="s">
        <v>257</v>
      </c>
      <c r="B5285" s="3"/>
      <c r="C5285" s="10" t="s">
        <v>12</v>
      </c>
      <c r="D5285" s="6"/>
      <c r="E5285" s="10" t="s">
        <v>12</v>
      </c>
      <c r="F5285" s="6"/>
      <c r="G5285" s="10" t="s">
        <v>12</v>
      </c>
      <c r="H5285" s="6"/>
      <c r="I5285" s="10" t="s">
        <v>13</v>
      </c>
      <c r="J5285" s="6"/>
      <c r="K5285" s="11" t="s">
        <v>13</v>
      </c>
      <c r="L5285" s="6"/>
      <c r="M5285" s="11" t="str">
        <f>$M$8</f>
        <v>BASE</v>
      </c>
      <c r="N5285" s="6"/>
      <c r="O5285" s="11" t="str">
        <f>$O$8</f>
        <v>SUPPLEMENTAL</v>
      </c>
      <c r="P5285" s="6"/>
      <c r="Q5285" s="11" t="str">
        <f>$Q$8</f>
        <v>BUDGET</v>
      </c>
      <c r="R5285" s="3"/>
      <c r="T5285" s="5"/>
      <c r="U5285" s="3"/>
      <c r="V5285" s="3"/>
      <c r="W5285" s="3"/>
      <c r="X5285" s="3"/>
      <c r="Y5285" s="3"/>
      <c r="Z5285" s="3"/>
      <c r="AA5285" s="3"/>
      <c r="AB5285" s="3"/>
      <c r="AC5285" s="3"/>
      <c r="AD5285" s="3"/>
      <c r="AE5285" s="3"/>
      <c r="AF5285" s="3"/>
      <c r="AG5285" s="3"/>
      <c r="AH5285" s="3"/>
    </row>
    <row r="5286" spans="1:34" ht="11.85" customHeight="1" x14ac:dyDescent="0.2"/>
    <row r="5287" spans="1:34" ht="11.85" customHeight="1" x14ac:dyDescent="0.2">
      <c r="A5287" s="13" t="s">
        <v>270</v>
      </c>
      <c r="D5287" s="2"/>
      <c r="F5287" s="2"/>
      <c r="H5287" s="2"/>
      <c r="J5287" s="2"/>
      <c r="L5287" s="2"/>
      <c r="N5287" s="2"/>
      <c r="P5287" s="2"/>
    </row>
    <row r="5288" spans="1:34" ht="11.85" customHeight="1" x14ac:dyDescent="0.2">
      <c r="A5288" s="3" t="s">
        <v>2000</v>
      </c>
      <c r="C5288" s="2">
        <v>0</v>
      </c>
      <c r="D5288" s="2"/>
      <c r="E5288" s="2">
        <v>0</v>
      </c>
      <c r="F5288" s="2"/>
      <c r="G5288" s="2">
        <v>0</v>
      </c>
      <c r="H5288" s="2"/>
      <c r="I5288" s="2">
        <v>73900</v>
      </c>
      <c r="J5288" s="2"/>
      <c r="K5288" s="4">
        <v>73900</v>
      </c>
      <c r="L5288" s="2"/>
      <c r="M5288" s="4">
        <v>73896</v>
      </c>
      <c r="N5288" s="2"/>
      <c r="O5288" s="4">
        <v>0</v>
      </c>
      <c r="P5288" s="2"/>
      <c r="Q5288" s="4">
        <f>+M5288+O5288</f>
        <v>73896</v>
      </c>
    </row>
    <row r="5289" spans="1:34" ht="11.85" customHeight="1" x14ac:dyDescent="0.2">
      <c r="A5289" s="3" t="s">
        <v>2001</v>
      </c>
      <c r="C5289" s="15">
        <v>0</v>
      </c>
      <c r="D5289" s="2"/>
      <c r="E5289" s="15">
        <v>0</v>
      </c>
      <c r="F5289" s="2"/>
      <c r="G5289" s="15">
        <v>0</v>
      </c>
      <c r="H5289" s="2"/>
      <c r="I5289" s="15">
        <v>234500</v>
      </c>
      <c r="J5289" s="2"/>
      <c r="K5289" s="16">
        <v>171000</v>
      </c>
      <c r="L5289" s="2"/>
      <c r="M5289" s="16">
        <v>171000</v>
      </c>
      <c r="N5289" s="2"/>
      <c r="O5289" s="16">
        <v>0</v>
      </c>
      <c r="P5289" s="2"/>
      <c r="Q5289" s="16">
        <f>+M5289+O5289</f>
        <v>171000</v>
      </c>
    </row>
    <row r="5290" spans="1:34" ht="11.85" customHeight="1" x14ac:dyDescent="0.2">
      <c r="A5290" s="3" t="s">
        <v>287</v>
      </c>
      <c r="C5290" s="2">
        <f>SUM(C5288:C5289)</f>
        <v>0</v>
      </c>
      <c r="D5290" s="2"/>
      <c r="E5290" s="2">
        <f>SUM(E5288:E5289)</f>
        <v>0</v>
      </c>
      <c r="F5290" s="2"/>
      <c r="G5290" s="2">
        <f>SUM(G5288:G5289)</f>
        <v>0</v>
      </c>
      <c r="H5290" s="2"/>
      <c r="I5290" s="2">
        <f>SUM(I5288:I5289)</f>
        <v>308400</v>
      </c>
      <c r="J5290" s="2"/>
      <c r="K5290" s="2">
        <f>SUM(K5288:K5289)</f>
        <v>244900</v>
      </c>
      <c r="L5290" s="2"/>
      <c r="M5290" s="2">
        <f>SUM(M5288:M5289)</f>
        <v>244896</v>
      </c>
      <c r="N5290" s="2"/>
      <c r="O5290" s="2">
        <f>SUM(O5288:O5289)</f>
        <v>0</v>
      </c>
      <c r="P5290" s="2"/>
      <c r="Q5290" s="2">
        <f>SUM(Q5288:Q5289)</f>
        <v>244896</v>
      </c>
    </row>
    <row r="5291" spans="1:34" ht="11.85" customHeight="1" x14ac:dyDescent="0.2"/>
    <row r="5292" spans="1:34" ht="11.85" customHeight="1" x14ac:dyDescent="0.2">
      <c r="D5292" s="2"/>
      <c r="F5292" s="2"/>
      <c r="H5292" s="2"/>
      <c r="J5292" s="2"/>
      <c r="L5292" s="2"/>
      <c r="N5292" s="2"/>
      <c r="P5292" s="2"/>
    </row>
    <row r="5293" spans="1:34" ht="11.85" hidden="1" customHeight="1" x14ac:dyDescent="0.2">
      <c r="A5293" s="13" t="s">
        <v>314</v>
      </c>
      <c r="D5293" s="2"/>
      <c r="F5293" s="2"/>
      <c r="H5293" s="2"/>
      <c r="J5293" s="2"/>
      <c r="L5293" s="2"/>
      <c r="N5293" s="2"/>
      <c r="P5293" s="2"/>
    </row>
    <row r="5294" spans="1:34" ht="11.85" hidden="1" customHeight="1" x14ac:dyDescent="0.2">
      <c r="A5294" s="3" t="s">
        <v>1465</v>
      </c>
      <c r="C5294" s="15">
        <v>0</v>
      </c>
      <c r="D5294" s="2"/>
      <c r="E5294" s="15">
        <v>0</v>
      </c>
      <c r="F5294" s="2"/>
      <c r="G5294" s="15">
        <v>0</v>
      </c>
      <c r="H5294" s="2"/>
      <c r="I5294" s="15">
        <v>0</v>
      </c>
      <c r="J5294" s="2"/>
      <c r="K5294" s="16">
        <v>0</v>
      </c>
      <c r="L5294" s="2"/>
      <c r="M5294" s="16">
        <v>0</v>
      </c>
      <c r="N5294" s="2"/>
      <c r="O5294" s="16">
        <v>0</v>
      </c>
      <c r="P5294" s="2"/>
      <c r="Q5294" s="16">
        <f>M5294+O5294</f>
        <v>0</v>
      </c>
    </row>
    <row r="5295" spans="1:34" ht="11.85" hidden="1" customHeight="1" x14ac:dyDescent="0.2">
      <c r="A5295" s="3" t="s">
        <v>318</v>
      </c>
      <c r="C5295" s="2">
        <f>SUM(C5294:C5294)</f>
        <v>0</v>
      </c>
      <c r="D5295" s="2"/>
      <c r="E5295" s="2">
        <f>SUM(E5294:E5294)</f>
        <v>0</v>
      </c>
      <c r="F5295" s="2"/>
      <c r="G5295" s="2">
        <f>SUM(G5294:G5294)</f>
        <v>0</v>
      </c>
      <c r="H5295" s="2"/>
      <c r="I5295" s="2">
        <f>SUM(I5294:I5294)</f>
        <v>0</v>
      </c>
      <c r="J5295" s="2"/>
      <c r="K5295" s="4">
        <f>SUM(K5294:K5294)</f>
        <v>0</v>
      </c>
      <c r="L5295" s="2"/>
      <c r="M5295" s="4">
        <f>SUM(M5294:M5294)</f>
        <v>0</v>
      </c>
      <c r="N5295" s="2"/>
      <c r="O5295" s="4">
        <f>SUM(O5294:O5294)</f>
        <v>0</v>
      </c>
      <c r="P5295" s="2"/>
      <c r="Q5295" s="4">
        <f>SUM(Q5294:Q5294)</f>
        <v>0</v>
      </c>
      <c r="V5295" s="39"/>
    </row>
    <row r="5296" spans="1:34" ht="11.85" hidden="1" customHeight="1" x14ac:dyDescent="0.2">
      <c r="D5296" s="2"/>
      <c r="F5296" s="2"/>
      <c r="H5296" s="2"/>
      <c r="J5296" s="2"/>
      <c r="L5296" s="2"/>
      <c r="N5296" s="2"/>
      <c r="P5296" s="2"/>
      <c r="T5296" s="14"/>
    </row>
    <row r="5297" spans="1:21" ht="11.85" customHeight="1" x14ac:dyDescent="0.2">
      <c r="A5297" s="3" t="s">
        <v>2002</v>
      </c>
      <c r="C5297" s="2">
        <f>+C5290</f>
        <v>0</v>
      </c>
      <c r="D5297" s="2"/>
      <c r="E5297" s="2">
        <f>+E5290</f>
        <v>0</v>
      </c>
      <c r="F5297" s="2"/>
      <c r="G5297" s="2">
        <f>+G5290</f>
        <v>0</v>
      </c>
      <c r="H5297" s="2"/>
      <c r="I5297" s="2">
        <f>+I5290</f>
        <v>308400</v>
      </c>
      <c r="J5297" s="2"/>
      <c r="K5297" s="2">
        <f>+K5290</f>
        <v>244900</v>
      </c>
      <c r="L5297" s="2"/>
      <c r="M5297" s="2">
        <f>+M5290</f>
        <v>244896</v>
      </c>
      <c r="N5297" s="2"/>
      <c r="O5297" s="2">
        <f>+O5290</f>
        <v>0</v>
      </c>
      <c r="P5297" s="2"/>
      <c r="Q5297" s="2">
        <f>+Q5290</f>
        <v>244896</v>
      </c>
      <c r="R5297" s="2"/>
      <c r="U5297" s="17"/>
    </row>
    <row r="5298" spans="1:21" ht="11.85" customHeight="1" x14ac:dyDescent="0.2">
      <c r="D5298" s="2"/>
      <c r="F5298" s="2"/>
      <c r="H5298" s="2"/>
      <c r="J5298" s="2"/>
      <c r="L5298" s="2"/>
      <c r="N5298" s="2"/>
      <c r="P5298" s="2"/>
      <c r="T5298" s="14"/>
    </row>
    <row r="5299" spans="1:21" ht="11.85" customHeight="1" x14ac:dyDescent="0.2">
      <c r="D5299" s="2"/>
      <c r="F5299" s="2"/>
      <c r="H5299" s="2"/>
      <c r="J5299" s="2"/>
      <c r="L5299" s="2"/>
      <c r="N5299" s="2"/>
      <c r="P5299" s="2"/>
    </row>
    <row r="5300" spans="1:21" ht="11.85" customHeight="1" x14ac:dyDescent="0.2">
      <c r="D5300" s="2"/>
      <c r="F5300" s="2"/>
      <c r="H5300" s="2"/>
      <c r="J5300" s="2"/>
      <c r="L5300" s="2"/>
      <c r="N5300" s="2"/>
      <c r="P5300" s="2"/>
    </row>
    <row r="5301" spans="1:21" ht="11.85" customHeight="1" x14ac:dyDescent="0.2">
      <c r="D5301" s="2"/>
      <c r="F5301" s="2"/>
      <c r="H5301" s="2"/>
      <c r="J5301" s="2"/>
      <c r="L5301" s="2"/>
      <c r="N5301" s="2"/>
      <c r="P5301" s="2"/>
    </row>
    <row r="5302" spans="1:21" ht="11.85" customHeight="1" x14ac:dyDescent="0.2">
      <c r="D5302" s="2"/>
      <c r="F5302" s="2"/>
      <c r="H5302" s="2"/>
      <c r="J5302" s="2"/>
      <c r="L5302" s="2"/>
      <c r="N5302" s="2"/>
      <c r="P5302" s="2"/>
    </row>
    <row r="5303" spans="1:21" ht="11.25" customHeight="1" x14ac:dyDescent="0.2">
      <c r="A5303" s="1"/>
      <c r="B5303" s="1"/>
      <c r="E5303" s="2" t="str">
        <f>$E$1</f>
        <v>CITY OF BRADY</v>
      </c>
    </row>
    <row r="5304" spans="1:21" ht="11.25" customHeight="1" x14ac:dyDescent="0.2">
      <c r="E5304" s="2" t="str">
        <f>$E$2</f>
        <v>BUDGET REPORT</v>
      </c>
    </row>
    <row r="5305" spans="1:21" ht="11.25" customHeight="1" x14ac:dyDescent="0.2">
      <c r="E5305" s="2" t="str">
        <f>$E$3</f>
        <v>FISCAL YEAR 2019 - 2020</v>
      </c>
    </row>
    <row r="5306" spans="1:21" ht="11.25" customHeight="1" x14ac:dyDescent="0.2">
      <c r="A5306" s="3" t="s">
        <v>1998</v>
      </c>
    </row>
    <row r="5307" spans="1:21" ht="11.25" customHeight="1" x14ac:dyDescent="0.2"/>
    <row r="5308" spans="1:21" ht="11.25" customHeight="1" x14ac:dyDescent="0.2">
      <c r="I5308" s="55" t="str">
        <f>$I$6</f>
        <v>(----- 2018-2019 ------)</v>
      </c>
      <c r="J5308" s="55"/>
      <c r="K5308" s="55"/>
      <c r="L5308" s="6"/>
      <c r="M5308" s="55" t="str">
        <f>$M$6</f>
        <v>2019-2020</v>
      </c>
      <c r="N5308" s="55"/>
      <c r="O5308" s="55"/>
      <c r="P5308" s="55"/>
      <c r="Q5308" s="55"/>
    </row>
    <row r="5309" spans="1:21" ht="11.25" customHeight="1" x14ac:dyDescent="0.2">
      <c r="C5309" s="7" t="str">
        <f>$C$7</f>
        <v>2015-2016</v>
      </c>
      <c r="D5309" s="6"/>
      <c r="E5309" s="7" t="str">
        <f>$E$7</f>
        <v>2016-2017</v>
      </c>
      <c r="F5309" s="6"/>
      <c r="G5309" s="7" t="str">
        <f>$G$7</f>
        <v>2017-2018</v>
      </c>
      <c r="H5309" s="6"/>
      <c r="I5309" s="7" t="s">
        <v>9</v>
      </c>
      <c r="J5309" s="6"/>
      <c r="K5309" s="8" t="str">
        <f>+$K$7</f>
        <v>PROJECTED</v>
      </c>
      <c r="L5309" s="6"/>
      <c r="M5309" s="8" t="str">
        <f>$M$7</f>
        <v>2019-2020</v>
      </c>
      <c r="N5309" s="6"/>
      <c r="O5309" s="8" t="str">
        <f>$O$7</f>
        <v>2019-2020</v>
      </c>
      <c r="P5309" s="6"/>
      <c r="Q5309" s="8" t="str">
        <f>$Q$7</f>
        <v>APPROVED</v>
      </c>
    </row>
    <row r="5310" spans="1:21" ht="11.25" customHeight="1" x14ac:dyDescent="0.2">
      <c r="A5310" s="9" t="s">
        <v>257</v>
      </c>
      <c r="C5310" s="10" t="s">
        <v>12</v>
      </c>
      <c r="D5310" s="6"/>
      <c r="E5310" s="10" t="s">
        <v>12</v>
      </c>
      <c r="F5310" s="6"/>
      <c r="G5310" s="10" t="s">
        <v>12</v>
      </c>
      <c r="H5310" s="6"/>
      <c r="I5310" s="10" t="s">
        <v>13</v>
      </c>
      <c r="J5310" s="6"/>
      <c r="K5310" s="11" t="s">
        <v>13</v>
      </c>
      <c r="L5310" s="6"/>
      <c r="M5310" s="11" t="str">
        <f>$M$8</f>
        <v>BASE</v>
      </c>
      <c r="N5310" s="6"/>
      <c r="O5310" s="11" t="str">
        <f>$O$8</f>
        <v>SUPPLEMENTAL</v>
      </c>
      <c r="P5310" s="6"/>
      <c r="Q5310" s="11" t="str">
        <f>$Q$8</f>
        <v>BUDGET</v>
      </c>
    </row>
    <row r="5311" spans="1:21" s="45" customFormat="1" ht="10.15" customHeight="1" x14ac:dyDescent="0.25">
      <c r="C5311" s="46"/>
      <c r="E5311" s="46"/>
      <c r="G5311" s="46"/>
      <c r="I5311" s="46"/>
      <c r="K5311" s="47"/>
      <c r="M5311" s="47"/>
      <c r="O5311" s="47"/>
      <c r="Q5311" s="47"/>
      <c r="S5311" s="47"/>
      <c r="T5311" s="5"/>
    </row>
    <row r="5312" spans="1:21" s="45" customFormat="1" ht="11.25" customHeight="1" x14ac:dyDescent="0.25">
      <c r="C5312" s="46"/>
      <c r="D5312" s="46"/>
      <c r="E5312" s="46"/>
      <c r="F5312" s="46"/>
      <c r="G5312" s="46"/>
      <c r="H5312" s="46"/>
      <c r="I5312" s="46"/>
      <c r="J5312" s="46"/>
      <c r="K5312" s="47"/>
      <c r="L5312" s="46"/>
      <c r="M5312" s="47"/>
      <c r="N5312" s="46"/>
      <c r="O5312" s="47"/>
      <c r="P5312" s="46"/>
      <c r="Q5312" s="47"/>
      <c r="S5312" s="47"/>
      <c r="T5312" s="5"/>
    </row>
    <row r="5313" spans="1:20" s="45" customFormat="1" ht="11.25" customHeight="1" thickBot="1" x14ac:dyDescent="0.3">
      <c r="A5313" s="3" t="s">
        <v>1081</v>
      </c>
      <c r="B5313" s="3"/>
      <c r="C5313" s="27">
        <f>+C5297</f>
        <v>0</v>
      </c>
      <c r="D5313" s="2"/>
      <c r="E5313" s="27">
        <f>+E5297</f>
        <v>0</v>
      </c>
      <c r="F5313" s="2"/>
      <c r="G5313" s="27">
        <f>+G5297</f>
        <v>0</v>
      </c>
      <c r="H5313" s="2"/>
      <c r="I5313" s="27">
        <f>+I5297</f>
        <v>308400</v>
      </c>
      <c r="J5313" s="2"/>
      <c r="K5313" s="27">
        <f>+K5297</f>
        <v>244900</v>
      </c>
      <c r="L5313" s="2"/>
      <c r="M5313" s="27">
        <f>+M5297</f>
        <v>244896</v>
      </c>
      <c r="N5313" s="2"/>
      <c r="O5313" s="27">
        <f>+O5297</f>
        <v>0</v>
      </c>
      <c r="P5313" s="2"/>
      <c r="Q5313" s="27">
        <f>+Q5297</f>
        <v>244896</v>
      </c>
      <c r="R5313" s="3"/>
      <c r="S5313" s="47"/>
      <c r="T5313" s="5"/>
    </row>
    <row r="5314" spans="1:20" s="45" customFormat="1" ht="11.25" customHeight="1" thickTop="1" x14ac:dyDescent="0.25">
      <c r="A5314" s="3"/>
      <c r="B5314" s="3"/>
      <c r="C5314" s="2"/>
      <c r="D5314" s="2"/>
      <c r="E5314" s="2"/>
      <c r="F5314" s="2"/>
      <c r="G5314" s="2"/>
      <c r="H5314" s="2"/>
      <c r="I5314" s="2"/>
      <c r="J5314" s="2"/>
      <c r="K5314" s="4"/>
      <c r="L5314" s="2"/>
      <c r="M5314" s="4"/>
      <c r="N5314" s="2"/>
      <c r="O5314" s="4"/>
      <c r="P5314" s="2"/>
      <c r="Q5314" s="4"/>
      <c r="R5314" s="3"/>
      <c r="S5314" s="47"/>
      <c r="T5314" s="5"/>
    </row>
    <row r="5315" spans="1:20" s="45" customFormat="1" ht="11.25" customHeight="1" thickBot="1" x14ac:dyDescent="0.3">
      <c r="A5315" s="3" t="s">
        <v>1082</v>
      </c>
      <c r="B5315" s="3"/>
      <c r="C5315" s="27">
        <f>C5257-C5313</f>
        <v>0</v>
      </c>
      <c r="D5315" s="2"/>
      <c r="E5315" s="27">
        <f>E5257-E5313</f>
        <v>0</v>
      </c>
      <c r="F5315" s="2"/>
      <c r="G5315" s="27">
        <f>G5257-G5313</f>
        <v>0</v>
      </c>
      <c r="H5315" s="2"/>
      <c r="I5315" s="27">
        <f>I5257-I5313</f>
        <v>0</v>
      </c>
      <c r="J5315" s="2"/>
      <c r="K5315" s="27">
        <f>K5257-K5313</f>
        <v>64896</v>
      </c>
      <c r="L5315" s="2"/>
      <c r="M5315" s="27">
        <f>M5257-M5313</f>
        <v>-64896</v>
      </c>
      <c r="N5315" s="2"/>
      <c r="O5315" s="27">
        <f>O5257-O5313</f>
        <v>0</v>
      </c>
      <c r="P5315" s="2"/>
      <c r="Q5315" s="27">
        <f>Q5257-Q5313</f>
        <v>-64896</v>
      </c>
      <c r="R5315" s="3"/>
      <c r="S5315" s="47"/>
      <c r="T5315" s="5"/>
    </row>
    <row r="5316" spans="1:20" s="45" customFormat="1" ht="11.25" customHeight="1" thickTop="1" x14ac:dyDescent="0.25">
      <c r="A5316" s="3"/>
      <c r="B5316" s="3"/>
      <c r="C5316" s="2"/>
      <c r="D5316" s="2"/>
      <c r="E5316" s="2"/>
      <c r="F5316" s="2"/>
      <c r="G5316" s="2"/>
      <c r="H5316" s="2"/>
      <c r="I5316" s="2"/>
      <c r="J5316" s="2"/>
      <c r="K5316" s="4"/>
      <c r="L5316" s="2"/>
      <c r="M5316" s="4"/>
      <c r="N5316" s="2"/>
      <c r="O5316" s="4"/>
      <c r="P5316" s="2"/>
      <c r="Q5316" s="4"/>
      <c r="R5316" s="3"/>
      <c r="S5316" s="47"/>
      <c r="T5316" s="5"/>
    </row>
    <row r="5317" spans="1:20" s="45" customFormat="1" ht="11.25" customHeight="1" x14ac:dyDescent="0.25">
      <c r="A5317" s="3"/>
      <c r="B5317" s="3"/>
      <c r="C5317" s="2"/>
      <c r="D5317" s="2"/>
      <c r="E5317" s="2"/>
      <c r="F5317" s="2"/>
      <c r="G5317" s="2"/>
      <c r="H5317" s="2"/>
      <c r="I5317" s="2"/>
      <c r="J5317" s="2"/>
      <c r="K5317" s="4"/>
      <c r="L5317" s="2"/>
      <c r="M5317" s="4"/>
      <c r="N5317" s="2"/>
      <c r="O5317" s="4"/>
      <c r="P5317" s="2"/>
      <c r="Q5317" s="4"/>
      <c r="R5317" s="3"/>
      <c r="S5317" s="47"/>
      <c r="T5317" s="5"/>
    </row>
    <row r="5318" spans="1:20" s="45" customFormat="1" ht="11.25" customHeight="1" x14ac:dyDescent="0.25">
      <c r="A5318" s="3" t="s">
        <v>1083</v>
      </c>
      <c r="B5318" s="3"/>
      <c r="C5318" s="2"/>
      <c r="D5318" s="2"/>
      <c r="E5318" s="2"/>
      <c r="F5318" s="2"/>
      <c r="G5318" s="2"/>
      <c r="H5318" s="2"/>
      <c r="I5318" s="2"/>
      <c r="J5318" s="2"/>
      <c r="K5318" s="4"/>
      <c r="L5318" s="2"/>
      <c r="M5318" s="4"/>
      <c r="N5318" s="2"/>
      <c r="O5318" s="4"/>
      <c r="P5318" s="2"/>
      <c r="Q5318" s="4"/>
      <c r="R5318" s="3"/>
      <c r="S5318" s="47"/>
      <c r="T5318" s="5"/>
    </row>
    <row r="5319" spans="1:20" s="45" customFormat="1" ht="11.25" customHeight="1" thickBot="1" x14ac:dyDescent="0.3">
      <c r="A5319" s="3" t="s">
        <v>17</v>
      </c>
      <c r="B5319" s="3"/>
      <c r="C5319" s="27">
        <f>C5245+C5257-C5297</f>
        <v>0</v>
      </c>
      <c r="D5319" s="2"/>
      <c r="E5319" s="27">
        <f>E5245+E5257-E5297</f>
        <v>0</v>
      </c>
      <c r="F5319" s="2"/>
      <c r="G5319" s="27">
        <f>G5245+G5257-G5297</f>
        <v>0</v>
      </c>
      <c r="H5319" s="2"/>
      <c r="I5319" s="27">
        <f>I5245+I5257-I5297</f>
        <v>0</v>
      </c>
      <c r="J5319" s="2"/>
      <c r="K5319" s="27">
        <f>K5245+K5257-K5297</f>
        <v>64896</v>
      </c>
      <c r="L5319" s="2"/>
      <c r="M5319" s="27">
        <f>M5245+M5257-M5297</f>
        <v>0</v>
      </c>
      <c r="N5319" s="2"/>
      <c r="O5319" s="4"/>
      <c r="P5319" s="2"/>
      <c r="Q5319" s="27">
        <f>Q5245+Q5257-Q5297</f>
        <v>0</v>
      </c>
      <c r="R5319" s="3"/>
      <c r="S5319" s="47"/>
      <c r="T5319" s="5"/>
    </row>
    <row r="5320" spans="1:20" s="45" customFormat="1" ht="11.25" customHeight="1" thickTop="1" x14ac:dyDescent="0.25">
      <c r="A5320" s="3"/>
      <c r="B5320" s="3"/>
      <c r="C5320" s="2"/>
      <c r="D5320" s="2"/>
      <c r="E5320" s="2"/>
      <c r="F5320" s="2"/>
      <c r="G5320" s="2"/>
      <c r="H5320" s="2"/>
      <c r="I5320" s="2"/>
      <c r="J5320" s="2"/>
      <c r="K5320" s="4"/>
      <c r="L5320" s="2"/>
      <c r="M5320" s="4"/>
      <c r="N5320" s="2"/>
      <c r="O5320" s="4"/>
      <c r="P5320" s="2"/>
      <c r="Q5320" s="4"/>
      <c r="R5320" s="3"/>
      <c r="S5320" s="47"/>
      <c r="T5320" s="5"/>
    </row>
    <row r="5321" spans="1:20" s="45" customFormat="1" ht="11.25" customHeight="1" x14ac:dyDescent="0.25">
      <c r="C5321" s="46"/>
      <c r="E5321" s="46"/>
      <c r="G5321" s="46"/>
      <c r="I5321" s="46"/>
      <c r="K5321" s="47"/>
      <c r="M5321" s="47"/>
      <c r="O5321" s="47"/>
      <c r="Q5321" s="47"/>
      <c r="S5321" s="47"/>
      <c r="T5321" s="5"/>
    </row>
    <row r="5322" spans="1:20" ht="11.25" customHeight="1" x14ac:dyDescent="0.2"/>
    <row r="5323" spans="1:20" ht="11.85" customHeight="1" x14ac:dyDescent="0.2"/>
    <row r="5324" spans="1:20" ht="11.85" customHeight="1" x14ac:dyDescent="0.2"/>
    <row r="5325" spans="1:20" ht="11.85" customHeight="1" x14ac:dyDescent="0.2"/>
    <row r="5326" spans="1:20" ht="11.85" customHeight="1" x14ac:dyDescent="0.2"/>
    <row r="5327" spans="1:20" ht="11.85" customHeight="1" x14ac:dyDescent="0.2"/>
    <row r="5328" spans="1:20" ht="11.85" customHeight="1" x14ac:dyDescent="0.2"/>
    <row r="5329" ht="11.85" customHeight="1" x14ac:dyDescent="0.2"/>
    <row r="5330" ht="11.85" customHeight="1" x14ac:dyDescent="0.2"/>
    <row r="5331" ht="11.85" customHeight="1" x14ac:dyDescent="0.2"/>
    <row r="5332" ht="11.85" customHeight="1" x14ac:dyDescent="0.2"/>
    <row r="5333" ht="11.85" customHeight="1" x14ac:dyDescent="0.2"/>
    <row r="5334" ht="11.85" customHeight="1" x14ac:dyDescent="0.2"/>
    <row r="5335" ht="11.85" customHeight="1" x14ac:dyDescent="0.2"/>
    <row r="5336" ht="11.85" customHeight="1" x14ac:dyDescent="0.2"/>
    <row r="5337" ht="11.85" customHeight="1" x14ac:dyDescent="0.2"/>
    <row r="5338" ht="11.85" customHeight="1" x14ac:dyDescent="0.2"/>
    <row r="5339" ht="11.85" customHeight="1" x14ac:dyDescent="0.2"/>
    <row r="5340" ht="11.85" customHeight="1" x14ac:dyDescent="0.2"/>
    <row r="5341" ht="11.85" customHeight="1" x14ac:dyDescent="0.2"/>
    <row r="5342" ht="11.85" customHeight="1" x14ac:dyDescent="0.2"/>
    <row r="5343" ht="11.85" customHeight="1" x14ac:dyDescent="0.2"/>
    <row r="5344" ht="11.85" customHeight="1" x14ac:dyDescent="0.2"/>
    <row r="5345" ht="11.85" customHeight="1" x14ac:dyDescent="0.2"/>
    <row r="5346" ht="11.85" customHeight="1" x14ac:dyDescent="0.2"/>
    <row r="5347" ht="11.85" customHeight="1" x14ac:dyDescent="0.2"/>
    <row r="5348" ht="11.85" customHeight="1" x14ac:dyDescent="0.2"/>
    <row r="5349" ht="11.85" customHeight="1" x14ac:dyDescent="0.2"/>
    <row r="5350" ht="11.85" customHeight="1" x14ac:dyDescent="0.2"/>
    <row r="5351" ht="11.85" customHeight="1" x14ac:dyDescent="0.2"/>
    <row r="5352" ht="11.85" customHeight="1" x14ac:dyDescent="0.2"/>
    <row r="5353" ht="11.85" customHeight="1" x14ac:dyDescent="0.2"/>
    <row r="5354" ht="11.85" customHeight="1" x14ac:dyDescent="0.2"/>
    <row r="5355" ht="11.85" customHeight="1" x14ac:dyDescent="0.2"/>
    <row r="5356" ht="11.85" customHeight="1" x14ac:dyDescent="0.2"/>
    <row r="5357" ht="11.85" customHeight="1" x14ac:dyDescent="0.2"/>
    <row r="5358" ht="11.85" customHeight="1" x14ac:dyDescent="0.2"/>
    <row r="5359" ht="11.85" customHeight="1" x14ac:dyDescent="0.2"/>
    <row r="5360" ht="11.85" customHeight="1" x14ac:dyDescent="0.2"/>
    <row r="5361" spans="1:34" ht="11.85" customHeight="1" x14ac:dyDescent="0.2"/>
    <row r="5362" spans="1:34" ht="11.85" customHeight="1" x14ac:dyDescent="0.2"/>
    <row r="5363" spans="1:34" ht="11.85" customHeight="1" x14ac:dyDescent="0.2"/>
    <row r="5364" spans="1:34" ht="11.85" customHeight="1" x14ac:dyDescent="0.2"/>
    <row r="5365" spans="1:34" ht="11.85" customHeight="1" x14ac:dyDescent="0.2"/>
    <row r="5366" spans="1:34" s="4" customFormat="1" ht="11.85" customHeight="1" x14ac:dyDescent="0.2">
      <c r="A5366" s="3"/>
      <c r="B5366" s="3"/>
      <c r="C5366" s="2"/>
      <c r="D5366" s="3"/>
      <c r="E5366" s="2"/>
      <c r="F5366" s="3"/>
      <c r="G5366" s="2"/>
      <c r="H5366" s="3"/>
      <c r="I5366" s="2"/>
      <c r="J5366" s="3"/>
      <c r="L5366" s="3"/>
      <c r="N5366" s="3"/>
      <c r="P5366" s="3"/>
      <c r="R5366" s="3"/>
      <c r="T5366" s="5"/>
      <c r="U5366" s="3"/>
      <c r="V5366" s="3"/>
      <c r="W5366" s="3"/>
      <c r="X5366" s="3"/>
      <c r="Y5366" s="3"/>
      <c r="Z5366" s="3"/>
      <c r="AA5366" s="3"/>
      <c r="AB5366" s="3"/>
      <c r="AC5366" s="3"/>
      <c r="AD5366" s="3"/>
      <c r="AE5366" s="3"/>
      <c r="AF5366" s="3"/>
      <c r="AG5366" s="3"/>
      <c r="AH5366" s="3"/>
    </row>
    <row r="5367" spans="1:34" s="4" customFormat="1" ht="11.25" customHeight="1" x14ac:dyDescent="0.2">
      <c r="A5367" s="1"/>
      <c r="B5367" s="1"/>
      <c r="C5367" s="2"/>
      <c r="D5367" s="3"/>
      <c r="E5367" s="2" t="str">
        <f>$E$1</f>
        <v>CITY OF BRADY</v>
      </c>
      <c r="F5367" s="3"/>
      <c r="G5367" s="2"/>
      <c r="H5367" s="3"/>
      <c r="I5367" s="2"/>
      <c r="J5367" s="3"/>
      <c r="L5367" s="3"/>
      <c r="N5367" s="3"/>
      <c r="P5367" s="3"/>
      <c r="R5367" s="3"/>
      <c r="T5367" s="5"/>
      <c r="U5367" s="3"/>
      <c r="V5367" s="3"/>
      <c r="W5367" s="3"/>
      <c r="X5367" s="3"/>
      <c r="Y5367" s="3"/>
      <c r="Z5367" s="3"/>
      <c r="AA5367" s="3"/>
      <c r="AB5367" s="3"/>
      <c r="AC5367" s="3"/>
      <c r="AD5367" s="3"/>
      <c r="AE5367" s="3"/>
      <c r="AF5367" s="3"/>
      <c r="AG5367" s="3"/>
      <c r="AH5367" s="3"/>
    </row>
    <row r="5368" spans="1:34" s="4" customFormat="1" ht="11.25" customHeight="1" x14ac:dyDescent="0.2">
      <c r="A5368" s="3"/>
      <c r="B5368" s="3"/>
      <c r="C5368" s="2"/>
      <c r="D5368" s="3"/>
      <c r="E5368" s="2" t="str">
        <f>$E$2</f>
        <v>BUDGET REPORT</v>
      </c>
      <c r="F5368" s="3"/>
      <c r="G5368" s="2"/>
      <c r="H5368" s="3"/>
      <c r="I5368" s="2"/>
      <c r="J5368" s="3"/>
      <c r="L5368" s="3"/>
      <c r="N5368" s="3"/>
      <c r="P5368" s="3"/>
      <c r="R5368" s="3"/>
      <c r="T5368" s="5"/>
      <c r="U5368" s="3"/>
      <c r="V5368" s="3"/>
      <c r="W5368" s="3"/>
      <c r="X5368" s="3"/>
      <c r="Y5368" s="3"/>
      <c r="Z5368" s="3"/>
      <c r="AA5368" s="3"/>
      <c r="AB5368" s="3"/>
      <c r="AC5368" s="3"/>
      <c r="AD5368" s="3"/>
      <c r="AE5368" s="3"/>
      <c r="AF5368" s="3"/>
      <c r="AG5368" s="3"/>
      <c r="AH5368" s="3"/>
    </row>
    <row r="5369" spans="1:34" s="4" customFormat="1" ht="11.25" customHeight="1" x14ac:dyDescent="0.2">
      <c r="A5369" s="3"/>
      <c r="B5369" s="3"/>
      <c r="C5369" s="2"/>
      <c r="D5369" s="3"/>
      <c r="E5369" s="2" t="str">
        <f>$E$3</f>
        <v>FISCAL YEAR 2019 - 2020</v>
      </c>
      <c r="F5369" s="3"/>
      <c r="G5369" s="2"/>
      <c r="H5369" s="3"/>
      <c r="I5369" s="2"/>
      <c r="J5369" s="3"/>
      <c r="L5369" s="3"/>
      <c r="N5369" s="3"/>
      <c r="P5369" s="3"/>
      <c r="R5369" s="3"/>
      <c r="T5369" s="5"/>
      <c r="U5369" s="3"/>
      <c r="V5369" s="3"/>
      <c r="W5369" s="3"/>
      <c r="X5369" s="3"/>
      <c r="Y5369" s="3"/>
      <c r="Z5369" s="3"/>
      <c r="AA5369" s="3"/>
      <c r="AB5369" s="3"/>
      <c r="AC5369" s="3"/>
      <c r="AD5369" s="3"/>
      <c r="AE5369" s="3"/>
      <c r="AF5369" s="3"/>
      <c r="AG5369" s="3"/>
      <c r="AH5369" s="3"/>
    </row>
    <row r="5370" spans="1:34" s="4" customFormat="1" ht="11.25" customHeight="1" x14ac:dyDescent="0.2">
      <c r="A5370" s="3" t="s">
        <v>2003</v>
      </c>
      <c r="B5370" s="3"/>
      <c r="C5370" s="2"/>
      <c r="D5370" s="3"/>
      <c r="E5370" s="2"/>
      <c r="F5370" s="3"/>
      <c r="G5370" s="2"/>
      <c r="H5370" s="3"/>
      <c r="I5370" s="2"/>
      <c r="J5370" s="3"/>
      <c r="L5370" s="3"/>
      <c r="N5370" s="3"/>
      <c r="P5370" s="3"/>
      <c r="R5370" s="3"/>
      <c r="T5370" s="5"/>
      <c r="U5370" s="3"/>
      <c r="V5370" s="3"/>
      <c r="W5370" s="3"/>
      <c r="X5370" s="3"/>
      <c r="Y5370" s="3"/>
      <c r="Z5370" s="3"/>
      <c r="AA5370" s="3"/>
      <c r="AB5370" s="3"/>
      <c r="AC5370" s="3"/>
      <c r="AD5370" s="3"/>
      <c r="AE5370" s="3"/>
      <c r="AF5370" s="3"/>
      <c r="AG5370" s="3"/>
      <c r="AH5370" s="3"/>
    </row>
    <row r="5371" spans="1:34" s="4" customFormat="1" ht="11.25" customHeight="1" x14ac:dyDescent="0.2">
      <c r="A5371" s="3"/>
      <c r="B5371" s="3"/>
      <c r="C5371" s="2"/>
      <c r="D5371" s="3"/>
      <c r="E5371" s="2"/>
      <c r="F5371" s="3"/>
      <c r="G5371" s="2"/>
      <c r="H5371" s="3"/>
      <c r="I5371" s="2"/>
      <c r="J5371" s="3"/>
      <c r="L5371" s="3"/>
      <c r="N5371" s="3"/>
      <c r="P5371" s="3"/>
      <c r="R5371" s="3"/>
      <c r="T5371" s="5"/>
      <c r="U5371" s="3"/>
      <c r="V5371" s="3"/>
      <c r="W5371" s="3"/>
      <c r="X5371" s="3"/>
      <c r="Y5371" s="3"/>
      <c r="Z5371" s="3"/>
      <c r="AA5371" s="3"/>
      <c r="AB5371" s="3"/>
      <c r="AC5371" s="3"/>
      <c r="AD5371" s="3"/>
      <c r="AE5371" s="3"/>
      <c r="AF5371" s="3"/>
      <c r="AG5371" s="3"/>
      <c r="AH5371" s="3"/>
    </row>
    <row r="5372" spans="1:34" s="4" customFormat="1" ht="11.25" customHeight="1" x14ac:dyDescent="0.2">
      <c r="A5372" s="3"/>
      <c r="B5372" s="3"/>
      <c r="C5372" s="2"/>
      <c r="D5372" s="3"/>
      <c r="E5372" s="2"/>
      <c r="F5372" s="3"/>
      <c r="G5372" s="2"/>
      <c r="H5372" s="3"/>
      <c r="I5372" s="55" t="str">
        <f>$I$6</f>
        <v>(----- 2018-2019 ------)</v>
      </c>
      <c r="J5372" s="55"/>
      <c r="K5372" s="55"/>
      <c r="L5372" s="6"/>
      <c r="M5372" s="55" t="str">
        <f>$M$6</f>
        <v>2019-2020</v>
      </c>
      <c r="N5372" s="55"/>
      <c r="O5372" s="55"/>
      <c r="P5372" s="55"/>
      <c r="Q5372" s="55"/>
      <c r="R5372" s="3"/>
      <c r="T5372" s="5"/>
      <c r="U5372" s="3"/>
      <c r="V5372" s="3"/>
      <c r="W5372" s="3"/>
      <c r="X5372" s="3"/>
      <c r="Y5372" s="3"/>
      <c r="Z5372" s="3"/>
      <c r="AA5372" s="3"/>
      <c r="AB5372" s="3"/>
      <c r="AC5372" s="3"/>
      <c r="AD5372" s="3"/>
      <c r="AE5372" s="3"/>
      <c r="AF5372" s="3"/>
      <c r="AG5372" s="3"/>
      <c r="AH5372" s="3"/>
    </row>
    <row r="5373" spans="1:34" s="4" customFormat="1" ht="11.25" customHeight="1" x14ac:dyDescent="0.2">
      <c r="A5373" s="3"/>
      <c r="B5373" s="3"/>
      <c r="C5373" s="7" t="str">
        <f>$C$7</f>
        <v>2015-2016</v>
      </c>
      <c r="D5373" s="6"/>
      <c r="E5373" s="7" t="str">
        <f>$E$7</f>
        <v>2016-2017</v>
      </c>
      <c r="F5373" s="6"/>
      <c r="G5373" s="7" t="str">
        <f>$G$7</f>
        <v>2017-2018</v>
      </c>
      <c r="H5373" s="6"/>
      <c r="I5373" s="7" t="s">
        <v>9</v>
      </c>
      <c r="J5373" s="6"/>
      <c r="K5373" s="8" t="str">
        <f>+$K$7</f>
        <v>PROJECTED</v>
      </c>
      <c r="L5373" s="6"/>
      <c r="M5373" s="8" t="str">
        <f>$M$7</f>
        <v>2019-2020</v>
      </c>
      <c r="N5373" s="6"/>
      <c r="O5373" s="8" t="str">
        <f>$O$7</f>
        <v>2019-2020</v>
      </c>
      <c r="P5373" s="6"/>
      <c r="Q5373" s="8" t="str">
        <f>$Q$7</f>
        <v>APPROVED</v>
      </c>
      <c r="R5373" s="3"/>
      <c r="T5373" s="5"/>
      <c r="U5373" s="3"/>
      <c r="V5373" s="3"/>
      <c r="W5373" s="3"/>
      <c r="X5373" s="3"/>
      <c r="Y5373" s="3"/>
      <c r="Z5373" s="3"/>
      <c r="AA5373" s="3"/>
      <c r="AB5373" s="3"/>
      <c r="AC5373" s="3"/>
      <c r="AD5373" s="3"/>
      <c r="AE5373" s="3"/>
      <c r="AF5373" s="3"/>
      <c r="AG5373" s="3"/>
      <c r="AH5373" s="3"/>
    </row>
    <row r="5374" spans="1:34" s="4" customFormat="1" ht="11.25" customHeight="1" x14ac:dyDescent="0.2">
      <c r="A5374" s="9"/>
      <c r="B5374" s="3"/>
      <c r="C5374" s="10" t="s">
        <v>12</v>
      </c>
      <c r="D5374" s="6"/>
      <c r="E5374" s="10" t="s">
        <v>12</v>
      </c>
      <c r="F5374" s="6"/>
      <c r="G5374" s="10" t="s">
        <v>12</v>
      </c>
      <c r="H5374" s="6"/>
      <c r="I5374" s="10" t="s">
        <v>13</v>
      </c>
      <c r="J5374" s="6"/>
      <c r="K5374" s="11" t="s">
        <v>13</v>
      </c>
      <c r="L5374" s="6"/>
      <c r="M5374" s="11" t="str">
        <f>$M$8</f>
        <v>BASE</v>
      </c>
      <c r="N5374" s="6"/>
      <c r="O5374" s="11" t="str">
        <f>$O$8</f>
        <v>SUPPLEMENTAL</v>
      </c>
      <c r="P5374" s="6"/>
      <c r="Q5374" s="11" t="str">
        <f>$Q$8</f>
        <v>BUDGET</v>
      </c>
      <c r="R5374" s="3"/>
      <c r="T5374" s="5"/>
      <c r="U5374" s="3"/>
      <c r="V5374" s="3"/>
      <c r="W5374" s="3"/>
      <c r="X5374" s="3"/>
      <c r="Y5374" s="3"/>
      <c r="Z5374" s="3"/>
      <c r="AA5374" s="3"/>
      <c r="AB5374" s="3"/>
      <c r="AC5374" s="3"/>
      <c r="AD5374" s="3"/>
      <c r="AE5374" s="3"/>
      <c r="AF5374" s="3"/>
      <c r="AG5374" s="3"/>
      <c r="AH5374" s="3"/>
    </row>
    <row r="5375" spans="1:34" s="4" customFormat="1" ht="11.25" customHeight="1" x14ac:dyDescent="0.2">
      <c r="A5375" s="3"/>
      <c r="B5375" s="3"/>
      <c r="C5375" s="2"/>
      <c r="D5375" s="3"/>
      <c r="E5375" s="2"/>
      <c r="F5375" s="3"/>
      <c r="G5375" s="2"/>
      <c r="H5375" s="3"/>
      <c r="I5375" s="2"/>
      <c r="J5375" s="3"/>
      <c r="L5375" s="3"/>
      <c r="N5375" s="3"/>
      <c r="P5375" s="3"/>
      <c r="R5375" s="3"/>
      <c r="T5375" s="5"/>
      <c r="U5375" s="3"/>
      <c r="V5375" s="3"/>
      <c r="W5375" s="3"/>
      <c r="X5375" s="3"/>
      <c r="Y5375" s="3"/>
      <c r="Z5375" s="3"/>
      <c r="AA5375" s="3"/>
      <c r="AB5375" s="3"/>
      <c r="AC5375" s="3"/>
      <c r="AD5375" s="3"/>
      <c r="AE5375" s="3"/>
      <c r="AF5375" s="3"/>
      <c r="AG5375" s="3"/>
      <c r="AH5375" s="3"/>
    </row>
    <row r="5376" spans="1:34" s="4" customFormat="1" ht="11.25" customHeight="1" x14ac:dyDescent="0.2">
      <c r="A5376" s="3" t="s">
        <v>16</v>
      </c>
      <c r="B5376" s="3"/>
      <c r="C5376" s="2"/>
      <c r="D5376" s="2"/>
      <c r="E5376" s="2"/>
      <c r="F5376" s="2"/>
      <c r="G5376" s="2"/>
      <c r="H5376" s="2"/>
      <c r="I5376" s="2"/>
      <c r="J5376" s="2"/>
      <c r="L5376" s="2"/>
      <c r="N5376" s="2"/>
      <c r="P5376" s="2"/>
      <c r="R5376" s="3"/>
      <c r="T5376" s="5"/>
      <c r="U5376" s="3"/>
      <c r="V5376" s="3"/>
      <c r="W5376" s="3"/>
      <c r="X5376" s="3"/>
      <c r="Y5376" s="3"/>
      <c r="Z5376" s="3"/>
      <c r="AA5376" s="3"/>
      <c r="AB5376" s="3"/>
      <c r="AC5376" s="3"/>
      <c r="AD5376" s="3"/>
      <c r="AE5376" s="3"/>
      <c r="AF5376" s="3"/>
      <c r="AG5376" s="3"/>
      <c r="AH5376" s="3"/>
    </row>
    <row r="5377" spans="1:34" s="4" customFormat="1" ht="11.25" customHeight="1" x14ac:dyDescent="0.2">
      <c r="A5377" s="3" t="s">
        <v>17</v>
      </c>
      <c r="B5377" s="3"/>
      <c r="C5377" s="2">
        <v>0</v>
      </c>
      <c r="D5377" s="2"/>
      <c r="E5377" s="2">
        <f>+C5471</f>
        <v>0</v>
      </c>
      <c r="F5377" s="2"/>
      <c r="G5377" s="2">
        <f>+E5471</f>
        <v>0</v>
      </c>
      <c r="H5377" s="2"/>
      <c r="I5377" s="2">
        <f>+G5471</f>
        <v>0</v>
      </c>
      <c r="J5377" s="2"/>
      <c r="K5377" s="4">
        <f>+I5377</f>
        <v>0</v>
      </c>
      <c r="L5377" s="2"/>
      <c r="M5377" s="2">
        <f>+K5471</f>
        <v>27700</v>
      </c>
      <c r="N5377" s="2"/>
      <c r="P5377" s="2"/>
      <c r="Q5377" s="4">
        <f>+M5377</f>
        <v>27700</v>
      </c>
      <c r="R5377" s="3"/>
      <c r="T5377" s="5"/>
      <c r="U5377" s="3"/>
      <c r="V5377" s="3"/>
      <c r="W5377" s="3"/>
      <c r="X5377" s="3"/>
      <c r="Y5377" s="3"/>
      <c r="Z5377" s="3"/>
      <c r="AA5377" s="3"/>
      <c r="AB5377" s="3"/>
      <c r="AC5377" s="3"/>
      <c r="AD5377" s="3"/>
      <c r="AE5377" s="3"/>
      <c r="AF5377" s="3"/>
      <c r="AG5377" s="3"/>
      <c r="AH5377" s="3"/>
    </row>
    <row r="5378" spans="1:34" s="4" customFormat="1" ht="11.25" customHeight="1" x14ac:dyDescent="0.2">
      <c r="A5378" s="3"/>
      <c r="B5378" s="3"/>
      <c r="C5378" s="2"/>
      <c r="D5378" s="2"/>
      <c r="E5378" s="2"/>
      <c r="F5378" s="2"/>
      <c r="G5378" s="2"/>
      <c r="H5378" s="2"/>
      <c r="I5378" s="2"/>
      <c r="J5378" s="2"/>
      <c r="L5378" s="2"/>
      <c r="N5378" s="2"/>
      <c r="P5378" s="2"/>
      <c r="R5378" s="3"/>
      <c r="T5378" s="5"/>
      <c r="U5378" s="3"/>
      <c r="V5378" s="3"/>
      <c r="W5378" s="3"/>
      <c r="X5378" s="3"/>
      <c r="Y5378" s="3"/>
      <c r="Z5378" s="3"/>
      <c r="AA5378" s="3"/>
      <c r="AB5378" s="3"/>
      <c r="AC5378" s="3"/>
      <c r="AD5378" s="3"/>
      <c r="AE5378" s="3"/>
      <c r="AF5378" s="3"/>
      <c r="AG5378" s="3"/>
      <c r="AH5378" s="3"/>
    </row>
    <row r="5379" spans="1:34" s="4" customFormat="1" ht="11.25" customHeight="1" x14ac:dyDescent="0.2">
      <c r="A5379" s="12" t="s">
        <v>18</v>
      </c>
      <c r="B5379" s="3"/>
      <c r="C5379" s="2"/>
      <c r="D5379" s="2"/>
      <c r="E5379" s="2"/>
      <c r="F5379" s="2"/>
      <c r="G5379" s="2"/>
      <c r="H5379" s="2"/>
      <c r="I5379" s="2"/>
      <c r="J5379" s="2"/>
      <c r="L5379" s="2"/>
      <c r="N5379" s="2"/>
      <c r="P5379" s="2"/>
      <c r="R5379" s="3"/>
      <c r="T5379" s="5"/>
      <c r="U5379" s="3"/>
      <c r="V5379" s="3"/>
      <c r="W5379" s="3"/>
      <c r="X5379" s="3"/>
      <c r="Y5379" s="3"/>
      <c r="Z5379" s="3"/>
      <c r="AA5379" s="3"/>
      <c r="AB5379" s="3"/>
      <c r="AC5379" s="3"/>
      <c r="AD5379" s="3"/>
      <c r="AE5379" s="3"/>
      <c r="AF5379" s="3"/>
      <c r="AG5379" s="3"/>
      <c r="AH5379" s="3"/>
    </row>
    <row r="5380" spans="1:34" s="5" customFormat="1" ht="11.25" customHeight="1" x14ac:dyDescent="0.2">
      <c r="A5380" s="3"/>
      <c r="B5380" s="3"/>
      <c r="C5380" s="2"/>
      <c r="D5380" s="2"/>
      <c r="E5380" s="2"/>
      <c r="F5380" s="2"/>
      <c r="G5380" s="2"/>
      <c r="H5380" s="2"/>
      <c r="I5380" s="2"/>
      <c r="J5380" s="2"/>
      <c r="K5380" s="4"/>
      <c r="L5380" s="2"/>
      <c r="M5380" s="4"/>
      <c r="N5380" s="2"/>
      <c r="O5380" s="4"/>
      <c r="P5380" s="2"/>
      <c r="Q5380" s="4"/>
      <c r="R5380" s="3"/>
      <c r="S5380" s="4"/>
      <c r="U5380" s="3"/>
      <c r="V5380" s="3"/>
      <c r="W5380" s="3"/>
      <c r="X5380" s="3"/>
      <c r="Y5380" s="3"/>
      <c r="Z5380" s="3"/>
      <c r="AA5380" s="3"/>
      <c r="AB5380" s="3"/>
      <c r="AC5380" s="3"/>
      <c r="AD5380" s="3"/>
      <c r="AE5380" s="3"/>
      <c r="AF5380" s="3"/>
      <c r="AG5380" s="3"/>
      <c r="AH5380" s="3"/>
    </row>
    <row r="5381" spans="1:34" s="5" customFormat="1" ht="11.25" customHeight="1" x14ac:dyDescent="0.2">
      <c r="A5381" s="13" t="s">
        <v>1779</v>
      </c>
      <c r="B5381" s="3"/>
      <c r="C5381" s="2"/>
      <c r="D5381" s="2"/>
      <c r="E5381" s="2"/>
      <c r="F5381" s="2"/>
      <c r="G5381" s="2"/>
      <c r="H5381" s="2"/>
      <c r="I5381" s="2"/>
      <c r="J5381" s="2"/>
      <c r="K5381" s="4"/>
      <c r="L5381" s="2"/>
      <c r="M5381" s="4"/>
      <c r="N5381" s="2"/>
      <c r="O5381" s="4"/>
      <c r="P5381" s="2"/>
      <c r="Q5381" s="4"/>
      <c r="R5381" s="3"/>
      <c r="S5381" s="4"/>
      <c r="U5381" s="3"/>
      <c r="V5381" s="3"/>
      <c r="W5381" s="3"/>
      <c r="X5381" s="3"/>
      <c r="Y5381" s="3"/>
      <c r="Z5381" s="3"/>
      <c r="AA5381" s="3"/>
      <c r="AB5381" s="3"/>
      <c r="AC5381" s="3"/>
      <c r="AD5381" s="3"/>
      <c r="AE5381" s="3"/>
      <c r="AF5381" s="3"/>
      <c r="AG5381" s="3"/>
      <c r="AH5381" s="3"/>
    </row>
    <row r="5382" spans="1:34" s="5" customFormat="1" ht="11.25" customHeight="1" x14ac:dyDescent="0.2">
      <c r="A5382" s="3" t="s">
        <v>2004</v>
      </c>
      <c r="B5382" s="3"/>
      <c r="C5382" s="2">
        <v>0</v>
      </c>
      <c r="D5382" s="2"/>
      <c r="E5382" s="2">
        <v>0</v>
      </c>
      <c r="F5382" s="2"/>
      <c r="G5382" s="2">
        <v>0</v>
      </c>
      <c r="H5382" s="2"/>
      <c r="I5382" s="2">
        <v>0</v>
      </c>
      <c r="J5382" s="2"/>
      <c r="K5382" s="4">
        <v>0</v>
      </c>
      <c r="L5382" s="2"/>
      <c r="M5382" s="4">
        <v>0</v>
      </c>
      <c r="N5382" s="2"/>
      <c r="O5382" s="4">
        <v>0</v>
      </c>
      <c r="P5382" s="2"/>
      <c r="Q5382" s="4">
        <f>M5382+O5382</f>
        <v>0</v>
      </c>
      <c r="R5382" s="3"/>
      <c r="S5382" s="4"/>
      <c r="U5382" s="3"/>
      <c r="V5382" s="3"/>
      <c r="W5382" s="3"/>
      <c r="X5382" s="3"/>
      <c r="Y5382" s="3"/>
      <c r="Z5382" s="3"/>
      <c r="AA5382" s="3"/>
      <c r="AB5382" s="3"/>
      <c r="AC5382" s="3"/>
      <c r="AD5382" s="3"/>
      <c r="AE5382" s="3"/>
      <c r="AF5382" s="3"/>
      <c r="AG5382" s="3"/>
      <c r="AH5382" s="3"/>
    </row>
    <row r="5383" spans="1:34" s="5" customFormat="1" ht="11.25" customHeight="1" x14ac:dyDescent="0.2">
      <c r="A5383" s="3" t="s">
        <v>2005</v>
      </c>
      <c r="B5383" s="3"/>
      <c r="C5383" s="2">
        <v>0</v>
      </c>
      <c r="D5383" s="2"/>
      <c r="E5383" s="2">
        <v>0</v>
      </c>
      <c r="F5383" s="2"/>
      <c r="G5383" s="2">
        <v>0</v>
      </c>
      <c r="H5383" s="2"/>
      <c r="I5383" s="2">
        <v>1200</v>
      </c>
      <c r="J5383" s="2"/>
      <c r="K5383" s="4">
        <v>1200</v>
      </c>
      <c r="L5383" s="2"/>
      <c r="M5383" s="4">
        <v>1200</v>
      </c>
      <c r="N5383" s="2"/>
      <c r="O5383" s="4">
        <v>0</v>
      </c>
      <c r="P5383" s="2"/>
      <c r="Q5383" s="4">
        <f>M5383+O5383</f>
        <v>1200</v>
      </c>
      <c r="R5383" s="3"/>
      <c r="S5383" s="4"/>
      <c r="U5383" s="3"/>
      <c r="V5383" s="3"/>
      <c r="W5383" s="3"/>
      <c r="X5383" s="3"/>
      <c r="Y5383" s="3"/>
      <c r="Z5383" s="3"/>
      <c r="AA5383" s="3"/>
      <c r="AB5383" s="3"/>
      <c r="AC5383" s="3"/>
      <c r="AD5383" s="3"/>
      <c r="AE5383" s="3"/>
      <c r="AF5383" s="3"/>
      <c r="AG5383" s="3"/>
      <c r="AH5383" s="3"/>
    </row>
    <row r="5384" spans="1:34" s="5" customFormat="1" ht="11.25" customHeight="1" x14ac:dyDescent="0.2">
      <c r="A5384" s="3" t="s">
        <v>2006</v>
      </c>
      <c r="B5384" s="3"/>
      <c r="C5384" s="2">
        <v>0</v>
      </c>
      <c r="D5384" s="2"/>
      <c r="E5384" s="2">
        <v>0</v>
      </c>
      <c r="F5384" s="2"/>
      <c r="G5384" s="2">
        <v>0</v>
      </c>
      <c r="H5384" s="2"/>
      <c r="I5384" s="2">
        <v>1000</v>
      </c>
      <c r="J5384" s="2"/>
      <c r="K5384" s="4">
        <v>1000</v>
      </c>
      <c r="L5384" s="2"/>
      <c r="M5384" s="4">
        <v>1000</v>
      </c>
      <c r="N5384" s="2"/>
      <c r="O5384" s="4">
        <v>0</v>
      </c>
      <c r="P5384" s="2"/>
      <c r="Q5384" s="4">
        <f>M5384+O5384</f>
        <v>1000</v>
      </c>
      <c r="R5384" s="3"/>
      <c r="S5384" s="4"/>
      <c r="U5384" s="3"/>
      <c r="V5384" s="3"/>
      <c r="W5384" s="3"/>
      <c r="X5384" s="3"/>
      <c r="Y5384" s="3"/>
      <c r="Z5384" s="3"/>
      <c r="AA5384" s="3"/>
      <c r="AB5384" s="3"/>
      <c r="AC5384" s="3"/>
      <c r="AD5384" s="3"/>
      <c r="AE5384" s="3"/>
      <c r="AF5384" s="3"/>
      <c r="AG5384" s="3"/>
      <c r="AH5384" s="3"/>
    </row>
    <row r="5385" spans="1:34" s="5" customFormat="1" ht="11.25" customHeight="1" x14ac:dyDescent="0.2">
      <c r="A5385" s="3" t="s">
        <v>2007</v>
      </c>
      <c r="B5385" s="3"/>
      <c r="C5385" s="15">
        <v>0</v>
      </c>
      <c r="D5385" s="2"/>
      <c r="E5385" s="15">
        <v>0</v>
      </c>
      <c r="F5385" s="2"/>
      <c r="G5385" s="15">
        <v>0</v>
      </c>
      <c r="H5385" s="2"/>
      <c r="I5385" s="15">
        <v>500</v>
      </c>
      <c r="J5385" s="2"/>
      <c r="K5385" s="16">
        <v>500</v>
      </c>
      <c r="L5385" s="2"/>
      <c r="M5385" s="16">
        <v>500</v>
      </c>
      <c r="N5385" s="2"/>
      <c r="O5385" s="16">
        <v>0</v>
      </c>
      <c r="P5385" s="2"/>
      <c r="Q5385" s="16">
        <f>M5385+O5385</f>
        <v>500</v>
      </c>
      <c r="R5385" s="3"/>
      <c r="S5385" s="4"/>
      <c r="U5385" s="3"/>
      <c r="V5385" s="3"/>
      <c r="W5385" s="3"/>
      <c r="X5385" s="3"/>
      <c r="Y5385" s="3"/>
      <c r="Z5385" s="3"/>
      <c r="AA5385" s="3"/>
      <c r="AB5385" s="3"/>
      <c r="AC5385" s="3"/>
      <c r="AD5385" s="3"/>
      <c r="AE5385" s="3"/>
      <c r="AF5385" s="3"/>
      <c r="AG5385" s="3"/>
      <c r="AH5385" s="3"/>
    </row>
    <row r="5386" spans="1:34" s="5" customFormat="1" ht="11.25" customHeight="1" x14ac:dyDescent="0.2">
      <c r="A5386" s="3" t="s">
        <v>1120</v>
      </c>
      <c r="B5386" s="3"/>
      <c r="C5386" s="2">
        <f>SUM(C5382:C5385)</f>
        <v>0</v>
      </c>
      <c r="D5386" s="2"/>
      <c r="E5386" s="2">
        <f>SUM(E5382:E5385)</f>
        <v>0</v>
      </c>
      <c r="F5386" s="2"/>
      <c r="G5386" s="2">
        <f>SUM(G5382:G5385)</f>
        <v>0</v>
      </c>
      <c r="H5386" s="2"/>
      <c r="I5386" s="2">
        <f>SUM(I5382:I5385)</f>
        <v>2700</v>
      </c>
      <c r="J5386" s="2"/>
      <c r="K5386" s="4">
        <f>SUM(K5382:K5385)</f>
        <v>2700</v>
      </c>
      <c r="L5386" s="2"/>
      <c r="M5386" s="4">
        <f>SUM(M5382:M5385)</f>
        <v>2700</v>
      </c>
      <c r="N5386" s="2"/>
      <c r="O5386" s="4">
        <f>SUM(O5382:O5385)</f>
        <v>0</v>
      </c>
      <c r="P5386" s="2"/>
      <c r="Q5386" s="4">
        <f>SUM(Q5382:Q5385)</f>
        <v>2700</v>
      </c>
      <c r="R5386" s="3"/>
      <c r="S5386" s="4"/>
      <c r="U5386" s="3"/>
      <c r="V5386" s="3"/>
      <c r="W5386" s="3"/>
      <c r="X5386" s="3"/>
      <c r="Y5386" s="3"/>
      <c r="Z5386" s="3"/>
      <c r="AA5386" s="3"/>
      <c r="AB5386" s="3"/>
      <c r="AC5386" s="3"/>
      <c r="AD5386" s="3"/>
      <c r="AE5386" s="3"/>
      <c r="AF5386" s="3"/>
      <c r="AG5386" s="3"/>
      <c r="AH5386" s="3"/>
    </row>
    <row r="5387" spans="1:34" s="5" customFormat="1" ht="11.25" customHeight="1" x14ac:dyDescent="0.2">
      <c r="A5387" s="3"/>
      <c r="B5387" s="3"/>
      <c r="C5387" s="2"/>
      <c r="D5387" s="2"/>
      <c r="E5387" s="2"/>
      <c r="F5387" s="2"/>
      <c r="G5387" s="2"/>
      <c r="H5387" s="2"/>
      <c r="I5387" s="2"/>
      <c r="J5387" s="2"/>
      <c r="K5387" s="4"/>
      <c r="L5387" s="2"/>
      <c r="M5387" s="4"/>
      <c r="N5387" s="2"/>
      <c r="O5387" s="4"/>
      <c r="P5387" s="2"/>
      <c r="Q5387" s="4"/>
      <c r="R5387" s="3"/>
      <c r="S5387" s="4"/>
      <c r="U5387" s="3"/>
      <c r="V5387" s="3"/>
      <c r="W5387" s="3"/>
      <c r="X5387" s="3"/>
      <c r="Y5387" s="3"/>
      <c r="Z5387" s="3"/>
      <c r="AA5387" s="3"/>
      <c r="AB5387" s="3"/>
      <c r="AC5387" s="3"/>
      <c r="AD5387" s="3"/>
      <c r="AE5387" s="3"/>
      <c r="AF5387" s="3"/>
      <c r="AG5387" s="3"/>
      <c r="AH5387" s="3"/>
    </row>
    <row r="5388" spans="1:34" s="5" customFormat="1" ht="11.85" customHeight="1" x14ac:dyDescent="0.2">
      <c r="A5388" s="13" t="s">
        <v>228</v>
      </c>
      <c r="B5388" s="3"/>
      <c r="C5388" s="2"/>
      <c r="D5388" s="2"/>
      <c r="E5388" s="2"/>
      <c r="F5388" s="2"/>
      <c r="G5388" s="2"/>
      <c r="H5388" s="2"/>
      <c r="I5388" s="2"/>
      <c r="J5388" s="2"/>
      <c r="K5388" s="4"/>
      <c r="L5388" s="2"/>
      <c r="M5388" s="4"/>
      <c r="N5388" s="2"/>
      <c r="O5388" s="4"/>
      <c r="P5388" s="2"/>
      <c r="Q5388" s="4"/>
      <c r="R5388" s="3"/>
      <c r="S5388" s="4"/>
      <c r="U5388" s="3"/>
      <c r="V5388" s="3"/>
      <c r="W5388" s="3"/>
      <c r="X5388" s="3"/>
      <c r="Y5388" s="3"/>
      <c r="Z5388" s="3"/>
      <c r="AA5388" s="3"/>
      <c r="AB5388" s="3"/>
      <c r="AC5388" s="3"/>
      <c r="AD5388" s="3"/>
      <c r="AE5388" s="3"/>
      <c r="AF5388" s="3"/>
      <c r="AG5388" s="3"/>
      <c r="AH5388" s="3"/>
    </row>
    <row r="5389" spans="1:34" s="5" customFormat="1" ht="11.85" customHeight="1" x14ac:dyDescent="0.2">
      <c r="A5389" s="3" t="s">
        <v>2008</v>
      </c>
      <c r="B5389" s="3"/>
      <c r="C5389" s="15">
        <v>0</v>
      </c>
      <c r="D5389" s="2"/>
      <c r="E5389" s="15">
        <v>0</v>
      </c>
      <c r="F5389" s="2"/>
      <c r="G5389" s="15">
        <v>0</v>
      </c>
      <c r="H5389" s="2"/>
      <c r="I5389" s="15">
        <v>32000</v>
      </c>
      <c r="J5389" s="2"/>
      <c r="K5389" s="16">
        <v>32000</v>
      </c>
      <c r="L5389" s="2"/>
      <c r="M5389" s="16">
        <v>0</v>
      </c>
      <c r="N5389" s="2"/>
      <c r="O5389" s="16">
        <v>0</v>
      </c>
      <c r="P5389" s="2"/>
      <c r="Q5389" s="16">
        <f>+M5389+O5389</f>
        <v>0</v>
      </c>
      <c r="R5389" s="3"/>
      <c r="S5389" s="4"/>
      <c r="U5389" s="3"/>
      <c r="V5389" s="3"/>
      <c r="W5389" s="3"/>
      <c r="X5389" s="3"/>
      <c r="Y5389" s="3"/>
      <c r="Z5389" s="3"/>
      <c r="AA5389" s="3"/>
      <c r="AB5389" s="3"/>
      <c r="AC5389" s="3"/>
      <c r="AD5389" s="3"/>
      <c r="AE5389" s="3"/>
      <c r="AF5389" s="3"/>
      <c r="AG5389" s="3"/>
      <c r="AH5389" s="3"/>
    </row>
    <row r="5390" spans="1:34" s="5" customFormat="1" ht="11.85" customHeight="1" x14ac:dyDescent="0.2">
      <c r="A5390" s="3" t="s">
        <v>242</v>
      </c>
      <c r="B5390" s="3"/>
      <c r="C5390" s="2">
        <f>SUM(C5389:C5389)</f>
        <v>0</v>
      </c>
      <c r="D5390" s="2"/>
      <c r="E5390" s="2">
        <f>SUM(E5389:E5389)</f>
        <v>0</v>
      </c>
      <c r="F5390" s="2"/>
      <c r="G5390" s="2">
        <f>SUM(G5389:G5389)</f>
        <v>0</v>
      </c>
      <c r="H5390" s="2"/>
      <c r="I5390" s="2">
        <f>SUM(I5389:I5389)</f>
        <v>32000</v>
      </c>
      <c r="J5390" s="2"/>
      <c r="K5390" s="4">
        <f>SUM(K5389:K5389)</f>
        <v>32000</v>
      </c>
      <c r="L5390" s="2"/>
      <c r="M5390" s="4">
        <f>SUM(M5389:M5389)</f>
        <v>0</v>
      </c>
      <c r="N5390" s="2"/>
      <c r="O5390" s="4">
        <f>SUM(O5389:O5389)</f>
        <v>0</v>
      </c>
      <c r="P5390" s="2"/>
      <c r="Q5390" s="4">
        <f>SUM(Q5389:Q5389)</f>
        <v>0</v>
      </c>
      <c r="R5390" s="3"/>
      <c r="S5390" s="4"/>
      <c r="U5390" s="3"/>
      <c r="V5390" s="3"/>
      <c r="W5390" s="3"/>
      <c r="X5390" s="3"/>
      <c r="Y5390" s="3"/>
      <c r="Z5390" s="3"/>
      <c r="AA5390" s="3"/>
      <c r="AB5390" s="3"/>
      <c r="AC5390" s="3"/>
      <c r="AD5390" s="3"/>
      <c r="AE5390" s="3"/>
      <c r="AF5390" s="3"/>
      <c r="AG5390" s="3"/>
      <c r="AH5390" s="3"/>
    </row>
    <row r="5391" spans="1:34" s="5" customFormat="1" ht="11.85" customHeight="1" x14ac:dyDescent="0.2">
      <c r="A5391" s="3"/>
      <c r="B5391" s="3"/>
      <c r="C5391" s="2"/>
      <c r="D5391" s="3"/>
      <c r="E5391" s="2"/>
      <c r="F5391" s="3"/>
      <c r="G5391" s="2"/>
      <c r="H5391" s="3"/>
      <c r="I5391" s="2"/>
      <c r="J5391" s="3"/>
      <c r="K5391" s="4"/>
      <c r="L5391" s="3"/>
      <c r="M5391" s="4"/>
      <c r="N5391" s="3"/>
      <c r="O5391" s="4"/>
      <c r="P5391" s="3"/>
      <c r="Q5391" s="4"/>
      <c r="R5391" s="3"/>
      <c r="S5391" s="4"/>
      <c r="U5391" s="3"/>
      <c r="V5391" s="3"/>
      <c r="W5391" s="3"/>
      <c r="X5391" s="3"/>
      <c r="Y5391" s="3"/>
      <c r="Z5391" s="3"/>
      <c r="AA5391" s="3"/>
      <c r="AB5391" s="3"/>
      <c r="AC5391" s="3"/>
      <c r="AD5391" s="3"/>
      <c r="AE5391" s="3"/>
      <c r="AF5391" s="3"/>
      <c r="AG5391" s="3"/>
      <c r="AH5391" s="3"/>
    </row>
    <row r="5392" spans="1:34" s="5" customFormat="1" ht="11.25" customHeight="1" thickBot="1" x14ac:dyDescent="0.25">
      <c r="A5392" s="3" t="s">
        <v>254</v>
      </c>
      <c r="B5392" s="3"/>
      <c r="C5392" s="27">
        <f>C5386+C5390</f>
        <v>0</v>
      </c>
      <c r="D5392" s="2"/>
      <c r="E5392" s="27">
        <f>E5386+E5390</f>
        <v>0</v>
      </c>
      <c r="F5392" s="2"/>
      <c r="G5392" s="27">
        <f>G5386+G5390</f>
        <v>0</v>
      </c>
      <c r="H5392" s="2"/>
      <c r="I5392" s="27">
        <f>I5386+I5390</f>
        <v>34700</v>
      </c>
      <c r="J5392" s="2"/>
      <c r="K5392" s="28">
        <f>K5386+K5390</f>
        <v>34700</v>
      </c>
      <c r="L5392" s="2"/>
      <c r="M5392" s="28">
        <f>M5386+M5390</f>
        <v>2700</v>
      </c>
      <c r="N5392" s="2"/>
      <c r="O5392" s="28">
        <f>O5386+O5390</f>
        <v>0</v>
      </c>
      <c r="P5392" s="2"/>
      <c r="Q5392" s="28">
        <f>Q5386+Q5390</f>
        <v>2700</v>
      </c>
      <c r="R5392" s="3"/>
      <c r="S5392" s="4"/>
      <c r="U5392" s="3"/>
      <c r="V5392" s="3"/>
      <c r="W5392" s="3"/>
      <c r="X5392" s="3"/>
      <c r="Y5392" s="3"/>
      <c r="Z5392" s="3"/>
      <c r="AA5392" s="3"/>
      <c r="AB5392" s="3"/>
      <c r="AC5392" s="3"/>
      <c r="AD5392" s="3"/>
      <c r="AE5392" s="3"/>
      <c r="AF5392" s="3"/>
      <c r="AG5392" s="3"/>
      <c r="AH5392" s="3"/>
    </row>
    <row r="5393" spans="1:34" s="5" customFormat="1" ht="11.25" customHeight="1" thickTop="1" x14ac:dyDescent="0.2">
      <c r="A5393" s="3"/>
      <c r="B5393" s="3"/>
      <c r="C5393" s="2"/>
      <c r="D5393" s="2"/>
      <c r="E5393" s="2"/>
      <c r="F5393" s="2"/>
      <c r="G5393" s="2"/>
      <c r="H5393" s="2"/>
      <c r="I5393" s="2"/>
      <c r="J5393" s="2"/>
      <c r="K5393" s="4"/>
      <c r="L5393" s="2"/>
      <c r="M5393" s="4"/>
      <c r="N5393" s="2"/>
      <c r="O5393" s="4"/>
      <c r="P5393" s="2"/>
      <c r="Q5393" s="4"/>
      <c r="R5393" s="3"/>
      <c r="S5393" s="4"/>
      <c r="U5393" s="3"/>
      <c r="V5393" s="3"/>
      <c r="W5393" s="3"/>
      <c r="X5393" s="3"/>
      <c r="Y5393" s="3"/>
      <c r="Z5393" s="3"/>
      <c r="AA5393" s="3"/>
      <c r="AB5393" s="3"/>
      <c r="AC5393" s="3"/>
      <c r="AD5393" s="3"/>
      <c r="AE5393" s="3"/>
      <c r="AF5393" s="3"/>
      <c r="AG5393" s="3"/>
      <c r="AH5393" s="3"/>
    </row>
    <row r="5394" spans="1:34" s="5" customFormat="1" ht="11.25" customHeight="1" x14ac:dyDescent="0.2">
      <c r="A5394" s="3"/>
      <c r="B5394" s="3"/>
      <c r="C5394" s="2"/>
      <c r="D5394" s="2"/>
      <c r="E5394" s="2"/>
      <c r="F5394" s="2"/>
      <c r="G5394" s="2"/>
      <c r="H5394" s="2"/>
      <c r="I5394" s="2"/>
      <c r="J5394" s="2"/>
      <c r="K5394" s="4"/>
      <c r="L5394" s="2"/>
      <c r="M5394" s="4"/>
      <c r="N5394" s="2"/>
      <c r="O5394" s="4"/>
      <c r="P5394" s="2"/>
      <c r="Q5394" s="4"/>
      <c r="R5394" s="3"/>
      <c r="S5394" s="4"/>
      <c r="U5394" s="3"/>
      <c r="V5394" s="3"/>
      <c r="W5394" s="3"/>
      <c r="X5394" s="3"/>
      <c r="Y5394" s="3"/>
      <c r="Z5394" s="3"/>
      <c r="AA5394" s="3"/>
      <c r="AB5394" s="3"/>
      <c r="AC5394" s="3"/>
      <c r="AD5394" s="3"/>
      <c r="AE5394" s="3"/>
      <c r="AF5394" s="3"/>
      <c r="AG5394" s="3"/>
      <c r="AH5394" s="3"/>
    </row>
    <row r="5395" spans="1:34" s="5" customFormat="1" ht="11.25" customHeight="1" x14ac:dyDescent="0.2">
      <c r="A5395" s="3" t="s">
        <v>255</v>
      </c>
      <c r="B5395" s="3"/>
      <c r="C5395" s="2">
        <f>C5377+C5392</f>
        <v>0</v>
      </c>
      <c r="D5395" s="2"/>
      <c r="E5395" s="2">
        <f>E5377+E5392</f>
        <v>0</v>
      </c>
      <c r="F5395" s="2"/>
      <c r="G5395" s="2">
        <f>G5377+G5392</f>
        <v>0</v>
      </c>
      <c r="H5395" s="2"/>
      <c r="I5395" s="2">
        <f>I5377+I5392</f>
        <v>34700</v>
      </c>
      <c r="J5395" s="2"/>
      <c r="K5395" s="4">
        <f>K5377+K5392</f>
        <v>34700</v>
      </c>
      <c r="L5395" s="2"/>
      <c r="M5395" s="4">
        <f>M5377+M5392</f>
        <v>30400</v>
      </c>
      <c r="N5395" s="2"/>
      <c r="O5395" s="4"/>
      <c r="P5395" s="2"/>
      <c r="Q5395" s="4">
        <f>Q5377+Q5392</f>
        <v>30400</v>
      </c>
      <c r="R5395" s="3"/>
      <c r="S5395" s="4"/>
      <c r="U5395" s="3"/>
      <c r="V5395" s="3"/>
      <c r="W5395" s="3"/>
      <c r="X5395" s="3"/>
      <c r="Y5395" s="3"/>
      <c r="Z5395" s="3"/>
      <c r="AA5395" s="3"/>
      <c r="AB5395" s="3"/>
      <c r="AC5395" s="3"/>
      <c r="AD5395" s="3"/>
      <c r="AE5395" s="3"/>
      <c r="AF5395" s="3"/>
      <c r="AG5395" s="3"/>
      <c r="AH5395" s="3"/>
    </row>
    <row r="5396" spans="1:34" s="4" customFormat="1" ht="11.25" customHeight="1" x14ac:dyDescent="0.2">
      <c r="A5396" s="3"/>
      <c r="B5396" s="3"/>
      <c r="C5396" s="2"/>
      <c r="D5396" s="3"/>
      <c r="E5396" s="2"/>
      <c r="F5396" s="3"/>
      <c r="G5396" s="2"/>
      <c r="H5396" s="3"/>
      <c r="I5396" s="2"/>
      <c r="J5396" s="3"/>
      <c r="L5396" s="3"/>
      <c r="N5396" s="3"/>
      <c r="P5396" s="3"/>
      <c r="R5396" s="3"/>
      <c r="T5396" s="5"/>
      <c r="U5396" s="3"/>
      <c r="V5396" s="3"/>
      <c r="W5396" s="3"/>
      <c r="X5396" s="3"/>
      <c r="Y5396" s="3"/>
      <c r="Z5396" s="3"/>
      <c r="AA5396" s="3"/>
      <c r="AB5396" s="3"/>
      <c r="AC5396" s="3"/>
      <c r="AD5396" s="3"/>
      <c r="AE5396" s="3"/>
      <c r="AF5396" s="3"/>
      <c r="AG5396" s="3"/>
      <c r="AH5396" s="3"/>
    </row>
    <row r="5397" spans="1:34" s="4" customFormat="1" ht="11.85" customHeight="1" x14ac:dyDescent="0.2">
      <c r="A5397" s="3"/>
      <c r="B5397" s="3"/>
      <c r="C5397" s="2"/>
      <c r="D5397" s="3"/>
      <c r="E5397" s="2"/>
      <c r="F5397" s="3"/>
      <c r="G5397" s="2"/>
      <c r="H5397" s="3"/>
      <c r="I5397" s="2"/>
      <c r="J5397" s="3"/>
      <c r="L5397" s="3"/>
      <c r="N5397" s="3"/>
      <c r="P5397" s="3"/>
      <c r="R5397" s="3"/>
      <c r="T5397" s="5"/>
      <c r="U5397" s="3"/>
      <c r="V5397" s="3"/>
      <c r="W5397" s="3"/>
      <c r="X5397" s="3"/>
      <c r="Y5397" s="3"/>
      <c r="Z5397" s="3"/>
      <c r="AA5397" s="3"/>
      <c r="AB5397" s="3"/>
      <c r="AC5397" s="3"/>
      <c r="AD5397" s="3"/>
      <c r="AE5397" s="3"/>
      <c r="AF5397" s="3"/>
      <c r="AG5397" s="3"/>
      <c r="AH5397" s="3"/>
    </row>
    <row r="5398" spans="1:34" s="4" customFormat="1" ht="11.85" customHeight="1" x14ac:dyDescent="0.2">
      <c r="A5398" s="3"/>
      <c r="B5398" s="3"/>
      <c r="C5398" s="2"/>
      <c r="D5398" s="3"/>
      <c r="E5398" s="2"/>
      <c r="F5398" s="3"/>
      <c r="G5398" s="2"/>
      <c r="H5398" s="3"/>
      <c r="I5398" s="2"/>
      <c r="J5398" s="3"/>
      <c r="L5398" s="3"/>
      <c r="N5398" s="3"/>
      <c r="P5398" s="3"/>
      <c r="R5398" s="3"/>
      <c r="T5398" s="5"/>
      <c r="U5398" s="3"/>
      <c r="V5398" s="3"/>
      <c r="W5398" s="3"/>
      <c r="X5398" s="3"/>
      <c r="Y5398" s="3"/>
      <c r="Z5398" s="3"/>
      <c r="AA5398" s="3"/>
      <c r="AB5398" s="3"/>
      <c r="AC5398" s="3"/>
      <c r="AD5398" s="3"/>
      <c r="AE5398" s="3"/>
      <c r="AF5398" s="3"/>
      <c r="AG5398" s="3"/>
      <c r="AH5398" s="3"/>
    </row>
    <row r="5399" spans="1:34" s="4" customFormat="1" ht="11.85" customHeight="1" x14ac:dyDescent="0.2">
      <c r="A5399" s="3"/>
      <c r="B5399" s="3"/>
      <c r="C5399" s="2"/>
      <c r="D5399" s="3"/>
      <c r="E5399" s="2"/>
      <c r="F5399" s="3"/>
      <c r="G5399" s="2"/>
      <c r="H5399" s="3"/>
      <c r="I5399" s="2"/>
      <c r="J5399" s="3"/>
      <c r="L5399" s="3"/>
      <c r="N5399" s="3"/>
      <c r="P5399" s="3"/>
      <c r="R5399" s="3"/>
      <c r="T5399" s="5"/>
      <c r="U5399" s="3"/>
      <c r="V5399" s="3"/>
      <c r="W5399" s="3"/>
      <c r="X5399" s="3"/>
      <c r="Y5399" s="3"/>
      <c r="Z5399" s="3"/>
      <c r="AA5399" s="3"/>
      <c r="AB5399" s="3"/>
      <c r="AC5399" s="3"/>
      <c r="AD5399" s="3"/>
      <c r="AE5399" s="3"/>
      <c r="AF5399" s="3"/>
      <c r="AG5399" s="3"/>
      <c r="AH5399" s="3"/>
    </row>
    <row r="5400" spans="1:34" s="4" customFormat="1" ht="11.85" customHeight="1" x14ac:dyDescent="0.2">
      <c r="A5400" s="3"/>
      <c r="B5400" s="3"/>
      <c r="C5400" s="2"/>
      <c r="D5400" s="3"/>
      <c r="E5400" s="2"/>
      <c r="F5400" s="3"/>
      <c r="G5400" s="2"/>
      <c r="H5400" s="3"/>
      <c r="I5400" s="2"/>
      <c r="J5400" s="3"/>
      <c r="L5400" s="3"/>
      <c r="N5400" s="3"/>
      <c r="P5400" s="3"/>
      <c r="R5400" s="3"/>
      <c r="T5400" s="5"/>
      <c r="U5400" s="3"/>
      <c r="V5400" s="3"/>
      <c r="W5400" s="3"/>
      <c r="X5400" s="3"/>
      <c r="Y5400" s="3"/>
      <c r="Z5400" s="3"/>
      <c r="AA5400" s="3"/>
      <c r="AB5400" s="3"/>
      <c r="AC5400" s="3"/>
      <c r="AD5400" s="3"/>
      <c r="AE5400" s="3"/>
      <c r="AF5400" s="3"/>
      <c r="AG5400" s="3"/>
      <c r="AH5400" s="3"/>
    </row>
    <row r="5401" spans="1:34" s="4" customFormat="1" ht="11.85" customHeight="1" x14ac:dyDescent="0.2">
      <c r="A5401" s="3"/>
      <c r="B5401" s="3"/>
      <c r="C5401" s="2"/>
      <c r="D5401" s="3"/>
      <c r="E5401" s="2"/>
      <c r="F5401" s="3"/>
      <c r="G5401" s="2"/>
      <c r="H5401" s="3"/>
      <c r="I5401" s="2"/>
      <c r="J5401" s="3"/>
      <c r="L5401" s="3"/>
      <c r="N5401" s="3"/>
      <c r="P5401" s="3"/>
      <c r="R5401" s="3"/>
      <c r="T5401" s="5"/>
      <c r="U5401" s="3"/>
      <c r="V5401" s="3"/>
      <c r="W5401" s="3"/>
      <c r="X5401" s="3"/>
      <c r="Y5401" s="3"/>
      <c r="Z5401" s="3"/>
      <c r="AA5401" s="3"/>
      <c r="AB5401" s="3"/>
      <c r="AC5401" s="3"/>
      <c r="AD5401" s="3"/>
      <c r="AE5401" s="3"/>
      <c r="AF5401" s="3"/>
      <c r="AG5401" s="3"/>
      <c r="AH5401" s="3"/>
    </row>
    <row r="5402" spans="1:34" s="4" customFormat="1" ht="11.85" customHeight="1" x14ac:dyDescent="0.2">
      <c r="A5402" s="3"/>
      <c r="B5402" s="3"/>
      <c r="C5402" s="2"/>
      <c r="D5402" s="3"/>
      <c r="E5402" s="2"/>
      <c r="F5402" s="3"/>
      <c r="G5402" s="2"/>
      <c r="H5402" s="3"/>
      <c r="I5402" s="2"/>
      <c r="J5402" s="3"/>
      <c r="L5402" s="3"/>
      <c r="N5402" s="3"/>
      <c r="P5402" s="3"/>
      <c r="R5402" s="3"/>
      <c r="T5402" s="5"/>
      <c r="U5402" s="3"/>
      <c r="V5402" s="3"/>
      <c r="W5402" s="3"/>
      <c r="X5402" s="3"/>
      <c r="Y5402" s="3"/>
      <c r="Z5402" s="3"/>
      <c r="AA5402" s="3"/>
      <c r="AB5402" s="3"/>
      <c r="AC5402" s="3"/>
      <c r="AD5402" s="3"/>
      <c r="AE5402" s="3"/>
      <c r="AF5402" s="3"/>
      <c r="AG5402" s="3"/>
      <c r="AH5402" s="3"/>
    </row>
    <row r="5403" spans="1:34" s="4" customFormat="1" ht="11.85" customHeight="1" x14ac:dyDescent="0.2">
      <c r="A5403" s="3"/>
      <c r="B5403" s="3"/>
      <c r="C5403" s="2"/>
      <c r="D5403" s="3"/>
      <c r="E5403" s="2"/>
      <c r="F5403" s="3"/>
      <c r="G5403" s="2"/>
      <c r="H5403" s="3"/>
      <c r="I5403" s="2"/>
      <c r="J5403" s="3"/>
      <c r="L5403" s="3"/>
      <c r="N5403" s="3"/>
      <c r="P5403" s="3"/>
      <c r="R5403" s="3"/>
      <c r="T5403" s="5"/>
      <c r="U5403" s="3"/>
      <c r="V5403" s="3"/>
      <c r="W5403" s="3"/>
      <c r="X5403" s="3"/>
      <c r="Y5403" s="3"/>
      <c r="Z5403" s="3"/>
      <c r="AA5403" s="3"/>
      <c r="AB5403" s="3"/>
      <c r="AC5403" s="3"/>
      <c r="AD5403" s="3"/>
      <c r="AE5403" s="3"/>
      <c r="AF5403" s="3"/>
      <c r="AG5403" s="3"/>
      <c r="AH5403" s="3"/>
    </row>
    <row r="5404" spans="1:34" s="4" customFormat="1" ht="11.85" customHeight="1" x14ac:dyDescent="0.2">
      <c r="A5404" s="3"/>
      <c r="B5404" s="3"/>
      <c r="C5404" s="2"/>
      <c r="D5404" s="3"/>
      <c r="E5404" s="2"/>
      <c r="F5404" s="3"/>
      <c r="G5404" s="2"/>
      <c r="H5404" s="3"/>
      <c r="I5404" s="2"/>
      <c r="J5404" s="3"/>
      <c r="L5404" s="3"/>
      <c r="N5404" s="3"/>
      <c r="P5404" s="3"/>
      <c r="R5404" s="3"/>
      <c r="T5404" s="5"/>
      <c r="U5404" s="3"/>
      <c r="V5404" s="3"/>
      <c r="W5404" s="3"/>
      <c r="X5404" s="3"/>
      <c r="Y5404" s="3"/>
      <c r="Z5404" s="3"/>
      <c r="AA5404" s="3"/>
      <c r="AB5404" s="3"/>
      <c r="AC5404" s="3"/>
      <c r="AD5404" s="3"/>
      <c r="AE5404" s="3"/>
      <c r="AF5404" s="3"/>
      <c r="AG5404" s="3"/>
      <c r="AH5404" s="3"/>
    </row>
    <row r="5405" spans="1:34" s="4" customFormat="1" ht="11.85" customHeight="1" x14ac:dyDescent="0.2">
      <c r="A5405" s="3"/>
      <c r="B5405" s="3"/>
      <c r="C5405" s="2"/>
      <c r="D5405" s="3"/>
      <c r="E5405" s="2"/>
      <c r="F5405" s="3"/>
      <c r="G5405" s="2"/>
      <c r="H5405" s="3"/>
      <c r="I5405" s="2"/>
      <c r="J5405" s="3"/>
      <c r="L5405" s="3"/>
      <c r="N5405" s="3"/>
      <c r="P5405" s="3"/>
      <c r="R5405" s="3"/>
      <c r="T5405" s="5"/>
      <c r="U5405" s="3"/>
      <c r="V5405" s="3"/>
      <c r="W5405" s="3"/>
      <c r="X5405" s="3"/>
      <c r="Y5405" s="3"/>
      <c r="Z5405" s="3"/>
      <c r="AA5405" s="3"/>
      <c r="AB5405" s="3"/>
      <c r="AC5405" s="3"/>
      <c r="AD5405" s="3"/>
      <c r="AE5405" s="3"/>
      <c r="AF5405" s="3"/>
      <c r="AG5405" s="3"/>
      <c r="AH5405" s="3"/>
    </row>
    <row r="5406" spans="1:34" s="4" customFormat="1" ht="11.85" customHeight="1" x14ac:dyDescent="0.2">
      <c r="A5406" s="3"/>
      <c r="B5406" s="3"/>
      <c r="C5406" s="2"/>
      <c r="D5406" s="3"/>
      <c r="E5406" s="2"/>
      <c r="F5406" s="3"/>
      <c r="G5406" s="2"/>
      <c r="H5406" s="3"/>
      <c r="I5406" s="2"/>
      <c r="J5406" s="3"/>
      <c r="L5406" s="3"/>
      <c r="N5406" s="3"/>
      <c r="P5406" s="3"/>
      <c r="R5406" s="3"/>
      <c r="T5406" s="5"/>
      <c r="U5406" s="3"/>
      <c r="V5406" s="3"/>
      <c r="W5406" s="3"/>
      <c r="X5406" s="3"/>
      <c r="Y5406" s="3"/>
      <c r="Z5406" s="3"/>
      <c r="AA5406" s="3"/>
      <c r="AB5406" s="3"/>
      <c r="AC5406" s="3"/>
      <c r="AD5406" s="3"/>
      <c r="AE5406" s="3"/>
      <c r="AF5406" s="3"/>
      <c r="AG5406" s="3"/>
      <c r="AH5406" s="3"/>
    </row>
    <row r="5407" spans="1:34" s="4" customFormat="1" ht="11.85" customHeight="1" x14ac:dyDescent="0.2">
      <c r="A5407" s="3"/>
      <c r="B5407" s="3"/>
      <c r="C5407" s="2"/>
      <c r="D5407" s="3"/>
      <c r="E5407" s="2"/>
      <c r="F5407" s="3"/>
      <c r="G5407" s="2"/>
      <c r="H5407" s="3"/>
      <c r="I5407" s="2"/>
      <c r="J5407" s="3"/>
      <c r="L5407" s="3"/>
      <c r="N5407" s="3"/>
      <c r="P5407" s="3"/>
      <c r="R5407" s="3"/>
      <c r="T5407" s="5"/>
      <c r="U5407" s="3"/>
      <c r="V5407" s="3"/>
      <c r="W5407" s="3"/>
      <c r="X5407" s="3"/>
      <c r="Y5407" s="3"/>
      <c r="Z5407" s="3"/>
      <c r="AA5407" s="3"/>
      <c r="AB5407" s="3"/>
      <c r="AC5407" s="3"/>
      <c r="AD5407" s="3"/>
      <c r="AE5407" s="3"/>
      <c r="AF5407" s="3"/>
      <c r="AG5407" s="3"/>
      <c r="AH5407" s="3"/>
    </row>
    <row r="5408" spans="1:34" s="4" customFormat="1" ht="11.85" customHeight="1" x14ac:dyDescent="0.2">
      <c r="A5408" s="3"/>
      <c r="B5408" s="3"/>
      <c r="C5408" s="2"/>
      <c r="D5408" s="3"/>
      <c r="E5408" s="2"/>
      <c r="F5408" s="3"/>
      <c r="G5408" s="2"/>
      <c r="H5408" s="3"/>
      <c r="I5408" s="2"/>
      <c r="J5408" s="3"/>
      <c r="L5408" s="3"/>
      <c r="N5408" s="3"/>
      <c r="P5408" s="3"/>
      <c r="R5408" s="3"/>
      <c r="T5408" s="5"/>
      <c r="U5408" s="3"/>
      <c r="V5408" s="3"/>
      <c r="W5408" s="3"/>
      <c r="X5408" s="3"/>
      <c r="Y5408" s="3"/>
      <c r="Z5408" s="3"/>
      <c r="AA5408" s="3"/>
      <c r="AB5408" s="3"/>
      <c r="AC5408" s="3"/>
      <c r="AD5408" s="3"/>
      <c r="AE5408" s="3"/>
      <c r="AF5408" s="3"/>
      <c r="AG5408" s="3"/>
      <c r="AH5408" s="3"/>
    </row>
    <row r="5409" spans="1:34" s="4" customFormat="1" ht="11.85" customHeight="1" x14ac:dyDescent="0.2">
      <c r="A5409" s="3"/>
      <c r="B5409" s="3"/>
      <c r="C5409" s="2"/>
      <c r="D5409" s="3"/>
      <c r="E5409" s="2"/>
      <c r="F5409" s="3"/>
      <c r="G5409" s="2"/>
      <c r="H5409" s="3"/>
      <c r="I5409" s="2"/>
      <c r="J5409" s="3"/>
      <c r="L5409" s="3"/>
      <c r="N5409" s="3"/>
      <c r="P5409" s="3"/>
      <c r="R5409" s="3"/>
      <c r="T5409" s="5"/>
      <c r="U5409" s="3"/>
      <c r="V5409" s="3"/>
      <c r="W5409" s="3"/>
      <c r="X5409" s="3"/>
      <c r="Y5409" s="3"/>
      <c r="Z5409" s="3"/>
      <c r="AA5409" s="3"/>
      <c r="AB5409" s="3"/>
      <c r="AC5409" s="3"/>
      <c r="AD5409" s="3"/>
      <c r="AE5409" s="3"/>
      <c r="AF5409" s="3"/>
      <c r="AG5409" s="3"/>
      <c r="AH5409" s="3"/>
    </row>
    <row r="5410" spans="1:34" s="4" customFormat="1" ht="11.85" customHeight="1" x14ac:dyDescent="0.2">
      <c r="A5410" s="3"/>
      <c r="B5410" s="3"/>
      <c r="C5410" s="2"/>
      <c r="D5410" s="3"/>
      <c r="E5410" s="2"/>
      <c r="F5410" s="3"/>
      <c r="G5410" s="2"/>
      <c r="H5410" s="3"/>
      <c r="I5410" s="2"/>
      <c r="J5410" s="3"/>
      <c r="L5410" s="3"/>
      <c r="N5410" s="3"/>
      <c r="P5410" s="3"/>
      <c r="R5410" s="3"/>
      <c r="T5410" s="5"/>
      <c r="U5410" s="3"/>
      <c r="V5410" s="3"/>
      <c r="W5410" s="3"/>
      <c r="X5410" s="3"/>
      <c r="Y5410" s="3"/>
      <c r="Z5410" s="3"/>
      <c r="AA5410" s="3"/>
      <c r="AB5410" s="3"/>
      <c r="AC5410" s="3"/>
      <c r="AD5410" s="3"/>
      <c r="AE5410" s="3"/>
      <c r="AF5410" s="3"/>
      <c r="AG5410" s="3"/>
      <c r="AH5410" s="3"/>
    </row>
    <row r="5411" spans="1:34" s="4" customFormat="1" ht="11.85" customHeight="1" x14ac:dyDescent="0.2">
      <c r="A5411" s="3"/>
      <c r="B5411" s="3"/>
      <c r="C5411" s="2"/>
      <c r="D5411" s="3"/>
      <c r="E5411" s="2"/>
      <c r="F5411" s="3"/>
      <c r="G5411" s="2"/>
      <c r="H5411" s="3"/>
      <c r="I5411" s="2"/>
      <c r="J5411" s="3"/>
      <c r="L5411" s="3"/>
      <c r="N5411" s="3"/>
      <c r="P5411" s="3"/>
      <c r="R5411" s="3"/>
      <c r="T5411" s="5"/>
      <c r="U5411" s="3"/>
      <c r="V5411" s="3"/>
      <c r="W5411" s="3"/>
      <c r="X5411" s="3"/>
      <c r="Y5411" s="3"/>
      <c r="Z5411" s="3"/>
      <c r="AA5411" s="3"/>
      <c r="AB5411" s="3"/>
      <c r="AC5411" s="3"/>
      <c r="AD5411" s="3"/>
      <c r="AE5411" s="3"/>
      <c r="AF5411" s="3"/>
      <c r="AG5411" s="3"/>
      <c r="AH5411" s="3"/>
    </row>
    <row r="5412" spans="1:34" ht="11.85" customHeight="1" x14ac:dyDescent="0.2"/>
    <row r="5413" spans="1:34" ht="11.85" customHeight="1" x14ac:dyDescent="0.2">
      <c r="A5413" s="1"/>
      <c r="B5413" s="1"/>
      <c r="E5413" s="2" t="str">
        <f>$E$1</f>
        <v>CITY OF BRADY</v>
      </c>
    </row>
    <row r="5414" spans="1:34" ht="11.85" customHeight="1" x14ac:dyDescent="0.2">
      <c r="E5414" s="2" t="str">
        <f>$E$2</f>
        <v>BUDGET REPORT</v>
      </c>
    </row>
    <row r="5415" spans="1:34" ht="11.85" customHeight="1" x14ac:dyDescent="0.2">
      <c r="E5415" s="2" t="str">
        <f>$E$3</f>
        <v>FISCAL YEAR 2019 - 2020</v>
      </c>
    </row>
    <row r="5416" spans="1:34" ht="11.85" customHeight="1" x14ac:dyDescent="0.2">
      <c r="A5416" s="3" t="s">
        <v>2003</v>
      </c>
    </row>
    <row r="5417" spans="1:34" ht="11.85" customHeight="1" x14ac:dyDescent="0.2">
      <c r="A5417" s="3" t="s">
        <v>2009</v>
      </c>
    </row>
    <row r="5418" spans="1:34" ht="11.85" customHeight="1" x14ac:dyDescent="0.2">
      <c r="I5418" s="55" t="str">
        <f>$I$6</f>
        <v>(----- 2018-2019 ------)</v>
      </c>
      <c r="J5418" s="55"/>
      <c r="K5418" s="55"/>
      <c r="L5418" s="6"/>
      <c r="M5418" s="55" t="str">
        <f>$M$6</f>
        <v>2019-2020</v>
      </c>
      <c r="N5418" s="55"/>
      <c r="O5418" s="55"/>
      <c r="P5418" s="55"/>
      <c r="Q5418" s="55"/>
    </row>
    <row r="5419" spans="1:34" ht="11.85" customHeight="1" x14ac:dyDescent="0.2">
      <c r="C5419" s="7" t="str">
        <f>$C$7</f>
        <v>2015-2016</v>
      </c>
      <c r="D5419" s="6"/>
      <c r="E5419" s="7" t="str">
        <f>$E$7</f>
        <v>2016-2017</v>
      </c>
      <c r="F5419" s="6"/>
      <c r="G5419" s="7" t="str">
        <f>$G$7</f>
        <v>2017-2018</v>
      </c>
      <c r="H5419" s="6"/>
      <c r="I5419" s="7" t="s">
        <v>9</v>
      </c>
      <c r="J5419" s="6"/>
      <c r="K5419" s="8" t="str">
        <f>+$K$7</f>
        <v>PROJECTED</v>
      </c>
      <c r="L5419" s="6"/>
      <c r="M5419" s="8" t="str">
        <f>$M$7</f>
        <v>2019-2020</v>
      </c>
      <c r="N5419" s="6"/>
      <c r="O5419" s="8" t="str">
        <f>$O$7</f>
        <v>2019-2020</v>
      </c>
      <c r="P5419" s="6"/>
      <c r="Q5419" s="8" t="str">
        <f>$Q$7</f>
        <v>APPROVED</v>
      </c>
    </row>
    <row r="5420" spans="1:34" ht="11.85" customHeight="1" x14ac:dyDescent="0.2">
      <c r="A5420" s="9" t="s">
        <v>257</v>
      </c>
      <c r="C5420" s="10" t="s">
        <v>12</v>
      </c>
      <c r="D5420" s="6"/>
      <c r="E5420" s="10" t="s">
        <v>12</v>
      </c>
      <c r="F5420" s="6"/>
      <c r="G5420" s="10" t="s">
        <v>12</v>
      </c>
      <c r="H5420" s="6"/>
      <c r="I5420" s="10" t="s">
        <v>13</v>
      </c>
      <c r="J5420" s="6"/>
      <c r="K5420" s="11" t="s">
        <v>13</v>
      </c>
      <c r="L5420" s="6"/>
      <c r="M5420" s="11" t="str">
        <f>$M$8</f>
        <v>BASE</v>
      </c>
      <c r="N5420" s="6"/>
      <c r="O5420" s="11" t="str">
        <f>$O$8</f>
        <v>SUPPLEMENTAL</v>
      </c>
      <c r="P5420" s="6"/>
      <c r="Q5420" s="11" t="str">
        <f>$Q$8</f>
        <v>BUDGET</v>
      </c>
    </row>
    <row r="5421" spans="1:34" ht="11.85" customHeight="1" x14ac:dyDescent="0.2"/>
    <row r="5422" spans="1:34" ht="11.85" hidden="1" customHeight="1" x14ac:dyDescent="0.2">
      <c r="A5422" s="13" t="s">
        <v>258</v>
      </c>
    </row>
    <row r="5423" spans="1:34" ht="11.85" hidden="1" customHeight="1" x14ac:dyDescent="0.2">
      <c r="A5423" s="3" t="s">
        <v>1982</v>
      </c>
      <c r="C5423" s="2">
        <v>0</v>
      </c>
      <c r="D5423" s="2"/>
      <c r="E5423" s="2">
        <v>0</v>
      </c>
      <c r="F5423" s="2"/>
      <c r="G5423" s="2">
        <v>0</v>
      </c>
      <c r="H5423" s="2"/>
      <c r="I5423" s="2">
        <v>0</v>
      </c>
      <c r="J5423" s="2"/>
      <c r="K5423" s="4">
        <v>0</v>
      </c>
      <c r="L5423" s="2"/>
      <c r="M5423" s="4">
        <v>0</v>
      </c>
      <c r="N5423" s="2"/>
      <c r="O5423" s="4">
        <v>0</v>
      </c>
      <c r="P5423" s="2"/>
      <c r="Q5423" s="4">
        <f>M5423+O5423</f>
        <v>0</v>
      </c>
      <c r="T5423" s="14"/>
    </row>
    <row r="5424" spans="1:34" ht="11.85" hidden="1" customHeight="1" x14ac:dyDescent="0.2">
      <c r="A5424" s="3" t="s">
        <v>1983</v>
      </c>
      <c r="C5424" s="2">
        <v>0</v>
      </c>
      <c r="D5424" s="2"/>
      <c r="E5424" s="2">
        <v>0</v>
      </c>
      <c r="F5424" s="2"/>
      <c r="G5424" s="2">
        <v>0</v>
      </c>
      <c r="H5424" s="2"/>
      <c r="I5424" s="2">
        <v>0</v>
      </c>
      <c r="J5424" s="2"/>
      <c r="K5424" s="4">
        <v>0</v>
      </c>
      <c r="L5424" s="2"/>
      <c r="M5424" s="4">
        <v>0</v>
      </c>
      <c r="N5424" s="2"/>
      <c r="O5424" s="4">
        <v>0</v>
      </c>
      <c r="P5424" s="2"/>
      <c r="Q5424" s="4">
        <f>M5424+O5424</f>
        <v>0</v>
      </c>
      <c r="T5424" s="14"/>
    </row>
    <row r="5425" spans="1:22" ht="11.85" hidden="1" customHeight="1" x14ac:dyDescent="0.2">
      <c r="A5425" s="3" t="s">
        <v>1986</v>
      </c>
      <c r="C5425" s="2">
        <v>0</v>
      </c>
      <c r="D5425" s="2"/>
      <c r="E5425" s="2">
        <v>0</v>
      </c>
      <c r="F5425" s="2"/>
      <c r="G5425" s="2">
        <v>0</v>
      </c>
      <c r="H5425" s="2"/>
      <c r="I5425" s="2">
        <v>0</v>
      </c>
      <c r="J5425" s="2"/>
      <c r="K5425" s="4">
        <v>0</v>
      </c>
      <c r="L5425" s="2"/>
      <c r="M5425" s="4">
        <v>0</v>
      </c>
      <c r="N5425" s="2"/>
      <c r="O5425" s="4">
        <v>0</v>
      </c>
      <c r="P5425" s="2"/>
      <c r="Q5425" s="4">
        <f>M5425+O5425</f>
        <v>0</v>
      </c>
      <c r="T5425" s="14"/>
    </row>
    <row r="5426" spans="1:22" ht="11.85" hidden="1" customHeight="1" x14ac:dyDescent="0.2">
      <c r="A5426" s="3" t="s">
        <v>1987</v>
      </c>
      <c r="C5426" s="2">
        <v>0</v>
      </c>
      <c r="D5426" s="2"/>
      <c r="E5426" s="2">
        <v>0</v>
      </c>
      <c r="F5426" s="2"/>
      <c r="G5426" s="2">
        <v>0</v>
      </c>
      <c r="H5426" s="2"/>
      <c r="I5426" s="2">
        <v>0</v>
      </c>
      <c r="J5426" s="2"/>
      <c r="K5426" s="4">
        <v>0</v>
      </c>
      <c r="L5426" s="2"/>
      <c r="M5426" s="4">
        <v>0</v>
      </c>
      <c r="N5426" s="2"/>
      <c r="O5426" s="4">
        <v>0</v>
      </c>
      <c r="P5426" s="2"/>
      <c r="Q5426" s="4">
        <f>M5426+O5426</f>
        <v>0</v>
      </c>
      <c r="T5426" s="14"/>
    </row>
    <row r="5427" spans="1:22" ht="11.85" hidden="1" customHeight="1" x14ac:dyDescent="0.2">
      <c r="A5427" s="3" t="s">
        <v>1988</v>
      </c>
      <c r="C5427" s="15">
        <v>0</v>
      </c>
      <c r="D5427" s="2"/>
      <c r="E5427" s="15">
        <v>0</v>
      </c>
      <c r="F5427" s="2"/>
      <c r="G5427" s="15">
        <v>0</v>
      </c>
      <c r="H5427" s="2"/>
      <c r="I5427" s="15">
        <v>0</v>
      </c>
      <c r="J5427" s="2"/>
      <c r="K5427" s="16">
        <v>0</v>
      </c>
      <c r="L5427" s="2"/>
      <c r="M5427" s="16">
        <v>0</v>
      </c>
      <c r="N5427" s="2"/>
      <c r="O5427" s="16">
        <v>0</v>
      </c>
      <c r="P5427" s="2"/>
      <c r="Q5427" s="16">
        <f>M5427+O5427</f>
        <v>0</v>
      </c>
      <c r="T5427" s="14"/>
    </row>
    <row r="5428" spans="1:22" ht="11.85" hidden="1" customHeight="1" x14ac:dyDescent="0.2">
      <c r="A5428" s="3" t="s">
        <v>269</v>
      </c>
      <c r="C5428" s="2">
        <f>SUM(C5423:C5427)</f>
        <v>0</v>
      </c>
      <c r="D5428" s="2"/>
      <c r="E5428" s="2">
        <f>SUM(E5423:E5427)</f>
        <v>0</v>
      </c>
      <c r="F5428" s="2"/>
      <c r="G5428" s="2">
        <f>SUM(G5423:G5427)</f>
        <v>0</v>
      </c>
      <c r="H5428" s="2"/>
      <c r="I5428" s="2">
        <f>SUM(I5423:I5427)</f>
        <v>0</v>
      </c>
      <c r="J5428" s="2"/>
      <c r="K5428" s="4">
        <f>SUM(K5423:K5427)</f>
        <v>0</v>
      </c>
      <c r="L5428" s="2"/>
      <c r="M5428" s="4">
        <f>SUM(M5423:M5427)</f>
        <v>0</v>
      </c>
      <c r="N5428" s="2"/>
      <c r="O5428" s="4">
        <f>SUM(O5423:O5427)</f>
        <v>0</v>
      </c>
      <c r="P5428" s="2"/>
      <c r="Q5428" s="4">
        <f>SUM(Q5423:Q5427)</f>
        <v>0</v>
      </c>
      <c r="R5428" s="2"/>
      <c r="U5428" s="2"/>
    </row>
    <row r="5429" spans="1:22" ht="11.85" hidden="1" customHeight="1" x14ac:dyDescent="0.2"/>
    <row r="5430" spans="1:22" ht="11.85" hidden="1" customHeight="1" x14ac:dyDescent="0.2">
      <c r="A5430" s="13" t="s">
        <v>270</v>
      </c>
      <c r="D5430" s="2"/>
      <c r="F5430" s="2"/>
      <c r="H5430" s="2"/>
      <c r="J5430" s="2"/>
      <c r="L5430" s="2"/>
      <c r="N5430" s="2"/>
      <c r="P5430" s="2"/>
    </row>
    <row r="5431" spans="1:22" ht="11.85" hidden="1" customHeight="1" x14ac:dyDescent="0.2">
      <c r="A5431" s="3" t="s">
        <v>1989</v>
      </c>
      <c r="C5431" s="15">
        <v>0</v>
      </c>
      <c r="D5431" s="2"/>
      <c r="E5431" s="15">
        <v>0</v>
      </c>
      <c r="F5431" s="2"/>
      <c r="G5431" s="15">
        <v>0</v>
      </c>
      <c r="H5431" s="2"/>
      <c r="I5431" s="15">
        <v>0</v>
      </c>
      <c r="J5431" s="2"/>
      <c r="K5431" s="16">
        <v>0</v>
      </c>
      <c r="L5431" s="2"/>
      <c r="M5431" s="16">
        <v>0</v>
      </c>
      <c r="N5431" s="2"/>
      <c r="O5431" s="16">
        <v>0</v>
      </c>
      <c r="P5431" s="2"/>
      <c r="Q5431" s="16">
        <f>+M5431+O5431</f>
        <v>0</v>
      </c>
    </row>
    <row r="5432" spans="1:22" ht="11.85" hidden="1" customHeight="1" x14ac:dyDescent="0.2">
      <c r="A5432" s="3" t="s">
        <v>287</v>
      </c>
      <c r="C5432" s="2">
        <f>+C5431</f>
        <v>0</v>
      </c>
      <c r="D5432" s="2"/>
      <c r="E5432" s="2">
        <f>+E5431</f>
        <v>0</v>
      </c>
      <c r="F5432" s="2"/>
      <c r="G5432" s="2">
        <f>+G5431</f>
        <v>0</v>
      </c>
      <c r="H5432" s="2"/>
      <c r="I5432" s="2">
        <f>+I5431</f>
        <v>0</v>
      </c>
      <c r="J5432" s="2"/>
      <c r="K5432" s="4">
        <f>+K5431</f>
        <v>0</v>
      </c>
      <c r="L5432" s="2"/>
      <c r="M5432" s="4">
        <f>+M5431</f>
        <v>0</v>
      </c>
      <c r="N5432" s="2"/>
      <c r="O5432" s="4">
        <f>+O5431</f>
        <v>0</v>
      </c>
      <c r="P5432" s="2"/>
      <c r="Q5432" s="4">
        <f>+Q5431</f>
        <v>0</v>
      </c>
    </row>
    <row r="5433" spans="1:22" ht="11.85" hidden="1" customHeight="1" x14ac:dyDescent="0.2"/>
    <row r="5434" spans="1:22" ht="11.85" customHeight="1" x14ac:dyDescent="0.2">
      <c r="A5434" s="13" t="s">
        <v>288</v>
      </c>
      <c r="D5434" s="2"/>
      <c r="F5434" s="2"/>
      <c r="H5434" s="2"/>
      <c r="J5434" s="2"/>
      <c r="L5434" s="2"/>
      <c r="N5434" s="2"/>
      <c r="P5434" s="2"/>
    </row>
    <row r="5435" spans="1:22" ht="11.85" customHeight="1" x14ac:dyDescent="0.2">
      <c r="A5435" s="3" t="s">
        <v>2010</v>
      </c>
      <c r="C5435" s="2">
        <v>0</v>
      </c>
      <c r="D5435" s="2"/>
      <c r="E5435" s="2">
        <v>0</v>
      </c>
      <c r="F5435" s="2"/>
      <c r="G5435" s="2">
        <v>0</v>
      </c>
      <c r="H5435" s="2"/>
      <c r="I5435" s="2">
        <v>2000</v>
      </c>
      <c r="J5435" s="2"/>
      <c r="K5435" s="4">
        <v>2000</v>
      </c>
      <c r="L5435" s="2"/>
      <c r="M5435" s="4">
        <v>3000</v>
      </c>
      <c r="N5435" s="2"/>
      <c r="O5435" s="4">
        <v>0</v>
      </c>
      <c r="P5435" s="2"/>
      <c r="Q5435" s="4">
        <f>+M5435+O5435</f>
        <v>3000</v>
      </c>
    </row>
    <row r="5436" spans="1:22" ht="11.85" customHeight="1" x14ac:dyDescent="0.2">
      <c r="A5436" s="3" t="s">
        <v>2011</v>
      </c>
      <c r="C5436" s="2">
        <v>0</v>
      </c>
      <c r="D5436" s="2"/>
      <c r="E5436" s="2">
        <v>0</v>
      </c>
      <c r="F5436" s="2"/>
      <c r="G5436" s="2">
        <v>0</v>
      </c>
      <c r="H5436" s="2"/>
      <c r="I5436" s="2">
        <v>5000</v>
      </c>
      <c r="J5436" s="2"/>
      <c r="K5436" s="4">
        <v>5000</v>
      </c>
      <c r="L5436" s="2"/>
      <c r="M5436" s="4">
        <v>3000</v>
      </c>
      <c r="N5436" s="2"/>
      <c r="O5436" s="4">
        <v>0</v>
      </c>
      <c r="P5436" s="2"/>
      <c r="Q5436" s="4">
        <f>+M5436+O5436</f>
        <v>3000</v>
      </c>
    </row>
    <row r="5437" spans="1:22" ht="11.85" customHeight="1" x14ac:dyDescent="0.2">
      <c r="A5437" s="3" t="s">
        <v>2012</v>
      </c>
      <c r="C5437" s="2">
        <v>0</v>
      </c>
      <c r="D5437" s="2"/>
      <c r="E5437" s="2">
        <v>0</v>
      </c>
      <c r="F5437" s="2"/>
      <c r="G5437" s="2">
        <v>0</v>
      </c>
      <c r="H5437" s="2"/>
      <c r="I5437" s="2">
        <v>0</v>
      </c>
      <c r="J5437" s="2"/>
      <c r="K5437" s="4">
        <v>0</v>
      </c>
      <c r="L5437" s="2"/>
      <c r="M5437" s="4">
        <v>8000</v>
      </c>
      <c r="N5437" s="2"/>
      <c r="O5437" s="4">
        <v>0</v>
      </c>
      <c r="P5437" s="2"/>
      <c r="Q5437" s="4">
        <f>+M5437+O5437</f>
        <v>8000</v>
      </c>
    </row>
    <row r="5438" spans="1:22" ht="11.85" customHeight="1" x14ac:dyDescent="0.2">
      <c r="A5438" s="3" t="s">
        <v>2013</v>
      </c>
      <c r="C5438" s="15">
        <v>0</v>
      </c>
      <c r="D5438" s="2"/>
      <c r="E5438" s="15">
        <v>0</v>
      </c>
      <c r="F5438" s="2"/>
      <c r="G5438" s="15">
        <v>0</v>
      </c>
      <c r="H5438" s="2"/>
      <c r="I5438" s="15">
        <v>0</v>
      </c>
      <c r="J5438" s="2"/>
      <c r="K5438" s="16">
        <v>0</v>
      </c>
      <c r="L5438" s="2"/>
      <c r="M5438" s="16">
        <v>4000</v>
      </c>
      <c r="N5438" s="2"/>
      <c r="O5438" s="16">
        <v>0</v>
      </c>
      <c r="P5438" s="2"/>
      <c r="Q5438" s="16">
        <f>+M5438+O5438</f>
        <v>4000</v>
      </c>
      <c r="T5438" s="14"/>
      <c r="V5438" s="15"/>
    </row>
    <row r="5439" spans="1:22" ht="11.85" customHeight="1" x14ac:dyDescent="0.2">
      <c r="A5439" s="3" t="s">
        <v>310</v>
      </c>
      <c r="C5439" s="2">
        <f>SUM(C5435:C5438)</f>
        <v>0</v>
      </c>
      <c r="D5439" s="2"/>
      <c r="E5439" s="2">
        <f>SUM(E5435:E5438)</f>
        <v>0</v>
      </c>
      <c r="F5439" s="2"/>
      <c r="G5439" s="2">
        <f>SUM(G5435:G5438)</f>
        <v>0</v>
      </c>
      <c r="H5439" s="2"/>
      <c r="I5439" s="2">
        <f>SUM(I5435:I5438)</f>
        <v>7000</v>
      </c>
      <c r="J5439" s="2"/>
      <c r="K5439" s="4">
        <f>SUM(K5435:K5438)</f>
        <v>7000</v>
      </c>
      <c r="L5439" s="2"/>
      <c r="M5439" s="4">
        <f>SUM(M5435:M5438)</f>
        <v>18000</v>
      </c>
      <c r="N5439" s="2"/>
      <c r="O5439" s="4">
        <f>SUM(O5435:O5438)</f>
        <v>0</v>
      </c>
      <c r="P5439" s="2"/>
      <c r="Q5439" s="4">
        <f>SUM(Q5435:Q5438)</f>
        <v>18000</v>
      </c>
    </row>
    <row r="5440" spans="1:22" ht="11.85" customHeight="1" x14ac:dyDescent="0.2">
      <c r="D5440" s="2"/>
      <c r="F5440" s="2"/>
      <c r="H5440" s="2"/>
      <c r="J5440" s="2"/>
      <c r="L5440" s="2"/>
      <c r="N5440" s="2"/>
      <c r="P5440" s="2"/>
    </row>
    <row r="5441" spans="1:22" ht="11.85" customHeight="1" x14ac:dyDescent="0.2">
      <c r="A5441" s="3" t="s">
        <v>2014</v>
      </c>
      <c r="C5441" s="20">
        <v>0</v>
      </c>
      <c r="D5441" s="2"/>
      <c r="E5441" s="20">
        <v>0</v>
      </c>
      <c r="F5441" s="2"/>
      <c r="G5441" s="20">
        <v>0</v>
      </c>
      <c r="H5441" s="2"/>
      <c r="I5441" s="20">
        <v>0</v>
      </c>
      <c r="J5441" s="2"/>
      <c r="K5441" s="21">
        <v>0</v>
      </c>
      <c r="L5441" s="2"/>
      <c r="M5441" s="21">
        <v>0</v>
      </c>
      <c r="N5441" s="2"/>
      <c r="O5441" s="21">
        <v>0</v>
      </c>
      <c r="P5441" s="2"/>
      <c r="Q5441" s="21">
        <f>M5441+O5441</f>
        <v>0</v>
      </c>
      <c r="T5441" s="14"/>
    </row>
    <row r="5442" spans="1:22" ht="11.85" customHeight="1" x14ac:dyDescent="0.2">
      <c r="A5442" s="3" t="s">
        <v>2015</v>
      </c>
      <c r="C5442" s="15">
        <v>0</v>
      </c>
      <c r="D5442" s="2"/>
      <c r="E5442" s="15">
        <v>0</v>
      </c>
      <c r="F5442" s="2"/>
      <c r="G5442" s="15">
        <v>0</v>
      </c>
      <c r="H5442" s="2"/>
      <c r="I5442" s="15">
        <v>0</v>
      </c>
      <c r="J5442" s="2"/>
      <c r="K5442" s="16">
        <v>0</v>
      </c>
      <c r="L5442" s="2"/>
      <c r="M5442" s="16">
        <v>0</v>
      </c>
      <c r="N5442" s="2"/>
      <c r="O5442" s="16">
        <v>0</v>
      </c>
      <c r="P5442" s="2"/>
      <c r="Q5442" s="16">
        <f>M5442+O5442</f>
        <v>0</v>
      </c>
      <c r="T5442" s="14"/>
    </row>
    <row r="5443" spans="1:22" ht="11.85" customHeight="1" x14ac:dyDescent="0.2">
      <c r="A5443" s="3" t="s">
        <v>313</v>
      </c>
      <c r="C5443" s="2">
        <f>SUM(C5441:C5442)</f>
        <v>0</v>
      </c>
      <c r="D5443" s="2"/>
      <c r="E5443" s="2">
        <f>SUM(E5441:E5442)</f>
        <v>0</v>
      </c>
      <c r="F5443" s="2"/>
      <c r="G5443" s="2">
        <f>SUM(G5441:G5442)</f>
        <v>0</v>
      </c>
      <c r="H5443" s="2"/>
      <c r="I5443" s="2">
        <f>SUM(I5441:I5442)</f>
        <v>0</v>
      </c>
      <c r="J5443" s="2"/>
      <c r="K5443" s="4">
        <f>SUM(K5441:K5442)</f>
        <v>0</v>
      </c>
      <c r="L5443" s="2"/>
      <c r="M5443" s="4">
        <f>SUM(M5441:M5442)</f>
        <v>0</v>
      </c>
      <c r="N5443" s="2"/>
      <c r="O5443" s="4">
        <f>SUM(O5441:O5442)</f>
        <v>0</v>
      </c>
      <c r="P5443" s="2"/>
      <c r="Q5443" s="4">
        <f>SUM(Q5441:Q5442)</f>
        <v>0</v>
      </c>
      <c r="T5443" s="14"/>
    </row>
    <row r="5444" spans="1:22" ht="11.85" customHeight="1" x14ac:dyDescent="0.2">
      <c r="D5444" s="2"/>
      <c r="F5444" s="2"/>
      <c r="H5444" s="2"/>
      <c r="J5444" s="2"/>
      <c r="L5444" s="2"/>
      <c r="N5444" s="2"/>
      <c r="P5444" s="2"/>
    </row>
    <row r="5445" spans="1:22" ht="11.85" hidden="1" customHeight="1" x14ac:dyDescent="0.2">
      <c r="A5445" s="13" t="s">
        <v>314</v>
      </c>
      <c r="D5445" s="2"/>
      <c r="F5445" s="2"/>
      <c r="H5445" s="2"/>
      <c r="J5445" s="2"/>
      <c r="L5445" s="2"/>
      <c r="N5445" s="2"/>
      <c r="P5445" s="2"/>
    </row>
    <row r="5446" spans="1:22" ht="11.85" hidden="1" customHeight="1" x14ac:dyDescent="0.2">
      <c r="A5446" s="3" t="s">
        <v>1465</v>
      </c>
      <c r="C5446" s="15">
        <v>0</v>
      </c>
      <c r="D5446" s="2"/>
      <c r="E5446" s="15">
        <v>0</v>
      </c>
      <c r="F5446" s="2"/>
      <c r="G5446" s="15">
        <v>0</v>
      </c>
      <c r="H5446" s="2"/>
      <c r="I5446" s="15">
        <v>0</v>
      </c>
      <c r="J5446" s="2"/>
      <c r="K5446" s="16">
        <v>0</v>
      </c>
      <c r="L5446" s="2"/>
      <c r="M5446" s="16">
        <v>0</v>
      </c>
      <c r="N5446" s="2"/>
      <c r="O5446" s="16">
        <v>0</v>
      </c>
      <c r="P5446" s="2"/>
      <c r="Q5446" s="16">
        <f>M5446+O5446</f>
        <v>0</v>
      </c>
    </row>
    <row r="5447" spans="1:22" ht="11.85" hidden="1" customHeight="1" x14ac:dyDescent="0.2">
      <c r="A5447" s="3" t="s">
        <v>318</v>
      </c>
      <c r="C5447" s="2">
        <f>SUM(C5446:C5446)</f>
        <v>0</v>
      </c>
      <c r="D5447" s="2"/>
      <c r="E5447" s="2">
        <f>SUM(E5446:E5446)</f>
        <v>0</v>
      </c>
      <c r="F5447" s="2"/>
      <c r="G5447" s="2">
        <f>SUM(G5446:G5446)</f>
        <v>0</v>
      </c>
      <c r="H5447" s="2"/>
      <c r="I5447" s="2">
        <f>SUM(I5446:I5446)</f>
        <v>0</v>
      </c>
      <c r="J5447" s="2"/>
      <c r="K5447" s="4">
        <f>SUM(K5446:K5446)</f>
        <v>0</v>
      </c>
      <c r="L5447" s="2"/>
      <c r="M5447" s="4">
        <f>SUM(M5446:M5446)</f>
        <v>0</v>
      </c>
      <c r="N5447" s="2"/>
      <c r="O5447" s="4">
        <f>SUM(O5446:O5446)</f>
        <v>0</v>
      </c>
      <c r="P5447" s="2"/>
      <c r="Q5447" s="4">
        <f>SUM(Q5446:Q5446)</f>
        <v>0</v>
      </c>
      <c r="V5447" s="39"/>
    </row>
    <row r="5448" spans="1:22" ht="11.85" hidden="1" customHeight="1" x14ac:dyDescent="0.2">
      <c r="D5448" s="2"/>
      <c r="F5448" s="2"/>
      <c r="H5448" s="2"/>
      <c r="J5448" s="2"/>
      <c r="L5448" s="2"/>
      <c r="N5448" s="2"/>
      <c r="P5448" s="2"/>
      <c r="T5448" s="14"/>
    </row>
    <row r="5449" spans="1:22" ht="11.85" customHeight="1" x14ac:dyDescent="0.2">
      <c r="A5449" s="3" t="s">
        <v>2016</v>
      </c>
      <c r="C5449" s="2">
        <f>+C5439+C5447+C5428+C5443+C5432</f>
        <v>0</v>
      </c>
      <c r="D5449" s="2"/>
      <c r="E5449" s="2">
        <f>+E5439+E5447+E5428+E5443+E5432</f>
        <v>0</v>
      </c>
      <c r="F5449" s="2"/>
      <c r="G5449" s="2">
        <f>+G5439+G5447+G5428+G5443+G5432</f>
        <v>0</v>
      </c>
      <c r="H5449" s="2"/>
      <c r="I5449" s="2">
        <f>+I5439+I5447+I5428+I5443+I5432</f>
        <v>7000</v>
      </c>
      <c r="J5449" s="2"/>
      <c r="K5449" s="4">
        <f>+K5439+K5447+K5428+K5443+K5432</f>
        <v>7000</v>
      </c>
      <c r="L5449" s="2"/>
      <c r="M5449" s="4">
        <f>+M5439+M5447+M5428+M5443+M5432</f>
        <v>18000</v>
      </c>
      <c r="N5449" s="2"/>
      <c r="O5449" s="4">
        <f>+O5439+O5447+O5428+O5443+O5432</f>
        <v>0</v>
      </c>
      <c r="P5449" s="2"/>
      <c r="Q5449" s="4">
        <f>+Q5439+Q5447+Q5428+Q5443+Q5432</f>
        <v>18000</v>
      </c>
      <c r="R5449" s="2"/>
      <c r="U5449" s="17"/>
    </row>
    <row r="5450" spans="1:22" ht="11.85" customHeight="1" x14ac:dyDescent="0.2">
      <c r="D5450" s="2"/>
      <c r="F5450" s="2"/>
      <c r="H5450" s="2"/>
      <c r="J5450" s="2"/>
      <c r="L5450" s="2"/>
      <c r="N5450" s="2"/>
      <c r="P5450" s="2"/>
      <c r="T5450" s="14"/>
    </row>
    <row r="5451" spans="1:22" ht="11.85" customHeight="1" x14ac:dyDescent="0.2">
      <c r="D5451" s="2"/>
      <c r="F5451" s="2"/>
      <c r="H5451" s="2"/>
      <c r="J5451" s="2"/>
      <c r="L5451" s="2"/>
      <c r="N5451" s="2"/>
      <c r="P5451" s="2"/>
    </row>
    <row r="5452" spans="1:22" ht="11.85" customHeight="1" x14ac:dyDescent="0.2">
      <c r="D5452" s="2"/>
      <c r="F5452" s="2"/>
      <c r="H5452" s="2"/>
      <c r="J5452" s="2"/>
      <c r="L5452" s="2"/>
      <c r="N5452" s="2"/>
      <c r="P5452" s="2"/>
    </row>
    <row r="5453" spans="1:22" ht="11.85" customHeight="1" x14ac:dyDescent="0.2">
      <c r="D5453" s="2"/>
      <c r="F5453" s="2"/>
      <c r="H5453" s="2"/>
      <c r="J5453" s="2"/>
      <c r="L5453" s="2"/>
      <c r="N5453" s="2"/>
      <c r="P5453" s="2"/>
    </row>
    <row r="5454" spans="1:22" ht="11.85" customHeight="1" x14ac:dyDescent="0.2">
      <c r="D5454" s="2"/>
      <c r="F5454" s="2"/>
      <c r="H5454" s="2"/>
      <c r="J5454" s="2"/>
      <c r="L5454" s="2"/>
      <c r="N5454" s="2"/>
      <c r="P5454" s="2"/>
    </row>
    <row r="5455" spans="1:22" ht="11.25" customHeight="1" x14ac:dyDescent="0.2">
      <c r="A5455" s="1"/>
      <c r="B5455" s="1"/>
      <c r="E5455" s="2" t="str">
        <f>$E$1</f>
        <v>CITY OF BRADY</v>
      </c>
    </row>
    <row r="5456" spans="1:22" ht="11.25" customHeight="1" x14ac:dyDescent="0.2">
      <c r="E5456" s="2" t="str">
        <f>$E$2</f>
        <v>BUDGET REPORT</v>
      </c>
    </row>
    <row r="5457" spans="1:20" ht="11.25" customHeight="1" x14ac:dyDescent="0.2">
      <c r="E5457" s="2" t="str">
        <f>$E$3</f>
        <v>FISCAL YEAR 2019 - 2020</v>
      </c>
    </row>
    <row r="5458" spans="1:20" ht="11.25" customHeight="1" x14ac:dyDescent="0.2">
      <c r="A5458" s="3" t="s">
        <v>2003</v>
      </c>
    </row>
    <row r="5459" spans="1:20" ht="11.25" customHeight="1" x14ac:dyDescent="0.2"/>
    <row r="5460" spans="1:20" ht="11.25" customHeight="1" x14ac:dyDescent="0.2">
      <c r="I5460" s="55" t="str">
        <f>$I$6</f>
        <v>(----- 2018-2019 ------)</v>
      </c>
      <c r="J5460" s="55"/>
      <c r="K5460" s="55"/>
      <c r="L5460" s="6"/>
      <c r="M5460" s="55" t="str">
        <f>$M$6</f>
        <v>2019-2020</v>
      </c>
      <c r="N5460" s="55"/>
      <c r="O5460" s="55"/>
      <c r="P5460" s="55"/>
      <c r="Q5460" s="55"/>
    </row>
    <row r="5461" spans="1:20" ht="11.25" customHeight="1" x14ac:dyDescent="0.2">
      <c r="C5461" s="7" t="str">
        <f>$C$7</f>
        <v>2015-2016</v>
      </c>
      <c r="D5461" s="6"/>
      <c r="E5461" s="7" t="str">
        <f>$E$7</f>
        <v>2016-2017</v>
      </c>
      <c r="F5461" s="6"/>
      <c r="G5461" s="7" t="str">
        <f>$G$7</f>
        <v>2017-2018</v>
      </c>
      <c r="H5461" s="6"/>
      <c r="I5461" s="7" t="s">
        <v>9</v>
      </c>
      <c r="J5461" s="6"/>
      <c r="K5461" s="8" t="str">
        <f>+$K$7</f>
        <v>PROJECTED</v>
      </c>
      <c r="L5461" s="6"/>
      <c r="M5461" s="8" t="str">
        <f>$M$7</f>
        <v>2019-2020</v>
      </c>
      <c r="N5461" s="6"/>
      <c r="O5461" s="8" t="str">
        <f>$O$7</f>
        <v>2019-2020</v>
      </c>
      <c r="P5461" s="6"/>
      <c r="Q5461" s="8" t="str">
        <f>$Q$7</f>
        <v>APPROVED</v>
      </c>
    </row>
    <row r="5462" spans="1:20" ht="11.25" customHeight="1" x14ac:dyDescent="0.2">
      <c r="A5462" s="9" t="s">
        <v>257</v>
      </c>
      <c r="C5462" s="10" t="s">
        <v>12</v>
      </c>
      <c r="D5462" s="6"/>
      <c r="E5462" s="10" t="s">
        <v>12</v>
      </c>
      <c r="F5462" s="6"/>
      <c r="G5462" s="10" t="s">
        <v>12</v>
      </c>
      <c r="H5462" s="6"/>
      <c r="I5462" s="10" t="s">
        <v>13</v>
      </c>
      <c r="J5462" s="6"/>
      <c r="K5462" s="11" t="s">
        <v>13</v>
      </c>
      <c r="L5462" s="6"/>
      <c r="M5462" s="11" t="str">
        <f>$M$8</f>
        <v>BASE</v>
      </c>
      <c r="N5462" s="6"/>
      <c r="O5462" s="11" t="str">
        <f>$O$8</f>
        <v>SUPPLEMENTAL</v>
      </c>
      <c r="P5462" s="6"/>
      <c r="Q5462" s="11" t="str">
        <f>$Q$8</f>
        <v>BUDGET</v>
      </c>
    </row>
    <row r="5463" spans="1:20" s="45" customFormat="1" ht="10.15" customHeight="1" x14ac:dyDescent="0.25">
      <c r="C5463" s="46"/>
      <c r="E5463" s="46"/>
      <c r="G5463" s="46"/>
      <c r="I5463" s="46"/>
      <c r="K5463" s="47"/>
      <c r="M5463" s="47"/>
      <c r="O5463" s="47"/>
      <c r="Q5463" s="47"/>
      <c r="S5463" s="47"/>
      <c r="T5463" s="5"/>
    </row>
    <row r="5464" spans="1:20" s="45" customFormat="1" ht="11.25" customHeight="1" x14ac:dyDescent="0.25">
      <c r="C5464" s="46"/>
      <c r="D5464" s="46"/>
      <c r="E5464" s="46"/>
      <c r="F5464" s="46"/>
      <c r="G5464" s="46"/>
      <c r="H5464" s="46"/>
      <c r="I5464" s="46"/>
      <c r="J5464" s="46"/>
      <c r="K5464" s="47"/>
      <c r="L5464" s="46"/>
      <c r="M5464" s="47"/>
      <c r="N5464" s="46"/>
      <c r="O5464" s="47"/>
      <c r="P5464" s="46"/>
      <c r="Q5464" s="47"/>
      <c r="S5464" s="47"/>
      <c r="T5464" s="5"/>
    </row>
    <row r="5465" spans="1:20" s="45" customFormat="1" ht="11.25" customHeight="1" thickBot="1" x14ac:dyDescent="0.3">
      <c r="A5465" s="3" t="s">
        <v>1081</v>
      </c>
      <c r="B5465" s="3"/>
      <c r="C5465" s="27">
        <f>+C5449</f>
        <v>0</v>
      </c>
      <c r="D5465" s="2"/>
      <c r="E5465" s="27">
        <f>+E5449</f>
        <v>0</v>
      </c>
      <c r="F5465" s="2"/>
      <c r="G5465" s="27">
        <f>+G5449</f>
        <v>0</v>
      </c>
      <c r="H5465" s="2"/>
      <c r="I5465" s="27">
        <f>+I5449</f>
        <v>7000</v>
      </c>
      <c r="J5465" s="2"/>
      <c r="K5465" s="27">
        <f>+K5449</f>
        <v>7000</v>
      </c>
      <c r="L5465" s="2"/>
      <c r="M5465" s="27">
        <f>+M5449</f>
        <v>18000</v>
      </c>
      <c r="N5465" s="2"/>
      <c r="O5465" s="27">
        <f>+O5449</f>
        <v>0</v>
      </c>
      <c r="P5465" s="2"/>
      <c r="Q5465" s="27">
        <f>+Q5449</f>
        <v>18000</v>
      </c>
      <c r="R5465" s="3"/>
      <c r="S5465" s="47"/>
      <c r="T5465" s="5"/>
    </row>
    <row r="5466" spans="1:20" s="45" customFormat="1" ht="11.25" customHeight="1" thickTop="1" x14ac:dyDescent="0.25">
      <c r="A5466" s="3"/>
      <c r="B5466" s="3"/>
      <c r="C5466" s="2"/>
      <c r="D5466" s="2"/>
      <c r="E5466" s="2"/>
      <c r="F5466" s="2"/>
      <c r="G5466" s="2"/>
      <c r="H5466" s="2"/>
      <c r="I5466" s="2"/>
      <c r="J5466" s="2"/>
      <c r="K5466" s="4"/>
      <c r="L5466" s="2"/>
      <c r="M5466" s="4"/>
      <c r="N5466" s="2"/>
      <c r="O5466" s="4"/>
      <c r="P5466" s="2"/>
      <c r="Q5466" s="4"/>
      <c r="R5466" s="3"/>
      <c r="S5466" s="47"/>
      <c r="T5466" s="5"/>
    </row>
    <row r="5467" spans="1:20" s="45" customFormat="1" ht="11.25" customHeight="1" thickBot="1" x14ac:dyDescent="0.3">
      <c r="A5467" s="3" t="s">
        <v>1082</v>
      </c>
      <c r="B5467" s="3"/>
      <c r="C5467" s="27">
        <f>C5392-C5465</f>
        <v>0</v>
      </c>
      <c r="D5467" s="2"/>
      <c r="E5467" s="27">
        <f>E5392-E5465</f>
        <v>0</v>
      </c>
      <c r="F5467" s="2"/>
      <c r="G5467" s="27">
        <f>G5392-G5465</f>
        <v>0</v>
      </c>
      <c r="H5467" s="2"/>
      <c r="I5467" s="27">
        <f>I5392-I5465</f>
        <v>27700</v>
      </c>
      <c r="J5467" s="2"/>
      <c r="K5467" s="27">
        <f>K5392-K5465</f>
        <v>27700</v>
      </c>
      <c r="L5467" s="2"/>
      <c r="M5467" s="27">
        <f>M5392-M5465</f>
        <v>-15300</v>
      </c>
      <c r="N5467" s="2"/>
      <c r="O5467" s="27">
        <f>O5392-O5465</f>
        <v>0</v>
      </c>
      <c r="P5467" s="2"/>
      <c r="Q5467" s="27">
        <f>Q5392-Q5465</f>
        <v>-15300</v>
      </c>
      <c r="R5467" s="3"/>
      <c r="S5467" s="47"/>
      <c r="T5467" s="5"/>
    </row>
    <row r="5468" spans="1:20" s="45" customFormat="1" ht="11.25" customHeight="1" thickTop="1" x14ac:dyDescent="0.25">
      <c r="A5468" s="3"/>
      <c r="B5468" s="3"/>
      <c r="C5468" s="2"/>
      <c r="D5468" s="2"/>
      <c r="E5468" s="2"/>
      <c r="F5468" s="2"/>
      <c r="G5468" s="2"/>
      <c r="H5468" s="2"/>
      <c r="I5468" s="2"/>
      <c r="J5468" s="2"/>
      <c r="K5468" s="4"/>
      <c r="L5468" s="2"/>
      <c r="M5468" s="4"/>
      <c r="N5468" s="2"/>
      <c r="O5468" s="4"/>
      <c r="P5468" s="2"/>
      <c r="Q5468" s="4"/>
      <c r="R5468" s="3"/>
      <c r="S5468" s="47"/>
      <c r="T5468" s="5"/>
    </row>
    <row r="5469" spans="1:20" s="45" customFormat="1" ht="11.25" customHeight="1" x14ac:dyDescent="0.25">
      <c r="A5469" s="3"/>
      <c r="B5469" s="3"/>
      <c r="C5469" s="2"/>
      <c r="D5469" s="2"/>
      <c r="E5469" s="2"/>
      <c r="F5469" s="2"/>
      <c r="G5469" s="2"/>
      <c r="H5469" s="2"/>
      <c r="I5469" s="2"/>
      <c r="J5469" s="2"/>
      <c r="K5469" s="4"/>
      <c r="L5469" s="2"/>
      <c r="M5469" s="4"/>
      <c r="N5469" s="2"/>
      <c r="O5469" s="4"/>
      <c r="P5469" s="2"/>
      <c r="Q5469" s="4"/>
      <c r="R5469" s="3"/>
      <c r="S5469" s="47"/>
      <c r="T5469" s="5"/>
    </row>
    <row r="5470" spans="1:20" s="45" customFormat="1" ht="11.25" customHeight="1" x14ac:dyDescent="0.25">
      <c r="A5470" s="3" t="s">
        <v>1083</v>
      </c>
      <c r="B5470" s="3"/>
      <c r="C5470" s="2"/>
      <c r="D5470" s="2"/>
      <c r="E5470" s="2"/>
      <c r="F5470" s="2"/>
      <c r="G5470" s="2"/>
      <c r="H5470" s="2"/>
      <c r="I5470" s="2"/>
      <c r="J5470" s="2"/>
      <c r="K5470" s="4"/>
      <c r="L5470" s="2"/>
      <c r="M5470" s="4"/>
      <c r="N5470" s="2"/>
      <c r="O5470" s="4"/>
      <c r="P5470" s="2"/>
      <c r="Q5470" s="4"/>
      <c r="R5470" s="3"/>
      <c r="S5470" s="47"/>
      <c r="T5470" s="5"/>
    </row>
    <row r="5471" spans="1:20" s="45" customFormat="1" ht="11.25" customHeight="1" thickBot="1" x14ac:dyDescent="0.3">
      <c r="A5471" s="3" t="s">
        <v>17</v>
      </c>
      <c r="B5471" s="3"/>
      <c r="C5471" s="27">
        <f>C5377+C5392-C5449</f>
        <v>0</v>
      </c>
      <c r="D5471" s="2"/>
      <c r="E5471" s="27">
        <f>E5377+E5392-E5449</f>
        <v>0</v>
      </c>
      <c r="F5471" s="2"/>
      <c r="G5471" s="27">
        <f>G5377+G5392-G5449</f>
        <v>0</v>
      </c>
      <c r="H5471" s="2"/>
      <c r="I5471" s="27">
        <f>I5377+I5392-I5449</f>
        <v>27700</v>
      </c>
      <c r="J5471" s="2"/>
      <c r="K5471" s="27">
        <f>K5377+K5392-K5449</f>
        <v>27700</v>
      </c>
      <c r="L5471" s="2"/>
      <c r="M5471" s="27">
        <f>M5377+M5392-M5449</f>
        <v>12400</v>
      </c>
      <c r="N5471" s="2"/>
      <c r="O5471" s="4"/>
      <c r="P5471" s="2"/>
      <c r="Q5471" s="27">
        <f>Q5377+Q5392-Q5449</f>
        <v>12400</v>
      </c>
      <c r="R5471" s="3"/>
      <c r="S5471" s="47"/>
      <c r="T5471" s="5"/>
    </row>
    <row r="5472" spans="1:20" s="45" customFormat="1" ht="11.25" customHeight="1" thickTop="1" x14ac:dyDescent="0.25">
      <c r="A5472" s="3"/>
      <c r="B5472" s="3"/>
      <c r="C5472" s="2"/>
      <c r="D5472" s="2"/>
      <c r="E5472" s="2"/>
      <c r="F5472" s="2"/>
      <c r="G5472" s="2"/>
      <c r="H5472" s="2"/>
      <c r="I5472" s="2"/>
      <c r="J5472" s="2"/>
      <c r="K5472" s="4"/>
      <c r="L5472" s="2"/>
      <c r="M5472" s="4"/>
      <c r="N5472" s="2"/>
      <c r="O5472" s="4"/>
      <c r="P5472" s="2"/>
      <c r="Q5472" s="4"/>
      <c r="R5472" s="3"/>
      <c r="S5472" s="47"/>
      <c r="T5472" s="5"/>
    </row>
    <row r="5473" spans="3:20" s="45" customFormat="1" ht="11.25" customHeight="1" x14ac:dyDescent="0.25">
      <c r="C5473" s="46"/>
      <c r="E5473" s="46"/>
      <c r="G5473" s="46"/>
      <c r="I5473" s="46"/>
      <c r="K5473" s="47"/>
      <c r="M5473" s="47"/>
      <c r="O5473" s="47"/>
      <c r="Q5473" s="47"/>
      <c r="S5473" s="47"/>
      <c r="T5473" s="5"/>
    </row>
    <row r="5474" spans="3:20" ht="11.25" customHeight="1" x14ac:dyDescent="0.2"/>
    <row r="5475" spans="3:20" ht="11.85" customHeight="1" x14ac:dyDescent="0.2"/>
    <row r="5476" spans="3:20" ht="11.85" customHeight="1" x14ac:dyDescent="0.2"/>
    <row r="5477" spans="3:20" ht="11.85" customHeight="1" x14ac:dyDescent="0.2"/>
    <row r="5478" spans="3:20" ht="11.85" customHeight="1" x14ac:dyDescent="0.2"/>
    <row r="5479" spans="3:20" ht="11.85" customHeight="1" x14ac:dyDescent="0.2"/>
    <row r="5480" spans="3:20" ht="11.85" customHeight="1" x14ac:dyDescent="0.2"/>
    <row r="5481" spans="3:20" ht="11.85" customHeight="1" x14ac:dyDescent="0.2"/>
    <row r="5482" spans="3:20" ht="11.85" customHeight="1" x14ac:dyDescent="0.2"/>
    <row r="5483" spans="3:20" ht="11.85" customHeight="1" x14ac:dyDescent="0.2"/>
    <row r="5484" spans="3:20" ht="11.85" customHeight="1" x14ac:dyDescent="0.2"/>
    <row r="5485" spans="3:20" ht="11.85" customHeight="1" x14ac:dyDescent="0.2"/>
    <row r="5486" spans="3:20" ht="11.85" customHeight="1" x14ac:dyDescent="0.2"/>
    <row r="5487" spans="3:20" ht="11.85" customHeight="1" x14ac:dyDescent="0.2"/>
    <row r="5488" spans="3:20" ht="11.85" customHeight="1" x14ac:dyDescent="0.2"/>
    <row r="5489" ht="11.85" customHeight="1" x14ac:dyDescent="0.2"/>
    <row r="5490" ht="11.85" customHeight="1" x14ac:dyDescent="0.2"/>
    <row r="5491" ht="11.85" customHeight="1" x14ac:dyDescent="0.2"/>
    <row r="5492" ht="11.85" customHeight="1" x14ac:dyDescent="0.2"/>
    <row r="5493" ht="11.85" customHeight="1" x14ac:dyDescent="0.2"/>
    <row r="5494" ht="11.85" customHeight="1" x14ac:dyDescent="0.2"/>
    <row r="5495" ht="11.85" customHeight="1" x14ac:dyDescent="0.2"/>
    <row r="5496" ht="11.85" customHeight="1" x14ac:dyDescent="0.2"/>
    <row r="5497" ht="11.85" customHeight="1" x14ac:dyDescent="0.2"/>
    <row r="5498" ht="11.85" customHeight="1" x14ac:dyDescent="0.2"/>
    <row r="5499" ht="11.85" customHeight="1" x14ac:dyDescent="0.2"/>
    <row r="5500" ht="11.85" customHeight="1" x14ac:dyDescent="0.2"/>
  </sheetData>
  <mergeCells count="186">
    <mergeCell ref="I6:K6"/>
    <mergeCell ref="M6:Q6"/>
    <mergeCell ref="I72:K72"/>
    <mergeCell ref="M72:Q72"/>
    <mergeCell ref="I136:K136"/>
    <mergeCell ref="M136:Q136"/>
    <mergeCell ref="I416:K416"/>
    <mergeCell ref="M416:Q416"/>
    <mergeCell ref="I481:K481"/>
    <mergeCell ref="M481:Q481"/>
    <mergeCell ref="I544:K544"/>
    <mergeCell ref="M544:Q544"/>
    <mergeCell ref="I197:K197"/>
    <mergeCell ref="M197:Q197"/>
    <mergeCell ref="I268:K268"/>
    <mergeCell ref="M268:Q268"/>
    <mergeCell ref="I353:K353"/>
    <mergeCell ref="M353:Q353"/>
    <mergeCell ref="I794:K794"/>
    <mergeCell ref="M794:Q794"/>
    <mergeCell ref="I857:K857"/>
    <mergeCell ref="M857:Q857"/>
    <mergeCell ref="I919:K919"/>
    <mergeCell ref="M919:Q919"/>
    <mergeCell ref="I607:K607"/>
    <mergeCell ref="M607:Q607"/>
    <mergeCell ref="I670:K670"/>
    <mergeCell ref="M670:Q670"/>
    <mergeCell ref="I732:K732"/>
    <mergeCell ref="M732:Q732"/>
    <mergeCell ref="I1174:K1174"/>
    <mergeCell ref="M1174:Q1174"/>
    <mergeCell ref="I1237:K1237"/>
    <mergeCell ref="M1237:Q1237"/>
    <mergeCell ref="I1301:K1301"/>
    <mergeCell ref="M1301:Q1301"/>
    <mergeCell ref="I984:K984"/>
    <mergeCell ref="M984:Q984"/>
    <mergeCell ref="I1047:K1047"/>
    <mergeCell ref="M1047:Q1047"/>
    <mergeCell ref="I1111:K1111"/>
    <mergeCell ref="M1111:Q1111"/>
    <mergeCell ref="I1559:K1559"/>
    <mergeCell ref="M1559:Q1559"/>
    <mergeCell ref="I1623:K1623"/>
    <mergeCell ref="M1623:Q1623"/>
    <mergeCell ref="I1686:K1686"/>
    <mergeCell ref="M1686:Q1686"/>
    <mergeCell ref="I1364:K1364"/>
    <mergeCell ref="M1364:Q1364"/>
    <mergeCell ref="I1431:K1431"/>
    <mergeCell ref="M1431:Q1431"/>
    <mergeCell ref="I1494:K1494"/>
    <mergeCell ref="M1494:Q1494"/>
    <mergeCell ref="I1942:K1942"/>
    <mergeCell ref="M1942:Q1942"/>
    <mergeCell ref="I2005:K2005"/>
    <mergeCell ref="M2005:Q2005"/>
    <mergeCell ref="I2068:K2068"/>
    <mergeCell ref="M2068:Q2068"/>
    <mergeCell ref="I1751:K1751"/>
    <mergeCell ref="M1751:Q1751"/>
    <mergeCell ref="I1814:K1814"/>
    <mergeCell ref="M1814:Q1814"/>
    <mergeCell ref="I1877:K1877"/>
    <mergeCell ref="M1877:Q1877"/>
    <mergeCell ref="I2318:K2318"/>
    <mergeCell ref="M2318:Q2318"/>
    <mergeCell ref="I2387:K2387"/>
    <mergeCell ref="M2387:Q2387"/>
    <mergeCell ref="I2450:K2450"/>
    <mergeCell ref="M2450:Q2450"/>
    <mergeCell ref="I2131:K2131"/>
    <mergeCell ref="M2131:Q2131"/>
    <mergeCell ref="I2193:K2193"/>
    <mergeCell ref="M2193:Q2193"/>
    <mergeCell ref="I2255:K2255"/>
    <mergeCell ref="M2255:Q2255"/>
    <mergeCell ref="I2708:K2708"/>
    <mergeCell ref="M2708:Q2708"/>
    <mergeCell ref="I2771:K2771"/>
    <mergeCell ref="M2771:Q2771"/>
    <mergeCell ref="I2834:K2834"/>
    <mergeCell ref="M2834:Q2834"/>
    <mergeCell ref="I2517:K2517"/>
    <mergeCell ref="M2517:Q2517"/>
    <mergeCell ref="I2580:K2580"/>
    <mergeCell ref="M2580:Q2580"/>
    <mergeCell ref="I2644:K2644"/>
    <mergeCell ref="M2644:Q2644"/>
    <mergeCell ref="I3093:K3093"/>
    <mergeCell ref="M3093:Q3093"/>
    <mergeCell ref="I3155:K3155"/>
    <mergeCell ref="M3155:Q3155"/>
    <mergeCell ref="I3218:K3218"/>
    <mergeCell ref="M3218:Q3218"/>
    <mergeCell ref="I2898:K2898"/>
    <mergeCell ref="M2898:Q2898"/>
    <mergeCell ref="I2963:K2963"/>
    <mergeCell ref="M2963:Q2963"/>
    <mergeCell ref="I3029:K3029"/>
    <mergeCell ref="M3029:Q3029"/>
    <mergeCell ref="I3458:K3458"/>
    <mergeCell ref="M3458:Q3458"/>
    <mergeCell ref="I3504:K3504"/>
    <mergeCell ref="M3504:Q3504"/>
    <mergeCell ref="I3536:K3536"/>
    <mergeCell ref="M3536:Q3536"/>
    <mergeCell ref="I3284:K3284"/>
    <mergeCell ref="M3284:Q3284"/>
    <mergeCell ref="I3350:K3350"/>
    <mergeCell ref="M3350:Q3350"/>
    <mergeCell ref="I3417:K3417"/>
    <mergeCell ref="M3417:Q3417"/>
    <mergeCell ref="I3688:K3688"/>
    <mergeCell ref="M3688:Q3688"/>
    <mergeCell ref="I3751:K3751"/>
    <mergeCell ref="M3751:Q3751"/>
    <mergeCell ref="I3817:K3817"/>
    <mergeCell ref="M3817:Q3817"/>
    <mergeCell ref="I3573:K3573"/>
    <mergeCell ref="M3573:Q3573"/>
    <mergeCell ref="I3619:K3619"/>
    <mergeCell ref="M3619:Q3619"/>
    <mergeCell ref="I3650:K3650"/>
    <mergeCell ref="M3650:Q3650"/>
    <mergeCell ref="I4072:K4072"/>
    <mergeCell ref="M4072:Q4072"/>
    <mergeCell ref="I4136:K4136"/>
    <mergeCell ref="M4136:Q4136"/>
    <mergeCell ref="I4202:K4202"/>
    <mergeCell ref="M4202:Q4202"/>
    <mergeCell ref="I3880:K3880"/>
    <mergeCell ref="M3880:Q3880"/>
    <mergeCell ref="I3943:K3943"/>
    <mergeCell ref="M3943:Q3943"/>
    <mergeCell ref="I4009:K4009"/>
    <mergeCell ref="M4009:Q4009"/>
    <mergeCell ref="I4458:K4458"/>
    <mergeCell ref="M4458:Q4458"/>
    <mergeCell ref="I4521:K4521"/>
    <mergeCell ref="M4521:Q4521"/>
    <mergeCell ref="I4556:K4556"/>
    <mergeCell ref="M4556:Q4556"/>
    <mergeCell ref="I4265:K4265"/>
    <mergeCell ref="M4265:Q4265"/>
    <mergeCell ref="I4328:K4328"/>
    <mergeCell ref="M4328:Q4328"/>
    <mergeCell ref="I4394:K4394"/>
    <mergeCell ref="M4394:Q4394"/>
    <mergeCell ref="I4758:K4758"/>
    <mergeCell ref="M4758:Q4758"/>
    <mergeCell ref="I4822:K4822"/>
    <mergeCell ref="M4822:Q4822"/>
    <mergeCell ref="I4881:K4881"/>
    <mergeCell ref="M4881:Q4881"/>
    <mergeCell ref="I4600:K4600"/>
    <mergeCell ref="M4600:Q4600"/>
    <mergeCell ref="I4654:K4654"/>
    <mergeCell ref="M4654:Q4654"/>
    <mergeCell ref="I4692:K4692"/>
    <mergeCell ref="M4692:Q4692"/>
    <mergeCell ref="I5114:K5114"/>
    <mergeCell ref="M5114:Q5114"/>
    <mergeCell ref="I5160:K5160"/>
    <mergeCell ref="M5160:Q5160"/>
    <mergeCell ref="I5203:K5203"/>
    <mergeCell ref="M5203:Q5203"/>
    <mergeCell ref="I4946:K4946"/>
    <mergeCell ref="M4946:Q4946"/>
    <mergeCell ref="I5012:K5012"/>
    <mergeCell ref="M5012:Q5012"/>
    <mergeCell ref="I5057:K5057"/>
    <mergeCell ref="M5057:Q5057"/>
    <mergeCell ref="I5372:K5372"/>
    <mergeCell ref="M5372:Q5372"/>
    <mergeCell ref="I5418:K5418"/>
    <mergeCell ref="M5418:Q5418"/>
    <mergeCell ref="I5460:K5460"/>
    <mergeCell ref="M5460:Q5460"/>
    <mergeCell ref="I5240:K5240"/>
    <mergeCell ref="M5240:Q5240"/>
    <mergeCell ref="I5283:K5283"/>
    <mergeCell ref="M5283:Q5283"/>
    <mergeCell ref="I5308:K5308"/>
    <mergeCell ref="M5308:Q5308"/>
  </mergeCells>
  <printOptions horizontalCentered="1"/>
  <pageMargins left="0.25" right="0.1" top="0.5" bottom="0.5" header="0.5" footer="0.15"/>
  <pageSetup scale="97" fitToHeight="0" orientation="portrait" r:id="rId1"/>
  <headerFooter alignWithMargins="0"/>
  <rowBreaks count="92" manualBreakCount="92">
    <brk id="66" max="16" man="1"/>
    <brk id="130" max="16" man="1"/>
    <brk id="191" max="16383" man="1"/>
    <brk id="262" max="16383" man="1"/>
    <brk id="347" max="16383" man="1"/>
    <brk id="410" max="16383" man="1"/>
    <brk id="475" max="16383" man="1"/>
    <brk id="538" max="16383" man="1"/>
    <brk id="601" max="16383" man="1"/>
    <brk id="663" max="16383" man="1"/>
    <brk id="726" max="16383" man="1"/>
    <brk id="788" max="16383" man="1"/>
    <brk id="851" max="16383" man="1"/>
    <brk id="913" max="16383" man="1"/>
    <brk id="978" max="16383" man="1"/>
    <brk id="1041" max="16383" man="1"/>
    <brk id="1105" max="16383" man="1"/>
    <brk id="1168" max="16383" man="1"/>
    <brk id="1231" max="16383" man="1"/>
    <brk id="1295" max="16383" man="1"/>
    <brk id="1358" max="16383" man="1"/>
    <brk id="1425" max="16383" man="1"/>
    <brk id="1488" max="16383" man="1"/>
    <brk id="1553" max="16383" man="1"/>
    <brk id="1617" max="16383" man="1"/>
    <brk id="1680" max="16383" man="1"/>
    <brk id="1745" max="16383" man="1"/>
    <brk id="1808" max="16383" man="1"/>
    <brk id="1871" max="16383" man="1"/>
    <brk id="1936" max="16383" man="1"/>
    <brk id="1999" max="16383" man="1"/>
    <brk id="2062" max="16383" man="1"/>
    <brk id="2125" max="16383" man="1"/>
    <brk id="2187" max="16383" man="1"/>
    <brk id="2249" max="16383" man="1"/>
    <brk id="2312" max="16383" man="1"/>
    <brk id="2381" max="16383" man="1"/>
    <brk id="2444" max="16383" man="1"/>
    <brk id="2511" max="16383" man="1"/>
    <brk id="2574" max="16383" man="1"/>
    <brk id="2638" max="16383" man="1"/>
    <brk id="2702" max="16383" man="1"/>
    <brk id="2765" max="16383" man="1"/>
    <brk id="2828" max="16383" man="1"/>
    <brk id="2892" max="16383" man="1"/>
    <brk id="2957" max="16383" man="1"/>
    <brk id="3022" max="16383" man="1"/>
    <brk id="3086" max="16383" man="1"/>
    <brk id="3149" max="16383" man="1"/>
    <brk id="3212" max="16383" man="1"/>
    <brk id="3278" max="16383" man="1"/>
    <brk id="3344" max="16383" man="1"/>
    <brk id="3411" max="16383" man="1"/>
    <brk id="3452" max="16383" man="1"/>
    <brk id="3498" max="16383" man="1"/>
    <brk id="3530" max="16383" man="1"/>
    <brk id="3567" max="16383" man="1"/>
    <brk id="3613" max="16383" man="1"/>
    <brk id="3644" max="16383" man="1"/>
    <brk id="3682" max="16383" man="1"/>
    <brk id="3745" max="16383" man="1"/>
    <brk id="3811" max="16383" man="1"/>
    <brk id="3874" max="16383" man="1"/>
    <brk id="3937" max="16383" man="1"/>
    <brk id="4003" max="16383" man="1"/>
    <brk id="4066" max="16383" man="1"/>
    <brk id="4130" max="16383" man="1"/>
    <brk id="4196" max="16383" man="1"/>
    <brk id="4259" max="16383" man="1"/>
    <brk id="4322" max="16383" man="1"/>
    <brk id="4388" max="16383" man="1"/>
    <brk id="4452" max="16383" man="1"/>
    <brk id="4515" max="16383" man="1"/>
    <brk id="4550" max="16" man="1"/>
    <brk id="4594" max="16383" man="1"/>
    <brk id="4648" max="16383" man="1"/>
    <brk id="4686" max="16383" man="1"/>
    <brk id="4752" max="16383" man="1"/>
    <brk id="4816" max="16383" man="1"/>
    <brk id="4875" max="16383" man="1"/>
    <brk id="4940" max="16383" man="1"/>
    <brk id="5006" max="16383" man="1"/>
    <brk id="5051" max="16383" man="1"/>
    <brk id="5108" max="16383" man="1"/>
    <brk id="5154" max="16383" man="1"/>
    <brk id="5197" max="16383" man="1"/>
    <brk id="5234" max="16383" man="1"/>
    <brk id="5277" max="16383" man="1"/>
    <brk id="5302" max="16383" man="1"/>
    <brk id="5366" max="16383" man="1"/>
    <brk id="5412" max="16383" man="1"/>
    <brk id="545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Approved Budget FY 20</vt:lpstr>
      <vt:lpstr>'Approved Budget FY 20'!Print_Area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Karyna Phillips</cp:lastModifiedBy>
  <dcterms:created xsi:type="dcterms:W3CDTF">2019-09-30T19:30:42Z</dcterms:created>
  <dcterms:modified xsi:type="dcterms:W3CDTF">2019-09-30T19:34:57Z</dcterms:modified>
</cp:coreProperties>
</file>